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1908829\OneDrive - University of Wales Trinity Saint David\Assignment 1\"/>
    </mc:Choice>
  </mc:AlternateContent>
  <xr:revisionPtr revIDLastSave="0" documentId="13_ncr:1_{881EC606-330B-426D-95DF-5A4C3B711942}" xr6:coauthVersionLast="36" xr6:coauthVersionMax="36" xr10:uidLastSave="{00000000-0000-0000-0000-000000000000}"/>
  <bookViews>
    <workbookView xWindow="0" yWindow="0" windowWidth="24000" windowHeight="9735" activeTab="2" xr2:uid="{00000000-000D-0000-FFFF-FFFF00000000}"/>
  </bookViews>
  <sheets>
    <sheet name="Sheet2" sheetId="2" r:id="rId1"/>
    <sheet name="PIVOT TABLE" sheetId="3" r:id="rId2"/>
    <sheet name="DRAGON TRADING" sheetId="1" r:id="rId3"/>
  </sheets>
  <definedNames>
    <definedName name="_xlnm._FilterDatabase" localSheetId="2" hidden="1">'DRAGON TRADING'!$A$1:$U$908</definedName>
  </definedNames>
  <calcPr calcId="191029"/>
  <pivotCaches>
    <pivotCache cacheId="2" r:id="rId4"/>
    <pivotCache cacheId="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2" i="1"/>
  <c r="F908" i="1" l="1"/>
  <c r="F907" i="1"/>
  <c r="F906" i="1"/>
  <c r="F905" i="1"/>
  <c r="S693" i="1" s="1"/>
  <c r="U693" i="1" s="1"/>
  <c r="S703" i="1" l="1"/>
  <c r="U703" i="1" s="1"/>
  <c r="S557" i="1"/>
  <c r="U557" i="1" s="1"/>
  <c r="S853" i="1"/>
  <c r="U853" i="1" s="1"/>
  <c r="S388" i="1"/>
  <c r="U388" i="1" s="1"/>
  <c r="S905" i="1"/>
  <c r="S313" i="1"/>
  <c r="U313" i="1" s="1"/>
  <c r="S699" i="1"/>
  <c r="U699" i="1" s="1"/>
  <c r="S57" i="1"/>
  <c r="U57" i="1" s="1"/>
  <c r="S559" i="1"/>
  <c r="U559" i="1" s="1"/>
  <c r="S226" i="1"/>
  <c r="U226" i="1" s="1"/>
  <c r="S701" i="1"/>
  <c r="U701" i="1" s="1"/>
  <c r="S457" i="1"/>
  <c r="U457" i="1" s="1"/>
  <c r="S873" i="1"/>
  <c r="U873" i="1" s="1"/>
  <c r="S863" i="1"/>
  <c r="U863" i="1" s="1"/>
  <c r="S136" i="1"/>
  <c r="U136" i="1" s="1"/>
  <c r="S462" i="1"/>
  <c r="U462" i="1" s="1"/>
  <c r="S51" i="1"/>
  <c r="U51" i="1" s="1"/>
  <c r="S455" i="1"/>
  <c r="U455" i="1" s="1"/>
  <c r="S320" i="1"/>
  <c r="U320" i="1" s="1"/>
  <c r="S222" i="1"/>
  <c r="U222" i="1" s="1"/>
  <c r="S467" i="1"/>
  <c r="U467" i="1" s="1"/>
  <c r="S219" i="1"/>
  <c r="U219" i="1" s="1"/>
  <c r="S551" i="1"/>
  <c r="U551" i="1" s="1"/>
  <c r="S477" i="1"/>
  <c r="U477" i="1" s="1"/>
  <c r="S323" i="1"/>
  <c r="U323" i="1" s="1"/>
  <c r="S480" i="1"/>
  <c r="U480" i="1" s="1"/>
  <c r="S324" i="1"/>
  <c r="U324" i="1" s="1"/>
  <c r="S59" i="1"/>
  <c r="U59" i="1" s="1"/>
  <c r="S890" i="1"/>
  <c r="U890" i="1" s="1"/>
  <c r="S792" i="1"/>
  <c r="U792" i="1" s="1"/>
  <c r="S900" i="1"/>
  <c r="U900" i="1" s="1"/>
  <c r="S708" i="1"/>
  <c r="U708" i="1" s="1"/>
  <c r="S62" i="1"/>
  <c r="U62" i="1" s="1"/>
  <c r="S483" i="1"/>
  <c r="U483" i="1" s="1"/>
  <c r="S3" i="1"/>
  <c r="U3" i="1" s="1"/>
  <c r="S4" i="1"/>
  <c r="U4" i="1" s="1"/>
  <c r="S325" i="1"/>
  <c r="U325" i="1" s="1"/>
  <c r="S795" i="1"/>
  <c r="U795" i="1" s="1"/>
  <c r="S326" i="1"/>
  <c r="U326" i="1" s="1"/>
  <c r="S64" i="1"/>
  <c r="U64" i="1" s="1"/>
  <c r="S148" i="1"/>
  <c r="U148" i="1" s="1"/>
  <c r="S408" i="1"/>
  <c r="U408" i="1" s="1"/>
  <c r="S67" i="1"/>
  <c r="U67" i="1" s="1"/>
  <c r="S632" i="1"/>
  <c r="U632" i="1" s="1"/>
  <c r="S576" i="1"/>
  <c r="U576" i="1" s="1"/>
  <c r="S153" i="1"/>
  <c r="U153" i="1" s="1"/>
  <c r="S577" i="1"/>
  <c r="U577" i="1" s="1"/>
  <c r="S236" i="1"/>
  <c r="U236" i="1" s="1"/>
  <c r="S69" i="1"/>
  <c r="U69" i="1" s="1"/>
  <c r="S578" i="1"/>
  <c r="U578" i="1" s="1"/>
  <c r="S797" i="1"/>
  <c r="U797" i="1" s="1"/>
  <c r="S71" i="1"/>
  <c r="U71" i="1" s="1"/>
  <c r="S492" i="1"/>
  <c r="U492" i="1" s="1"/>
  <c r="S712" i="1"/>
  <c r="U712" i="1" s="1"/>
  <c r="S713" i="1"/>
  <c r="U713" i="1" s="1"/>
  <c r="S584" i="1"/>
  <c r="U584" i="1" s="1"/>
  <c r="S412" i="1"/>
  <c r="U412" i="1" s="1"/>
  <c r="S715" i="1"/>
  <c r="U715" i="1" s="1"/>
  <c r="S495" i="1"/>
  <c r="U495" i="1" s="1"/>
  <c r="S799" i="1"/>
  <c r="U799" i="1" s="1"/>
  <c r="S497" i="1"/>
  <c r="U497" i="1" s="1"/>
  <c r="S800" i="1"/>
  <c r="U800" i="1" s="1"/>
  <c r="S159" i="1"/>
  <c r="U159" i="1" s="1"/>
  <c r="S9" i="1"/>
  <c r="U9" i="1" s="1"/>
  <c r="S10" i="1"/>
  <c r="U10" i="1" s="1"/>
  <c r="S498" i="1"/>
  <c r="U498" i="1" s="1"/>
  <c r="S639" i="1"/>
  <c r="U639" i="1" s="1"/>
  <c r="S415" i="1"/>
  <c r="U415" i="1" s="1"/>
  <c r="S640" i="1"/>
  <c r="U640" i="1" s="1"/>
  <c r="S11" i="1"/>
  <c r="U11" i="1" s="1"/>
  <c r="S641" i="1"/>
  <c r="U641" i="1" s="1"/>
  <c r="S244" i="1"/>
  <c r="U244" i="1" s="1"/>
  <c r="S246" i="1"/>
  <c r="U246" i="1" s="1"/>
  <c r="S163" i="1"/>
  <c r="U163" i="1" s="1"/>
  <c r="S334" i="1"/>
  <c r="U334" i="1" s="1"/>
  <c r="S721" i="1"/>
  <c r="U721" i="1" s="1"/>
  <c r="S807" i="1"/>
  <c r="U807" i="1" s="1"/>
  <c r="S591" i="1"/>
  <c r="U591" i="1" s="1"/>
  <c r="S724" i="1"/>
  <c r="U724" i="1" s="1"/>
  <c r="S808" i="1"/>
  <c r="U808" i="1" s="1"/>
  <c r="S508" i="1"/>
  <c r="U508" i="1" s="1"/>
  <c r="S416" i="1"/>
  <c r="U416" i="1" s="1"/>
  <c r="S337" i="1"/>
  <c r="U337" i="1" s="1"/>
  <c r="S339" i="1"/>
  <c r="U339" i="1" s="1"/>
  <c r="S593" i="1"/>
  <c r="U593" i="1" s="1"/>
  <c r="S885" i="1"/>
  <c r="U885" i="1" s="1"/>
  <c r="S479" i="1"/>
  <c r="U479" i="1" s="1"/>
  <c r="S878" i="1"/>
  <c r="U878" i="1" s="1"/>
  <c r="S143" i="1"/>
  <c r="U143" i="1" s="1"/>
  <c r="S228" i="1"/>
  <c r="U228" i="1" s="1"/>
  <c r="S481" i="1"/>
  <c r="U481" i="1" s="1"/>
  <c r="S887" i="1"/>
  <c r="U887" i="1" s="1"/>
  <c r="S145" i="1"/>
  <c r="U145" i="1" s="1"/>
  <c r="S146" i="1"/>
  <c r="U146" i="1" s="1"/>
  <c r="S896" i="1"/>
  <c r="U896" i="1" s="1"/>
  <c r="S883" i="1"/>
  <c r="U883" i="1" s="1"/>
  <c r="S793" i="1"/>
  <c r="U793" i="1" s="1"/>
  <c r="S147" i="1"/>
  <c r="U147" i="1" s="1"/>
  <c r="S794" i="1"/>
  <c r="U794" i="1" s="1"/>
  <c r="S897" i="1"/>
  <c r="U897" i="1" s="1"/>
  <c r="S486" i="1"/>
  <c r="U486" i="1" s="1"/>
  <c r="S65" i="1"/>
  <c r="U65" i="1" s="1"/>
  <c r="S149" i="1"/>
  <c r="U149" i="1" s="1"/>
  <c r="S884" i="1"/>
  <c r="U884" i="1" s="1"/>
  <c r="S891" i="1"/>
  <c r="U891" i="1" s="1"/>
  <c r="S796" i="1"/>
  <c r="U796" i="1" s="1"/>
  <c r="S151" i="1"/>
  <c r="U151" i="1" s="1"/>
  <c r="S234" i="1"/>
  <c r="U234" i="1" s="1"/>
  <c r="S68" i="1"/>
  <c r="U68" i="1" s="1"/>
  <c r="S709" i="1"/>
  <c r="U709" i="1" s="1"/>
  <c r="S710" i="1"/>
  <c r="U710" i="1" s="1"/>
  <c r="S633" i="1"/>
  <c r="U633" i="1" s="1"/>
  <c r="S410" i="1"/>
  <c r="U410" i="1" s="1"/>
  <c r="S7" i="1"/>
  <c r="U7" i="1" s="1"/>
  <c r="S237" i="1"/>
  <c r="U237" i="1" s="1"/>
  <c r="S581" i="1"/>
  <c r="U581" i="1" s="1"/>
  <c r="S494" i="1"/>
  <c r="U494" i="1" s="1"/>
  <c r="S635" i="1"/>
  <c r="U635" i="1" s="1"/>
  <c r="S156" i="1"/>
  <c r="U156" i="1" s="1"/>
  <c r="S716" i="1"/>
  <c r="U716" i="1" s="1"/>
  <c r="S636" i="1"/>
  <c r="U636" i="1" s="1"/>
  <c r="S73" i="1"/>
  <c r="U73" i="1" s="1"/>
  <c r="S717" i="1"/>
  <c r="U717" i="1" s="1"/>
  <c r="S240" i="1"/>
  <c r="U240" i="1" s="1"/>
  <c r="S241" i="1"/>
  <c r="U241" i="1" s="1"/>
  <c r="S74" i="1"/>
  <c r="U74" i="1" s="1"/>
  <c r="S802" i="1"/>
  <c r="U802" i="1" s="1"/>
  <c r="S588" i="1"/>
  <c r="U588" i="1" s="1"/>
  <c r="S414" i="1"/>
  <c r="U414" i="1" s="1"/>
  <c r="S803" i="1"/>
  <c r="U803" i="1" s="1"/>
  <c r="S75" i="1"/>
  <c r="U75" i="1" s="1"/>
  <c r="S804" i="1"/>
  <c r="U804" i="1" s="1"/>
  <c r="S162" i="1"/>
  <c r="U162" i="1" s="1"/>
  <c r="S502" i="1"/>
  <c r="U502" i="1" s="1"/>
  <c r="S642" i="1"/>
  <c r="U642" i="1" s="1"/>
  <c r="S164" i="1"/>
  <c r="U164" i="1" s="1"/>
  <c r="S806" i="1"/>
  <c r="U806" i="1" s="1"/>
  <c r="S722" i="1"/>
  <c r="U722" i="1" s="1"/>
  <c r="S505" i="1"/>
  <c r="U505" i="1" s="1"/>
  <c r="S248" i="1"/>
  <c r="U248" i="1" s="1"/>
  <c r="S79" i="1"/>
  <c r="U79" i="1" s="1"/>
  <c r="S507" i="1"/>
  <c r="U507" i="1" s="1"/>
  <c r="S82" i="1"/>
  <c r="U82" i="1" s="1"/>
  <c r="S336" i="1"/>
  <c r="U336" i="1" s="1"/>
  <c r="S809" i="1"/>
  <c r="U809" i="1" s="1"/>
  <c r="S510" i="1"/>
  <c r="U510" i="1" s="1"/>
  <c r="S645" i="1"/>
  <c r="U645" i="1" s="1"/>
  <c r="S647" i="1"/>
  <c r="U647" i="1" s="1"/>
  <c r="S87" i="1"/>
  <c r="U87" i="1" s="1"/>
  <c r="S165" i="1"/>
  <c r="U165" i="1" s="1"/>
  <c r="S729" i="1"/>
  <c r="U729" i="1" s="1"/>
  <c r="S89" i="1"/>
  <c r="U89" i="1" s="1"/>
  <c r="S420" i="1"/>
  <c r="U420" i="1" s="1"/>
  <c r="S730" i="1"/>
  <c r="U730" i="1" s="1"/>
  <c r="S251" i="1"/>
  <c r="U251" i="1" s="1"/>
  <c r="S596" i="1"/>
  <c r="U596" i="1" s="1"/>
  <c r="S170" i="1"/>
  <c r="U170" i="1" s="1"/>
  <c r="S651" i="1"/>
  <c r="U651" i="1" s="1"/>
  <c r="S422" i="1"/>
  <c r="U422" i="1" s="1"/>
  <c r="S93" i="1"/>
  <c r="U93" i="1" s="1"/>
  <c r="S731" i="1"/>
  <c r="U731" i="1" s="1"/>
  <c r="S732" i="1"/>
  <c r="U732" i="1" s="1"/>
  <c r="S95" i="1"/>
  <c r="U95" i="1" s="1"/>
  <c r="S171" i="1"/>
  <c r="U171" i="1" s="1"/>
  <c r="S425" i="1"/>
  <c r="U425" i="1" s="1"/>
  <c r="S97" i="1"/>
  <c r="U97" i="1" s="1"/>
  <c r="S598" i="1"/>
  <c r="U598" i="1" s="1"/>
  <c r="S869" i="1"/>
  <c r="U869" i="1" s="1"/>
  <c r="S100" i="1"/>
  <c r="U100" i="1" s="1"/>
  <c r="S478" i="1"/>
  <c r="U478" i="1" s="1"/>
  <c r="S706" i="1"/>
  <c r="U706" i="1" s="1"/>
  <c r="S879" i="1"/>
  <c r="U879" i="1" s="1"/>
  <c r="S886" i="1"/>
  <c r="U886" i="1" s="1"/>
  <c r="S60" i="1"/>
  <c r="U60" i="1" s="1"/>
  <c r="S144" i="1"/>
  <c r="U144" i="1" s="1"/>
  <c r="S2" i="1"/>
  <c r="U2" i="1" s="1"/>
  <c r="S899" i="1"/>
  <c r="U899" i="1" s="1"/>
  <c r="S61" i="1"/>
  <c r="U61" i="1" s="1"/>
  <c r="S482" i="1"/>
  <c r="U482" i="1" s="1"/>
  <c r="S484" i="1"/>
  <c r="U484" i="1" s="1"/>
  <c r="S485" i="1"/>
  <c r="U485" i="1" s="1"/>
  <c r="S407" i="1"/>
  <c r="U407" i="1" s="1"/>
  <c r="S898" i="1"/>
  <c r="U898" i="1" s="1"/>
  <c r="S895" i="1"/>
  <c r="U895" i="1" s="1"/>
  <c r="S574" i="1"/>
  <c r="U574" i="1" s="1"/>
  <c r="S487" i="1"/>
  <c r="U487" i="1" s="1"/>
  <c r="S327" i="1"/>
  <c r="U327" i="1" s="1"/>
  <c r="S902" i="1"/>
  <c r="U902" i="1" s="1"/>
  <c r="S150" i="1"/>
  <c r="U150" i="1" s="1"/>
  <c r="S231" i="1"/>
  <c r="U231" i="1" s="1"/>
  <c r="S233" i="1"/>
  <c r="U233" i="1" s="1"/>
  <c r="S409" i="1"/>
  <c r="U409" i="1" s="1"/>
  <c r="S489" i="1"/>
  <c r="U489" i="1" s="1"/>
  <c r="S154" i="1"/>
  <c r="U154" i="1" s="1"/>
  <c r="S5" i="1"/>
  <c r="U5" i="1" s="1"/>
  <c r="S6" i="1"/>
  <c r="U6" i="1" s="1"/>
  <c r="S711" i="1"/>
  <c r="U711" i="1" s="1"/>
  <c r="S580" i="1"/>
  <c r="U580" i="1" s="1"/>
  <c r="S493" i="1"/>
  <c r="U493" i="1" s="1"/>
  <c r="S155" i="1"/>
  <c r="U155" i="1" s="1"/>
  <c r="S583" i="1"/>
  <c r="U583" i="1" s="1"/>
  <c r="S585" i="1"/>
  <c r="U585" i="1" s="1"/>
  <c r="S238" i="1"/>
  <c r="U238" i="1" s="1"/>
  <c r="S72" i="1"/>
  <c r="U72" i="1" s="1"/>
  <c r="S637" i="1"/>
  <c r="U637" i="1" s="1"/>
  <c r="S8" i="1"/>
  <c r="U8" i="1" s="1"/>
  <c r="S718" i="1"/>
  <c r="U718" i="1" s="1"/>
  <c r="S587" i="1"/>
  <c r="U587" i="1" s="1"/>
  <c r="S329" i="1"/>
  <c r="U329" i="1" s="1"/>
  <c r="S242" i="1"/>
  <c r="U242" i="1" s="1"/>
  <c r="S330" i="1"/>
  <c r="U330" i="1" s="1"/>
  <c r="S332" i="1"/>
  <c r="U332" i="1" s="1"/>
  <c r="S333" i="1"/>
  <c r="U333" i="1" s="1"/>
  <c r="S499" i="1"/>
  <c r="U499" i="1" s="1"/>
  <c r="S243" i="1"/>
  <c r="U243" i="1" s="1"/>
  <c r="S500" i="1"/>
  <c r="U500" i="1" s="1"/>
  <c r="S805" i="1"/>
  <c r="U805" i="1" s="1"/>
  <c r="S12" i="1"/>
  <c r="U12" i="1" s="1"/>
  <c r="S503" i="1"/>
  <c r="U503" i="1" s="1"/>
  <c r="S247" i="1"/>
  <c r="U247" i="1" s="1"/>
  <c r="S720" i="1"/>
  <c r="U720" i="1" s="1"/>
  <c r="S335" i="1"/>
  <c r="U335" i="1" s="1"/>
  <c r="S78" i="1"/>
  <c r="U78" i="1" s="1"/>
  <c r="S723" i="1"/>
  <c r="U723" i="1" s="1"/>
  <c r="S80" i="1"/>
  <c r="U80" i="1" s="1"/>
  <c r="S644" i="1"/>
  <c r="U644" i="1" s="1"/>
  <c r="S592" i="1"/>
  <c r="U592" i="1" s="1"/>
  <c r="S509" i="1"/>
  <c r="U509" i="1" s="1"/>
  <c r="S338" i="1"/>
  <c r="U338" i="1" s="1"/>
  <c r="S84" i="1"/>
  <c r="U84" i="1" s="1"/>
  <c r="S646" i="1"/>
  <c r="U646" i="1" s="1"/>
  <c r="S727" i="1"/>
  <c r="U727" i="1" s="1"/>
  <c r="S810" i="1"/>
  <c r="U810" i="1" s="1"/>
  <c r="S728" i="1"/>
  <c r="U728" i="1" s="1"/>
  <c r="S14" i="1"/>
  <c r="U14" i="1" s="1"/>
  <c r="S811" i="1"/>
  <c r="U811" i="1" s="1"/>
  <c r="S167" i="1"/>
  <c r="U167" i="1" s="1"/>
  <c r="S342" i="1"/>
  <c r="U342" i="1" s="1"/>
  <c r="S252" i="1"/>
  <c r="U252" i="1" s="1"/>
  <c r="S511" i="1"/>
  <c r="U511" i="1" s="1"/>
  <c r="S812" i="1"/>
  <c r="U812" i="1" s="1"/>
  <c r="S253" i="1"/>
  <c r="U253" i="1" s="1"/>
  <c r="S346" i="1"/>
  <c r="U346" i="1" s="1"/>
  <c r="S254" i="1"/>
  <c r="U254" i="1" s="1"/>
  <c r="S424" i="1"/>
  <c r="U424" i="1" s="1"/>
  <c r="S513" i="1"/>
  <c r="U513" i="1" s="1"/>
  <c r="S514" i="1"/>
  <c r="U514" i="1" s="1"/>
  <c r="S814" i="1"/>
  <c r="U814" i="1" s="1"/>
  <c r="S655" i="1"/>
  <c r="U655" i="1" s="1"/>
  <c r="S597" i="1"/>
  <c r="U597" i="1" s="1"/>
  <c r="S98" i="1"/>
  <c r="U98" i="1" s="1"/>
  <c r="S174" i="1"/>
  <c r="U174" i="1" s="1"/>
  <c r="S101" i="1"/>
  <c r="U101" i="1" s="1"/>
  <c r="S516" i="1"/>
  <c r="U516" i="1" s="1"/>
  <c r="S322" i="1"/>
  <c r="U322" i="1" s="1"/>
  <c r="S889" i="1"/>
  <c r="U889" i="1" s="1"/>
  <c r="S893" i="1"/>
  <c r="U893" i="1" s="1"/>
  <c r="S892" i="1"/>
  <c r="U892" i="1" s="1"/>
  <c r="S488" i="1"/>
  <c r="U488" i="1" s="1"/>
  <c r="S232" i="1"/>
  <c r="U232" i="1" s="1"/>
  <c r="S490" i="1"/>
  <c r="U490" i="1" s="1"/>
  <c r="S411" i="1"/>
  <c r="U411" i="1" s="1"/>
  <c r="S714" i="1"/>
  <c r="U714" i="1" s="1"/>
  <c r="S239" i="1"/>
  <c r="U239" i="1" s="1"/>
  <c r="S719" i="1"/>
  <c r="U719" i="1" s="1"/>
  <c r="S161" i="1"/>
  <c r="U161" i="1" s="1"/>
  <c r="S245" i="1"/>
  <c r="U245" i="1" s="1"/>
  <c r="S77" i="1"/>
  <c r="U77" i="1" s="1"/>
  <c r="S81" i="1"/>
  <c r="U81" i="1" s="1"/>
  <c r="S418" i="1"/>
  <c r="U418" i="1" s="1"/>
  <c r="S648" i="1"/>
  <c r="U648" i="1" s="1"/>
  <c r="S88" i="1"/>
  <c r="U88" i="1" s="1"/>
  <c r="S166" i="1"/>
  <c r="U166" i="1" s="1"/>
  <c r="S90" i="1"/>
  <c r="U90" i="1" s="1"/>
  <c r="S169" i="1"/>
  <c r="U169" i="1" s="1"/>
  <c r="S512" i="1"/>
  <c r="U512" i="1" s="1"/>
  <c r="S423" i="1"/>
  <c r="U423" i="1" s="1"/>
  <c r="S94" i="1"/>
  <c r="U94" i="1" s="1"/>
  <c r="S96" i="1"/>
  <c r="U96" i="1" s="1"/>
  <c r="S816" i="1"/>
  <c r="U816" i="1" s="1"/>
  <c r="S175" i="1"/>
  <c r="U175" i="1" s="1"/>
  <c r="S599" i="1"/>
  <c r="U599" i="1" s="1"/>
  <c r="S870" i="1"/>
  <c r="U870" i="1" s="1"/>
  <c r="S348" i="1"/>
  <c r="U348" i="1" s="1"/>
  <c r="S736" i="1"/>
  <c r="U736" i="1" s="1"/>
  <c r="S427" i="1"/>
  <c r="U427" i="1" s="1"/>
  <c r="S178" i="1"/>
  <c r="U178" i="1" s="1"/>
  <c r="S600" i="1"/>
  <c r="U600" i="1" s="1"/>
  <c r="S350" i="1"/>
  <c r="U350" i="1" s="1"/>
  <c r="S353" i="1"/>
  <c r="U353" i="1" s="1"/>
  <c r="S817" i="1"/>
  <c r="U817" i="1" s="1"/>
  <c r="S18" i="1"/>
  <c r="U18" i="1" s="1"/>
  <c r="S20" i="1"/>
  <c r="U20" i="1" s="1"/>
  <c r="S741" i="1"/>
  <c r="U741" i="1" s="1"/>
  <c r="S181" i="1"/>
  <c r="U181" i="1" s="1"/>
  <c r="S264" i="1"/>
  <c r="U264" i="1" s="1"/>
  <c r="S818" i="1"/>
  <c r="U818" i="1" s="1"/>
  <c r="S25" i="1"/>
  <c r="U25" i="1" s="1"/>
  <c r="S354" i="1"/>
  <c r="U354" i="1" s="1"/>
  <c r="S819" i="1"/>
  <c r="U819" i="1" s="1"/>
  <c r="S355" i="1"/>
  <c r="U355" i="1" s="1"/>
  <c r="S821" i="1"/>
  <c r="U821" i="1" s="1"/>
  <c r="S435" i="1"/>
  <c r="U435" i="1" s="1"/>
  <c r="S662" i="1"/>
  <c r="U662" i="1" s="1"/>
  <c r="S605" i="1"/>
  <c r="U605" i="1" s="1"/>
  <c r="S823" i="1"/>
  <c r="U823" i="1" s="1"/>
  <c r="S185" i="1"/>
  <c r="U185" i="1" s="1"/>
  <c r="S273" i="1"/>
  <c r="U273" i="1" s="1"/>
  <c r="S824" i="1"/>
  <c r="U824" i="1" s="1"/>
  <c r="S826" i="1"/>
  <c r="U826" i="1" s="1"/>
  <c r="S106" i="1"/>
  <c r="U106" i="1" s="1"/>
  <c r="S274" i="1"/>
  <c r="U274" i="1" s="1"/>
  <c r="S108" i="1"/>
  <c r="U108" i="1" s="1"/>
  <c r="S275" i="1"/>
  <c r="U275" i="1" s="1"/>
  <c r="S437" i="1"/>
  <c r="U437" i="1" s="1"/>
  <c r="S875" i="1"/>
  <c r="U875" i="1" s="1"/>
  <c r="S28" i="1"/>
  <c r="U28" i="1" s="1"/>
  <c r="S190" i="1"/>
  <c r="U190" i="1" s="1"/>
  <c r="S29" i="1"/>
  <c r="U29" i="1" s="1"/>
  <c r="S607" i="1"/>
  <c r="U607" i="1" s="1"/>
  <c r="S192" i="1"/>
  <c r="U192" i="1" s="1"/>
  <c r="S366" i="1"/>
  <c r="U366" i="1" s="1"/>
  <c r="S368" i="1"/>
  <c r="U368" i="1" s="1"/>
  <c r="S528" i="1"/>
  <c r="U528" i="1" s="1"/>
  <c r="S281" i="1"/>
  <c r="U281" i="1" s="1"/>
  <c r="S750" i="1"/>
  <c r="U750" i="1" s="1"/>
  <c r="S440" i="1"/>
  <c r="U440" i="1" s="1"/>
  <c r="S194" i="1"/>
  <c r="U194" i="1" s="1"/>
  <c r="S282" i="1"/>
  <c r="U282" i="1" s="1"/>
  <c r="S283" i="1"/>
  <c r="U283" i="1" s="1"/>
  <c r="S441" i="1"/>
  <c r="U441" i="1" s="1"/>
  <c r="S35" i="1"/>
  <c r="U35" i="1" s="1"/>
  <c r="S196" i="1"/>
  <c r="U196" i="1" s="1"/>
  <c r="S612" i="1"/>
  <c r="U612" i="1" s="1"/>
  <c r="S197" i="1"/>
  <c r="U197" i="1" s="1"/>
  <c r="S442" i="1"/>
  <c r="U442" i="1" s="1"/>
  <c r="S753" i="1"/>
  <c r="U753" i="1" s="1"/>
  <c r="S373" i="1"/>
  <c r="U373" i="1" s="1"/>
  <c r="S116" i="1"/>
  <c r="U116" i="1" s="1"/>
  <c r="S571" i="1"/>
  <c r="U571" i="1" s="1"/>
  <c r="S229" i="1"/>
  <c r="U229" i="1" s="1"/>
  <c r="S405" i="1"/>
  <c r="U405" i="1" s="1"/>
  <c r="S63" i="1"/>
  <c r="U63" i="1" s="1"/>
  <c r="S66" i="1"/>
  <c r="U66" i="1" s="1"/>
  <c r="S152" i="1"/>
  <c r="U152" i="1" s="1"/>
  <c r="S70" i="1"/>
  <c r="U70" i="1" s="1"/>
  <c r="S798" i="1"/>
  <c r="U798" i="1" s="1"/>
  <c r="S157" i="1"/>
  <c r="U157" i="1" s="1"/>
  <c r="S586" i="1"/>
  <c r="U586" i="1" s="1"/>
  <c r="S331" i="1"/>
  <c r="U331" i="1" s="1"/>
  <c r="S589" i="1"/>
  <c r="U589" i="1" s="1"/>
  <c r="S76" i="1"/>
  <c r="U76" i="1" s="1"/>
  <c r="S506" i="1"/>
  <c r="U506" i="1" s="1"/>
  <c r="S249" i="1"/>
  <c r="U249" i="1" s="1"/>
  <c r="S726" i="1"/>
  <c r="U726" i="1" s="1"/>
  <c r="S594" i="1"/>
  <c r="U594" i="1" s="1"/>
  <c r="S791" i="1"/>
  <c r="U791" i="1" s="1"/>
  <c r="S707" i="1"/>
  <c r="U707" i="1" s="1"/>
  <c r="S573" i="1"/>
  <c r="U573" i="1" s="1"/>
  <c r="S901" i="1"/>
  <c r="U901" i="1" s="1"/>
  <c r="S230" i="1"/>
  <c r="U230" i="1" s="1"/>
  <c r="S328" i="1"/>
  <c r="U328" i="1" s="1"/>
  <c r="S491" i="1"/>
  <c r="U491" i="1" s="1"/>
  <c r="S582" i="1"/>
  <c r="U582" i="1" s="1"/>
  <c r="S158" i="1"/>
  <c r="U158" i="1" s="1"/>
  <c r="S413" i="1"/>
  <c r="U413" i="1" s="1"/>
  <c r="S638" i="1"/>
  <c r="U638" i="1" s="1"/>
  <c r="S590" i="1"/>
  <c r="U590" i="1" s="1"/>
  <c r="S504" i="1"/>
  <c r="U504" i="1" s="1"/>
  <c r="S643" i="1"/>
  <c r="U643" i="1" s="1"/>
  <c r="S83" i="1"/>
  <c r="U83" i="1" s="1"/>
  <c r="S85" i="1"/>
  <c r="U85" i="1" s="1"/>
  <c r="S419" i="1"/>
  <c r="U419" i="1" s="1"/>
  <c r="S595" i="1"/>
  <c r="U595" i="1" s="1"/>
  <c r="S341" i="1"/>
  <c r="U341" i="1" s="1"/>
  <c r="S343" i="1"/>
  <c r="U343" i="1" s="1"/>
  <c r="S344" i="1"/>
  <c r="U344" i="1" s="1"/>
  <c r="S92" i="1"/>
  <c r="U92" i="1" s="1"/>
  <c r="S652" i="1"/>
  <c r="U652" i="1" s="1"/>
  <c r="S653" i="1"/>
  <c r="U653" i="1" s="1"/>
  <c r="S172" i="1"/>
  <c r="U172" i="1" s="1"/>
  <c r="S868" i="1"/>
  <c r="U868" i="1" s="1"/>
  <c r="S656" i="1"/>
  <c r="U656" i="1" s="1"/>
  <c r="S872" i="1"/>
  <c r="U872" i="1" s="1"/>
  <c r="S258" i="1"/>
  <c r="U258" i="1" s="1"/>
  <c r="S657" i="1"/>
  <c r="U657" i="1" s="1"/>
  <c r="S349" i="1"/>
  <c r="U349" i="1" s="1"/>
  <c r="S738" i="1"/>
  <c r="U738" i="1" s="1"/>
  <c r="S428" i="1"/>
  <c r="U428" i="1" s="1"/>
  <c r="S180" i="1"/>
  <c r="U180" i="1" s="1"/>
  <c r="S351" i="1"/>
  <c r="U351" i="1" s="1"/>
  <c r="S601" i="1"/>
  <c r="U601" i="1" s="1"/>
  <c r="S519" i="1"/>
  <c r="U519" i="1" s="1"/>
  <c r="S740" i="1"/>
  <c r="U740" i="1" s="1"/>
  <c r="S261" i="1"/>
  <c r="U261" i="1" s="1"/>
  <c r="S102" i="1"/>
  <c r="U102" i="1" s="1"/>
  <c r="S263" i="1"/>
  <c r="U263" i="1" s="1"/>
  <c r="S265" i="1"/>
  <c r="U265" i="1" s="1"/>
  <c r="S24" i="1"/>
  <c r="U24" i="1" s="1"/>
  <c r="S521" i="1"/>
  <c r="U521" i="1" s="1"/>
  <c r="S105" i="1"/>
  <c r="U105" i="1" s="1"/>
  <c r="S820" i="1"/>
  <c r="U820" i="1" s="1"/>
  <c r="S743" i="1"/>
  <c r="U743" i="1" s="1"/>
  <c r="S434" i="1"/>
  <c r="U434" i="1" s="1"/>
  <c r="S270" i="1"/>
  <c r="U270" i="1" s="1"/>
  <c r="S183" i="1"/>
  <c r="U183" i="1" s="1"/>
  <c r="S664" i="1"/>
  <c r="U664" i="1" s="1"/>
  <c r="S356" i="1"/>
  <c r="U356" i="1" s="1"/>
  <c r="S665" i="1"/>
  <c r="U665" i="1" s="1"/>
  <c r="S26" i="1"/>
  <c r="U26" i="1" s="1"/>
  <c r="S825" i="1"/>
  <c r="U825" i="1" s="1"/>
  <c r="S187" i="1"/>
  <c r="U187" i="1" s="1"/>
  <c r="S880" i="1"/>
  <c r="U880" i="1" s="1"/>
  <c r="S667" i="1"/>
  <c r="U667" i="1" s="1"/>
  <c r="S27" i="1"/>
  <c r="U27" i="1" s="1"/>
  <c r="S669" i="1"/>
  <c r="U669" i="1" s="1"/>
  <c r="S361" i="1"/>
  <c r="U361" i="1" s="1"/>
  <c r="S747" i="1"/>
  <c r="U747" i="1" s="1"/>
  <c r="S111" i="1"/>
  <c r="U111" i="1" s="1"/>
  <c r="S191" i="1"/>
  <c r="U191" i="1" s="1"/>
  <c r="S439" i="1"/>
  <c r="U439" i="1" s="1"/>
  <c r="S277" i="1"/>
  <c r="U277" i="1" s="1"/>
  <c r="S278" i="1"/>
  <c r="U278" i="1" s="1"/>
  <c r="S280" i="1"/>
  <c r="U280" i="1" s="1"/>
  <c r="S828" i="1"/>
  <c r="U828" i="1" s="1"/>
  <c r="S670" i="1"/>
  <c r="U670" i="1" s="1"/>
  <c r="S608" i="1"/>
  <c r="U608" i="1" s="1"/>
  <c r="S529" i="1"/>
  <c r="U529" i="1" s="1"/>
  <c r="S672" i="1"/>
  <c r="U672" i="1" s="1"/>
  <c r="S371" i="1"/>
  <c r="U371" i="1" s="1"/>
  <c r="S673" i="1"/>
  <c r="U673" i="1" s="1"/>
  <c r="S751" i="1"/>
  <c r="U751" i="1" s="1"/>
  <c r="S284" i="1"/>
  <c r="U284" i="1" s="1"/>
  <c r="S830" i="1"/>
  <c r="U830" i="1" s="1"/>
  <c r="S532" i="1"/>
  <c r="U532" i="1" s="1"/>
  <c r="S114" i="1"/>
  <c r="U114" i="1" s="1"/>
  <c r="S115" i="1"/>
  <c r="U115" i="1" s="1"/>
  <c r="S832" i="1"/>
  <c r="U832" i="1" s="1"/>
  <c r="S285" i="1"/>
  <c r="U285" i="1" s="1"/>
  <c r="S375" i="1"/>
  <c r="U375" i="1" s="1"/>
  <c r="S754" i="1"/>
  <c r="U754" i="1" s="1"/>
  <c r="S755" i="1"/>
  <c r="U755" i="1" s="1"/>
  <c r="S118" i="1"/>
  <c r="U118" i="1" s="1"/>
  <c r="S39" i="1"/>
  <c r="U39" i="1" s="1"/>
  <c r="S377" i="1"/>
  <c r="U377" i="1" s="1"/>
  <c r="S833" i="1"/>
  <c r="U833" i="1" s="1"/>
  <c r="S535" i="1"/>
  <c r="U535" i="1" s="1"/>
  <c r="S446" i="1"/>
  <c r="U446" i="1" s="1"/>
  <c r="S120" i="1"/>
  <c r="U120" i="1" s="1"/>
  <c r="S684" i="1"/>
  <c r="U684" i="1" s="1"/>
  <c r="S685" i="1"/>
  <c r="U685" i="1" s="1"/>
  <c r="S288" i="1"/>
  <c r="U288" i="1" s="1"/>
  <c r="S289" i="1"/>
  <c r="U289" i="1" s="1"/>
  <c r="S837" i="1"/>
  <c r="U837" i="1" s="1"/>
  <c r="S839" i="1"/>
  <c r="U839" i="1" s="1"/>
  <c r="S761" i="1"/>
  <c r="U761" i="1" s="1"/>
  <c r="S687" i="1"/>
  <c r="U687" i="1" s="1"/>
  <c r="S615" i="1"/>
  <c r="U615" i="1" s="1"/>
  <c r="S539" i="1"/>
  <c r="U539" i="1" s="1"/>
  <c r="S842" i="1"/>
  <c r="U842" i="1" s="1"/>
  <c r="S293" i="1"/>
  <c r="U293" i="1" s="1"/>
  <c r="S617" i="1"/>
  <c r="U617" i="1" s="1"/>
  <c r="S844" i="1"/>
  <c r="U844" i="1" s="1"/>
  <c r="S540" i="1"/>
  <c r="U540" i="1" s="1"/>
  <c r="S296" i="1"/>
  <c r="U296" i="1" s="1"/>
  <c r="S450" i="1"/>
  <c r="U450" i="1" s="1"/>
  <c r="S620" i="1"/>
  <c r="U620" i="1" s="1"/>
  <c r="S765" i="1"/>
  <c r="U765" i="1" s="1"/>
  <c r="S451" i="1"/>
  <c r="U451" i="1" s="1"/>
  <c r="S847" i="1"/>
  <c r="U847" i="1" s="1"/>
  <c r="S383" i="1"/>
  <c r="U383" i="1" s="1"/>
  <c r="S544" i="1"/>
  <c r="U544" i="1" s="1"/>
  <c r="S545" i="1"/>
  <c r="U545" i="1" s="1"/>
  <c r="S298" i="1"/>
  <c r="U298" i="1" s="1"/>
  <c r="S850" i="1"/>
  <c r="U850" i="1" s="1"/>
  <c r="S210" i="1"/>
  <c r="U210" i="1" s="1"/>
  <c r="S771" i="1"/>
  <c r="U771" i="1" s="1"/>
  <c r="S211" i="1"/>
  <c r="U211" i="1" s="1"/>
  <c r="S404" i="1"/>
  <c r="U404" i="1" s="1"/>
  <c r="S894" i="1"/>
  <c r="U894" i="1" s="1"/>
  <c r="S496" i="1"/>
  <c r="U496" i="1" s="1"/>
  <c r="S13" i="1"/>
  <c r="U13" i="1" s="1"/>
  <c r="S649" i="1"/>
  <c r="U649" i="1" s="1"/>
  <c r="S421" i="1"/>
  <c r="U421" i="1" s="1"/>
  <c r="S345" i="1"/>
  <c r="U345" i="1" s="1"/>
  <c r="S813" i="1"/>
  <c r="U813" i="1" s="1"/>
  <c r="S173" i="1"/>
  <c r="U173" i="1" s="1"/>
  <c r="S734" i="1"/>
  <c r="U734" i="1" s="1"/>
  <c r="S426" i="1"/>
  <c r="U426" i="1" s="1"/>
  <c r="S737" i="1"/>
  <c r="U737" i="1" s="1"/>
  <c r="S739" i="1"/>
  <c r="U739" i="1" s="1"/>
  <c r="S352" i="1"/>
  <c r="U352" i="1" s="1"/>
  <c r="S658" i="1"/>
  <c r="U658" i="1" s="1"/>
  <c r="S22" i="1"/>
  <c r="U22" i="1" s="1"/>
  <c r="S103" i="1"/>
  <c r="U103" i="1" s="1"/>
  <c r="S520" i="1"/>
  <c r="U520" i="1" s="1"/>
  <c r="S268" i="1"/>
  <c r="U268" i="1" s="1"/>
  <c r="S433" i="1"/>
  <c r="U433" i="1" s="1"/>
  <c r="S604" i="1"/>
  <c r="U604" i="1" s="1"/>
  <c r="S822" i="1"/>
  <c r="U822" i="1" s="1"/>
  <c r="S186" i="1"/>
  <c r="U186" i="1" s="1"/>
  <c r="S666" i="1"/>
  <c r="U666" i="1" s="1"/>
  <c r="S188" i="1"/>
  <c r="U188" i="1" s="1"/>
  <c r="S189" i="1"/>
  <c r="U189" i="1" s="1"/>
  <c r="S110" i="1"/>
  <c r="U110" i="1" s="1"/>
  <c r="S606" i="1"/>
  <c r="U606" i="1" s="1"/>
  <c r="S526" i="1"/>
  <c r="U526" i="1" s="1"/>
  <c r="S365" i="1"/>
  <c r="U365" i="1" s="1"/>
  <c r="S112" i="1"/>
  <c r="U112" i="1" s="1"/>
  <c r="S31" i="1"/>
  <c r="U31" i="1" s="1"/>
  <c r="S370" i="1"/>
  <c r="U370" i="1" s="1"/>
  <c r="S674" i="1"/>
  <c r="U674" i="1" s="1"/>
  <c r="S610" i="1"/>
  <c r="U610" i="1" s="1"/>
  <c r="S533" i="1"/>
  <c r="U533" i="1" s="1"/>
  <c r="S831" i="1"/>
  <c r="U831" i="1" s="1"/>
  <c r="S286" i="1"/>
  <c r="U286" i="1" s="1"/>
  <c r="S877" i="1"/>
  <c r="U877" i="1" s="1"/>
  <c r="S198" i="1"/>
  <c r="U198" i="1" s="1"/>
  <c r="S534" i="1"/>
  <c r="U534" i="1" s="1"/>
  <c r="S378" i="1"/>
  <c r="U378" i="1" s="1"/>
  <c r="S757" i="1"/>
  <c r="U757" i="1" s="1"/>
  <c r="S683" i="1"/>
  <c r="U683" i="1" s="1"/>
  <c r="S201" i="1"/>
  <c r="U201" i="1" s="1"/>
  <c r="S202" i="1"/>
  <c r="U202" i="1" s="1"/>
  <c r="S203" i="1"/>
  <c r="U203" i="1" s="1"/>
  <c r="S537" i="1"/>
  <c r="U537" i="1" s="1"/>
  <c r="S838" i="1"/>
  <c r="U838" i="1" s="1"/>
  <c r="S41" i="1"/>
  <c r="U41" i="1" s="1"/>
  <c r="S291" i="1"/>
  <c r="U291" i="1" s="1"/>
  <c r="S840" i="1"/>
  <c r="U840" i="1" s="1"/>
  <c r="S763" i="1"/>
  <c r="U763" i="1" s="1"/>
  <c r="S127" i="1"/>
  <c r="U127" i="1" s="1"/>
  <c r="S843" i="1"/>
  <c r="U843" i="1" s="1"/>
  <c r="S449" i="1"/>
  <c r="U449" i="1" s="1"/>
  <c r="S381" i="1"/>
  <c r="U381" i="1" s="1"/>
  <c r="S128" i="1"/>
  <c r="U128" i="1" s="1"/>
  <c r="S846" i="1"/>
  <c r="U846" i="1" s="1"/>
  <c r="S543" i="1"/>
  <c r="U543" i="1" s="1"/>
  <c r="S768" i="1"/>
  <c r="U768" i="1" s="1"/>
  <c r="S623" i="1"/>
  <c r="U623" i="1" s="1"/>
  <c r="S384" i="1"/>
  <c r="U384" i="1" s="1"/>
  <c r="S130" i="1"/>
  <c r="U130" i="1" s="1"/>
  <c r="S692" i="1"/>
  <c r="U692" i="1" s="1"/>
  <c r="S299" i="1"/>
  <c r="U299" i="1" s="1"/>
  <c r="S547" i="1"/>
  <c r="U547" i="1" s="1"/>
  <c r="S694" i="1"/>
  <c r="U694" i="1" s="1"/>
  <c r="S548" i="1"/>
  <c r="U548" i="1" s="1"/>
  <c r="S773" i="1"/>
  <c r="U773" i="1" s="1"/>
  <c r="S775" i="1"/>
  <c r="U775" i="1" s="1"/>
  <c r="S387" i="1"/>
  <c r="U387" i="1" s="1"/>
  <c r="S50" i="1"/>
  <c r="U50" i="1" s="1"/>
  <c r="S855" i="1"/>
  <c r="U855" i="1" s="1"/>
  <c r="S550" i="1"/>
  <c r="U550" i="1" s="1"/>
  <c r="S696" i="1"/>
  <c r="U696" i="1" s="1"/>
  <c r="S778" i="1"/>
  <c r="U778" i="1" s="1"/>
  <c r="S697" i="1"/>
  <c r="U697" i="1" s="1"/>
  <c r="S553" i="1"/>
  <c r="U553" i="1" s="1"/>
  <c r="S215" i="1"/>
  <c r="U215" i="1" s="1"/>
  <c r="S216" i="1"/>
  <c r="U216" i="1" s="1"/>
  <c r="S135" i="1"/>
  <c r="U135" i="1" s="1"/>
  <c r="S460" i="1"/>
  <c r="U460" i="1" s="1"/>
  <c r="S461" i="1"/>
  <c r="U461" i="1" s="1"/>
  <c r="S395" i="1"/>
  <c r="U395" i="1" s="1"/>
  <c r="S782" i="1"/>
  <c r="U782" i="1" s="1"/>
  <c r="S306" i="1"/>
  <c r="U306" i="1" s="1"/>
  <c r="S397" i="1"/>
  <c r="U397" i="1" s="1"/>
  <c r="S398" i="1"/>
  <c r="U398" i="1" s="1"/>
  <c r="S860" i="1"/>
  <c r="U860" i="1" s="1"/>
  <c r="S466" i="1"/>
  <c r="U466" i="1" s="1"/>
  <c r="S560" i="1"/>
  <c r="U560" i="1" s="1"/>
  <c r="S54" i="1"/>
  <c r="U54" i="1" s="1"/>
  <c r="S468" i="1"/>
  <c r="U468" i="1" s="1"/>
  <c r="S221" i="1"/>
  <c r="U221" i="1" s="1"/>
  <c r="S785" i="1"/>
  <c r="U785" i="1" s="1"/>
  <c r="S564" i="1"/>
  <c r="U564" i="1" s="1"/>
  <c r="S314" i="1"/>
  <c r="U314" i="1" s="1"/>
  <c r="S317" i="1"/>
  <c r="U317" i="1" s="1"/>
  <c r="S400" i="1"/>
  <c r="U400" i="1" s="1"/>
  <c r="S630" i="1"/>
  <c r="U630" i="1" s="1"/>
  <c r="S401" i="1"/>
  <c r="U401" i="1" s="1"/>
  <c r="S470" i="1"/>
  <c r="U470" i="1" s="1"/>
  <c r="S471" i="1"/>
  <c r="U471" i="1" s="1"/>
  <c r="S319" i="1"/>
  <c r="U319" i="1" s="1"/>
  <c r="S567" i="1"/>
  <c r="U567" i="1" s="1"/>
  <c r="S475" i="1"/>
  <c r="U475" i="1" s="1"/>
  <c r="S139" i="1"/>
  <c r="U139" i="1" s="1"/>
  <c r="S321" i="1"/>
  <c r="U321" i="1" s="1"/>
  <c r="S568" i="1"/>
  <c r="U568" i="1" s="1"/>
  <c r="S141" i="1"/>
  <c r="U141" i="1" s="1"/>
  <c r="S705" i="1"/>
  <c r="U705" i="1" s="1"/>
  <c r="S109" i="1"/>
  <c r="U109" i="1" s="1"/>
  <c r="S113" i="1"/>
  <c r="U113" i="1" s="1"/>
  <c r="S374" i="1"/>
  <c r="U374" i="1" s="1"/>
  <c r="S680" i="1"/>
  <c r="U680" i="1" s="1"/>
  <c r="S199" i="1"/>
  <c r="U199" i="1" s="1"/>
  <c r="S445" i="1"/>
  <c r="U445" i="1" s="1"/>
  <c r="S835" i="1"/>
  <c r="U835" i="1" s="1"/>
  <c r="S40" i="1"/>
  <c r="U40" i="1" s="1"/>
  <c r="S379" i="1"/>
  <c r="U379" i="1" s="1"/>
  <c r="S762" i="1"/>
  <c r="U762" i="1" s="1"/>
  <c r="S124" i="1"/>
  <c r="U124" i="1" s="1"/>
  <c r="S616" i="1"/>
  <c r="U616" i="1" s="1"/>
  <c r="S294" i="1"/>
  <c r="U294" i="1" s="1"/>
  <c r="S541" i="1"/>
  <c r="U541" i="1" s="1"/>
  <c r="S297" i="1"/>
  <c r="U297" i="1" s="1"/>
  <c r="S542" i="1"/>
  <c r="U542" i="1" s="1"/>
  <c r="S848" i="1"/>
  <c r="U848" i="1" s="1"/>
  <c r="S208" i="1"/>
  <c r="U208" i="1" s="1"/>
  <c r="S209" i="1"/>
  <c r="U209" i="1" s="1"/>
  <c r="S852" i="1"/>
  <c r="U852" i="1" s="1"/>
  <c r="S546" i="1"/>
  <c r="U546" i="1" s="1"/>
  <c r="S386" i="1"/>
  <c r="U386" i="1" s="1"/>
  <c r="S47" i="1"/>
  <c r="U47" i="1" s="1"/>
  <c r="S776" i="1"/>
  <c r="U776" i="1" s="1"/>
  <c r="S854" i="1"/>
  <c r="U854" i="1" s="1"/>
  <c r="S301" i="1"/>
  <c r="U301" i="1" s="1"/>
  <c r="S303" i="1"/>
  <c r="U303" i="1" s="1"/>
  <c r="S698" i="1"/>
  <c r="U698" i="1" s="1"/>
  <c r="S458" i="1"/>
  <c r="U458" i="1" s="1"/>
  <c r="S393" i="1"/>
  <c r="U393" i="1" s="1"/>
  <c r="S628" i="1"/>
  <c r="U628" i="1" s="1"/>
  <c r="S781" i="1"/>
  <c r="U781" i="1" s="1"/>
  <c r="S463" i="1"/>
  <c r="U463" i="1" s="1"/>
  <c r="S464" i="1"/>
  <c r="U464" i="1" s="1"/>
  <c r="S465" i="1"/>
  <c r="U465" i="1" s="1"/>
  <c r="S308" i="1"/>
  <c r="U308" i="1" s="1"/>
  <c r="S310" i="1"/>
  <c r="U310" i="1" s="1"/>
  <c r="S55" i="1"/>
  <c r="U55" i="1" s="1"/>
  <c r="S311" i="1"/>
  <c r="U311" i="1" s="1"/>
  <c r="S469" i="1"/>
  <c r="U469" i="1" s="1"/>
  <c r="S565" i="1"/>
  <c r="U565" i="1" s="1"/>
  <c r="S631" i="1"/>
  <c r="U631" i="1" s="1"/>
  <c r="S56" i="1"/>
  <c r="U56" i="1" s="1"/>
  <c r="S473" i="1"/>
  <c r="U473" i="1" s="1"/>
  <c r="S223" i="1"/>
  <c r="U223" i="1" s="1"/>
  <c r="S569" i="1"/>
  <c r="U569" i="1" s="1"/>
  <c r="S903" i="1"/>
  <c r="S575" i="1"/>
  <c r="U575" i="1" s="1"/>
  <c r="S501" i="1"/>
  <c r="U501" i="1" s="1"/>
  <c r="S86" i="1"/>
  <c r="U86" i="1" s="1"/>
  <c r="S650" i="1"/>
  <c r="U650" i="1" s="1"/>
  <c r="S15" i="1"/>
  <c r="U15" i="1" s="1"/>
  <c r="S256" i="1"/>
  <c r="U256" i="1" s="1"/>
  <c r="S257" i="1"/>
  <c r="U257" i="1" s="1"/>
  <c r="S871" i="1"/>
  <c r="U871" i="1" s="1"/>
  <c r="S179" i="1"/>
  <c r="U179" i="1" s="1"/>
  <c r="S430" i="1"/>
  <c r="U430" i="1" s="1"/>
  <c r="S572" i="1"/>
  <c r="U572" i="1" s="1"/>
  <c r="S235" i="1"/>
  <c r="U235" i="1" s="1"/>
  <c r="S801" i="1"/>
  <c r="U801" i="1" s="1"/>
  <c r="S725" i="1"/>
  <c r="U725" i="1" s="1"/>
  <c r="S250" i="1"/>
  <c r="U250" i="1" s="1"/>
  <c r="S168" i="1"/>
  <c r="U168" i="1" s="1"/>
  <c r="S347" i="1"/>
  <c r="U347" i="1" s="1"/>
  <c r="S515" i="1"/>
  <c r="U515" i="1" s="1"/>
  <c r="S99" i="1"/>
  <c r="U99" i="1" s="1"/>
  <c r="S176" i="1"/>
  <c r="U176" i="1" s="1"/>
  <c r="S259" i="1"/>
  <c r="U259" i="1" s="1"/>
  <c r="S16" i="1"/>
  <c r="U16" i="1" s="1"/>
  <c r="S429" i="1"/>
  <c r="U429" i="1" s="1"/>
  <c r="S518" i="1"/>
  <c r="U518" i="1" s="1"/>
  <c r="S431" i="1"/>
  <c r="U431" i="1" s="1"/>
  <c r="S262" i="1"/>
  <c r="U262" i="1" s="1"/>
  <c r="S659" i="1"/>
  <c r="U659" i="1" s="1"/>
  <c r="S603" i="1"/>
  <c r="U603" i="1" s="1"/>
  <c r="S660" i="1"/>
  <c r="U660" i="1" s="1"/>
  <c r="S744" i="1"/>
  <c r="U744" i="1" s="1"/>
  <c r="S663" i="1"/>
  <c r="U663" i="1" s="1"/>
  <c r="S745" i="1"/>
  <c r="U745" i="1" s="1"/>
  <c r="S746" i="1"/>
  <c r="U746" i="1" s="1"/>
  <c r="S881" i="1"/>
  <c r="U881" i="1" s="1"/>
  <c r="S107" i="1"/>
  <c r="U107" i="1" s="1"/>
  <c r="S362" i="1"/>
  <c r="U362" i="1" s="1"/>
  <c r="S524" i="1"/>
  <c r="U524" i="1" s="1"/>
  <c r="S749" i="1"/>
  <c r="U749" i="1" s="1"/>
  <c r="S279" i="1"/>
  <c r="U279" i="1" s="1"/>
  <c r="S369" i="1"/>
  <c r="U369" i="1" s="1"/>
  <c r="S32" i="1"/>
  <c r="U32" i="1" s="1"/>
  <c r="S195" i="1"/>
  <c r="U195" i="1" s="1"/>
  <c r="S829" i="1"/>
  <c r="U829" i="1" s="1"/>
  <c r="S36" i="1"/>
  <c r="U36" i="1" s="1"/>
  <c r="S676" i="1"/>
  <c r="U676" i="1" s="1"/>
  <c r="S376" i="1"/>
  <c r="U376" i="1" s="1"/>
  <c r="S681" i="1"/>
  <c r="U681" i="1" s="1"/>
  <c r="S119" i="1"/>
  <c r="U119" i="1" s="1"/>
  <c r="S204" i="1"/>
  <c r="U204" i="1" s="1"/>
  <c r="S290" i="1"/>
  <c r="U290" i="1" s="1"/>
  <c r="S841" i="1"/>
  <c r="U841" i="1" s="1"/>
  <c r="S764" i="1"/>
  <c r="U764" i="1" s="1"/>
  <c r="S618" i="1"/>
  <c r="U618" i="1" s="1"/>
  <c r="S452" i="1"/>
  <c r="U452" i="1" s="1"/>
  <c r="S690" i="1"/>
  <c r="U690" i="1" s="1"/>
  <c r="S131" i="1"/>
  <c r="U131" i="1" s="1"/>
  <c r="S456" i="1"/>
  <c r="U456" i="1" s="1"/>
  <c r="S49" i="1"/>
  <c r="U49" i="1" s="1"/>
  <c r="S389" i="1"/>
  <c r="U389" i="1" s="1"/>
  <c r="S213" i="1"/>
  <c r="U213" i="1" s="1"/>
  <c r="S134" i="1"/>
  <c r="U134" i="1" s="1"/>
  <c r="S554" i="1"/>
  <c r="U554" i="1" s="1"/>
  <c r="S305" i="1"/>
  <c r="U305" i="1" s="1"/>
  <c r="S53" i="1"/>
  <c r="U53" i="1" s="1"/>
  <c r="S857" i="1"/>
  <c r="U857" i="1" s="1"/>
  <c r="S561" i="1"/>
  <c r="U561" i="1" s="1"/>
  <c r="S220" i="1"/>
  <c r="U220" i="1" s="1"/>
  <c r="S786" i="1"/>
  <c r="U786" i="1" s="1"/>
  <c r="S399" i="1"/>
  <c r="U399" i="1" s="1"/>
  <c r="S138" i="1"/>
  <c r="U138" i="1" s="1"/>
  <c r="S790" i="1"/>
  <c r="U790" i="1" s="1"/>
  <c r="S472" i="1"/>
  <c r="U472" i="1" s="1"/>
  <c r="S403" i="1"/>
  <c r="U403" i="1" s="1"/>
  <c r="S140" i="1"/>
  <c r="U140" i="1" s="1"/>
  <c r="S142" i="1"/>
  <c r="U142" i="1" s="1"/>
  <c r="S227" i="1"/>
  <c r="U227" i="1" s="1"/>
  <c r="S634" i="1"/>
  <c r="U634" i="1" s="1"/>
  <c r="S815" i="1"/>
  <c r="U815" i="1" s="1"/>
  <c r="S876" i="1"/>
  <c r="U876" i="1" s="1"/>
  <c r="S17" i="1"/>
  <c r="U17" i="1" s="1"/>
  <c r="S406" i="1"/>
  <c r="U406" i="1" s="1"/>
  <c r="S579" i="1"/>
  <c r="U579" i="1" s="1"/>
  <c r="S160" i="1"/>
  <c r="U160" i="1" s="1"/>
  <c r="S417" i="1"/>
  <c r="U417" i="1" s="1"/>
  <c r="S340" i="1"/>
  <c r="U340" i="1" s="1"/>
  <c r="S91" i="1"/>
  <c r="U91" i="1" s="1"/>
  <c r="S255" i="1"/>
  <c r="U255" i="1" s="1"/>
  <c r="S654" i="1"/>
  <c r="U654" i="1" s="1"/>
  <c r="S733" i="1"/>
  <c r="U733" i="1" s="1"/>
  <c r="S517" i="1"/>
  <c r="U517" i="1" s="1"/>
  <c r="S735" i="1"/>
  <c r="U735" i="1" s="1"/>
  <c r="S177" i="1"/>
  <c r="U177" i="1" s="1"/>
  <c r="S260" i="1"/>
  <c r="U260" i="1" s="1"/>
  <c r="S602" i="1"/>
  <c r="U602" i="1" s="1"/>
  <c r="S19" i="1"/>
  <c r="U19" i="1" s="1"/>
  <c r="S432" i="1"/>
  <c r="U432" i="1" s="1"/>
  <c r="S104" i="1"/>
  <c r="U104" i="1" s="1"/>
  <c r="S182" i="1"/>
  <c r="U182" i="1" s="1"/>
  <c r="S269" i="1"/>
  <c r="U269" i="1" s="1"/>
  <c r="S661" i="1"/>
  <c r="U661" i="1" s="1"/>
  <c r="S271" i="1"/>
  <c r="U271" i="1" s="1"/>
  <c r="S184" i="1"/>
  <c r="U184" i="1" s="1"/>
  <c r="S357" i="1"/>
  <c r="U357" i="1" s="1"/>
  <c r="S359" i="1"/>
  <c r="U359" i="1" s="1"/>
  <c r="S360" i="1"/>
  <c r="U360" i="1" s="1"/>
  <c r="S523" i="1"/>
  <c r="U523" i="1" s="1"/>
  <c r="S276" i="1"/>
  <c r="U276" i="1" s="1"/>
  <c r="S748" i="1"/>
  <c r="U748" i="1" s="1"/>
  <c r="S827" i="1"/>
  <c r="U827" i="1" s="1"/>
  <c r="S367" i="1"/>
  <c r="U367" i="1" s="1"/>
  <c r="S30" i="1"/>
  <c r="U30" i="1" s="1"/>
  <c r="S193" i="1"/>
  <c r="U193" i="1" s="1"/>
  <c r="S33" i="1"/>
  <c r="U33" i="1" s="1"/>
  <c r="S34" i="1"/>
  <c r="U34" i="1" s="1"/>
  <c r="S611" i="1"/>
  <c r="U611" i="1" s="1"/>
  <c r="S752" i="1"/>
  <c r="U752" i="1" s="1"/>
  <c r="S372" i="1"/>
  <c r="U372" i="1" s="1"/>
  <c r="S678" i="1"/>
  <c r="U678" i="1" s="1"/>
  <c r="S117" i="1"/>
  <c r="U117" i="1" s="1"/>
  <c r="S443" i="1"/>
  <c r="U443" i="1" s="1"/>
  <c r="S444" i="1"/>
  <c r="U444" i="1" s="1"/>
  <c r="S756" i="1"/>
  <c r="U756" i="1" s="1"/>
  <c r="S200" i="1"/>
  <c r="U200" i="1" s="1"/>
  <c r="S536" i="1"/>
  <c r="U536" i="1" s="1"/>
  <c r="S287" i="1"/>
  <c r="U287" i="1" s="1"/>
  <c r="S448" i="1"/>
  <c r="U448" i="1" s="1"/>
  <c r="S614" i="1"/>
  <c r="U614" i="1" s="1"/>
  <c r="S123" i="1"/>
  <c r="U123" i="1" s="1"/>
  <c r="S760" i="1"/>
  <c r="U760" i="1" s="1"/>
  <c r="S42" i="1"/>
  <c r="U42" i="1" s="1"/>
  <c r="S538" i="1"/>
  <c r="U538" i="1" s="1"/>
  <c r="S292" i="1"/>
  <c r="U292" i="1" s="1"/>
  <c r="S126" i="1"/>
  <c r="U126" i="1" s="1"/>
  <c r="S43" i="1"/>
  <c r="U43" i="1" s="1"/>
  <c r="S295" i="1"/>
  <c r="U295" i="1" s="1"/>
  <c r="S45" i="1"/>
  <c r="U45" i="1" s="1"/>
  <c r="S619" i="1"/>
  <c r="U619" i="1" s="1"/>
  <c r="S621" i="1"/>
  <c r="U621" i="1" s="1"/>
  <c r="S382" i="1"/>
  <c r="U382" i="1" s="1"/>
  <c r="S129" i="1"/>
  <c r="U129" i="1" s="1"/>
  <c r="S849" i="1"/>
  <c r="U849" i="1" s="1"/>
  <c r="S691" i="1"/>
  <c r="U691" i="1" s="1"/>
  <c r="S453" i="1"/>
  <c r="U453" i="1" s="1"/>
  <c r="S851" i="1"/>
  <c r="U851" i="1" s="1"/>
  <c r="S46" i="1"/>
  <c r="U46" i="1" s="1"/>
  <c r="S625" i="1"/>
  <c r="U625" i="1" s="1"/>
  <c r="S626" i="1"/>
  <c r="U626" i="1" s="1"/>
  <c r="S772" i="1"/>
  <c r="U772" i="1" s="1"/>
  <c r="S549" i="1"/>
  <c r="U549" i="1" s="1"/>
  <c r="S774" i="1"/>
  <c r="U774" i="1" s="1"/>
  <c r="S48" i="1"/>
  <c r="U48" i="1" s="1"/>
  <c r="S132" i="1"/>
  <c r="U132" i="1" s="1"/>
  <c r="S300" i="1"/>
  <c r="U300" i="1" s="1"/>
  <c r="S777" i="1"/>
  <c r="U777" i="1" s="1"/>
  <c r="S390" i="1"/>
  <c r="U390" i="1" s="1"/>
  <c r="S133" i="1"/>
  <c r="U133" i="1" s="1"/>
  <c r="S391" i="1"/>
  <c r="U391" i="1" s="1"/>
  <c r="S304" i="1"/>
  <c r="U304" i="1" s="1"/>
  <c r="S779" i="1"/>
  <c r="U779" i="1" s="1"/>
  <c r="S459" i="1"/>
  <c r="U459" i="1" s="1"/>
  <c r="S217" i="1"/>
  <c r="U217" i="1" s="1"/>
  <c r="S218" i="1"/>
  <c r="U218" i="1" s="1"/>
  <c r="S394" i="1"/>
  <c r="U394" i="1" s="1"/>
  <c r="S856" i="1"/>
  <c r="U856" i="1" s="1"/>
  <c r="S555" i="1"/>
  <c r="U555" i="1" s="1"/>
  <c r="S629" i="1"/>
  <c r="U629" i="1" s="1"/>
  <c r="S556" i="1"/>
  <c r="U556" i="1" s="1"/>
  <c r="S558" i="1"/>
  <c r="U558" i="1" s="1"/>
  <c r="S858" i="1"/>
  <c r="U858" i="1" s="1"/>
  <c r="S700" i="1"/>
  <c r="U700" i="1" s="1"/>
  <c r="S783" i="1"/>
  <c r="U783" i="1" s="1"/>
  <c r="S309" i="1"/>
  <c r="U309" i="1" s="1"/>
  <c r="S562" i="1"/>
  <c r="U562" i="1" s="1"/>
  <c r="S137" i="1"/>
  <c r="U137" i="1" s="1"/>
  <c r="S563" i="1"/>
  <c r="U563" i="1" s="1"/>
  <c r="S312" i="1"/>
  <c r="U312" i="1" s="1"/>
  <c r="S787" i="1"/>
  <c r="U787" i="1" s="1"/>
  <c r="S315" i="1"/>
  <c r="U315" i="1" s="1"/>
  <c r="S318" i="1"/>
  <c r="U318" i="1" s="1"/>
  <c r="S788" i="1"/>
  <c r="U788" i="1" s="1"/>
  <c r="S789" i="1"/>
  <c r="U789" i="1" s="1"/>
  <c r="S402" i="1"/>
  <c r="U402" i="1" s="1"/>
  <c r="S566" i="1"/>
  <c r="U566" i="1" s="1"/>
  <c r="S704" i="1"/>
  <c r="U704" i="1" s="1"/>
  <c r="S865" i="1"/>
  <c r="U865" i="1" s="1"/>
  <c r="S474" i="1"/>
  <c r="U474" i="1" s="1"/>
  <c r="S476" i="1"/>
  <c r="U476" i="1" s="1"/>
  <c r="S882" i="1"/>
  <c r="U882" i="1" s="1"/>
  <c r="S866" i="1"/>
  <c r="U866" i="1" s="1"/>
  <c r="S570" i="1"/>
  <c r="U570" i="1" s="1"/>
  <c r="S225" i="1"/>
  <c r="U225" i="1" s="1"/>
  <c r="S904" i="1"/>
  <c r="S867" i="1"/>
  <c r="U867" i="1" s="1"/>
  <c r="S888" i="1"/>
  <c r="U888" i="1" s="1"/>
  <c r="S864" i="1"/>
  <c r="U864" i="1" s="1"/>
  <c r="S316" i="1"/>
  <c r="U316" i="1" s="1"/>
  <c r="S861" i="1"/>
  <c r="U861" i="1" s="1"/>
  <c r="S307" i="1"/>
  <c r="U307" i="1" s="1"/>
  <c r="S396" i="1"/>
  <c r="U396" i="1" s="1"/>
  <c r="S780" i="1"/>
  <c r="U780" i="1" s="1"/>
  <c r="S552" i="1"/>
  <c r="U552" i="1" s="1"/>
  <c r="S302" i="1"/>
  <c r="U302" i="1" s="1"/>
  <c r="S627" i="1"/>
  <c r="U627" i="1" s="1"/>
  <c r="S385" i="1"/>
  <c r="U385" i="1" s="1"/>
  <c r="S207" i="1"/>
  <c r="U207" i="1" s="1"/>
  <c r="S622" i="1"/>
  <c r="U622" i="1" s="1"/>
  <c r="S44" i="1"/>
  <c r="U44" i="1" s="1"/>
  <c r="S686" i="1"/>
  <c r="U686" i="1" s="1"/>
  <c r="S836" i="1"/>
  <c r="U836" i="1" s="1"/>
  <c r="S834" i="1"/>
  <c r="U834" i="1" s="1"/>
  <c r="S679" i="1"/>
  <c r="U679" i="1" s="1"/>
  <c r="S531" i="1"/>
  <c r="U531" i="1" s="1"/>
  <c r="S527" i="1"/>
  <c r="U527" i="1" s="1"/>
  <c r="S438" i="1"/>
  <c r="U438" i="1" s="1"/>
  <c r="S436" i="1"/>
  <c r="U436" i="1" s="1"/>
  <c r="S267" i="1"/>
  <c r="U267" i="1" s="1"/>
  <c r="S906" i="1"/>
  <c r="S224" i="1"/>
  <c r="U224" i="1" s="1"/>
  <c r="S58" i="1"/>
  <c r="U58" i="1" s="1"/>
  <c r="S702" i="1"/>
  <c r="U702" i="1" s="1"/>
  <c r="S862" i="1"/>
  <c r="U862" i="1" s="1"/>
  <c r="S784" i="1"/>
  <c r="U784" i="1" s="1"/>
  <c r="S859" i="1"/>
  <c r="U859" i="1" s="1"/>
  <c r="S52" i="1"/>
  <c r="U52" i="1" s="1"/>
  <c r="S392" i="1"/>
  <c r="U392" i="1" s="1"/>
  <c r="S214" i="1"/>
  <c r="U214" i="1" s="1"/>
  <c r="S212" i="1"/>
  <c r="U212" i="1" s="1"/>
  <c r="S695" i="1"/>
  <c r="U695" i="1" s="1"/>
  <c r="S770" i="1"/>
  <c r="U770" i="1" s="1"/>
  <c r="S769" i="1"/>
  <c r="U769" i="1" s="1"/>
  <c r="S689" i="1"/>
  <c r="U689" i="1" s="1"/>
  <c r="S206" i="1"/>
  <c r="U206" i="1" s="1"/>
  <c r="S380" i="1"/>
  <c r="U380" i="1" s="1"/>
  <c r="S121" i="1"/>
  <c r="U121" i="1" s="1"/>
  <c r="S682" i="1"/>
  <c r="U682" i="1" s="1"/>
  <c r="S677" i="1"/>
  <c r="U677" i="1" s="1"/>
  <c r="S609" i="1"/>
  <c r="U609" i="1" s="1"/>
  <c r="S364" i="1"/>
  <c r="U364" i="1" s="1"/>
  <c r="S668" i="1"/>
  <c r="U668" i="1" s="1"/>
  <c r="S272" i="1"/>
  <c r="U272" i="1" s="1"/>
  <c r="S266" i="1"/>
  <c r="U266" i="1" s="1"/>
  <c r="S624" i="1"/>
  <c r="U624" i="1" s="1"/>
  <c r="S767" i="1"/>
  <c r="U767" i="1" s="1"/>
  <c r="S688" i="1"/>
  <c r="U688" i="1" s="1"/>
  <c r="S205" i="1"/>
  <c r="U205" i="1" s="1"/>
  <c r="S759" i="1"/>
  <c r="U759" i="1" s="1"/>
  <c r="S447" i="1"/>
  <c r="U447" i="1" s="1"/>
  <c r="S38" i="1"/>
  <c r="U38" i="1" s="1"/>
  <c r="S613" i="1"/>
  <c r="U613" i="1" s="1"/>
  <c r="S530" i="1"/>
  <c r="U530" i="1" s="1"/>
  <c r="S525" i="1"/>
  <c r="U525" i="1" s="1"/>
  <c r="S874" i="1"/>
  <c r="U874" i="1" s="1"/>
  <c r="S522" i="1"/>
  <c r="U522" i="1" s="1"/>
  <c r="S23" i="1"/>
  <c r="U23" i="1" s="1"/>
  <c r="S454" i="1"/>
  <c r="U454" i="1" s="1"/>
  <c r="S766" i="1"/>
  <c r="U766" i="1" s="1"/>
  <c r="S845" i="1"/>
  <c r="U845" i="1" s="1"/>
  <c r="S125" i="1"/>
  <c r="U125" i="1" s="1"/>
  <c r="S122" i="1"/>
  <c r="U122" i="1" s="1"/>
  <c r="S758" i="1"/>
  <c r="U758" i="1" s="1"/>
  <c r="S37" i="1"/>
  <c r="U37" i="1" s="1"/>
  <c r="S675" i="1"/>
  <c r="U675" i="1" s="1"/>
  <c r="S671" i="1"/>
  <c r="U671" i="1" s="1"/>
  <c r="S363" i="1"/>
  <c r="U363" i="1" s="1"/>
  <c r="S358" i="1"/>
  <c r="U358" i="1" s="1"/>
  <c r="S742" i="1"/>
  <c r="U742" i="1" s="1"/>
  <c r="S21" i="1"/>
  <c r="U2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Lisa Nicholls (1908829)</author>
  </authors>
  <commentList>
    <comment ref="G2" authorId="0" shapeId="0" xr:uid="{087D462F-57B9-4070-A7EC-E9D6A84D3AF9}">
      <text>
        <r>
          <rPr>
            <b/>
            <sz val="9"/>
            <color indexed="81"/>
            <rFont val="Tahoma"/>
            <charset val="1"/>
          </rPr>
          <t>Lisa Nicholls (1908829):</t>
        </r>
        <r>
          <rPr>
            <sz val="9"/>
            <color indexed="81"/>
            <rFont val="Tahoma"/>
            <charset val="1"/>
          </rPr>
          <t xml:space="preserve">
lowest discount</t>
        </r>
      </text>
    </comment>
    <comment ref="G902" authorId="0" shapeId="0" xr:uid="{24924238-5C8D-4ABF-A309-46ECDE997274}">
      <text>
        <r>
          <rPr>
            <b/>
            <sz val="9"/>
            <color indexed="81"/>
            <rFont val="Tahoma"/>
            <charset val="1"/>
          </rPr>
          <t>Lisa Nicholls (1908829):</t>
        </r>
        <r>
          <rPr>
            <sz val="9"/>
            <color indexed="81"/>
            <rFont val="Tahoma"/>
            <charset val="1"/>
          </rPr>
          <t xml:space="preserve">
HIGHEST DISCOUNT
</t>
        </r>
      </text>
    </comment>
    <comment ref="F907" authorId="0" shapeId="0" xr:uid="{6BE94D71-9B04-45C6-A091-D0D84C954B9A}">
      <text>
        <r>
          <rPr>
            <b/>
            <sz val="9"/>
            <color indexed="81"/>
            <rFont val="Tahoma"/>
            <charset val="1"/>
          </rPr>
          <t>Lisa Nicholls (1908829):</t>
        </r>
        <r>
          <rPr>
            <sz val="9"/>
            <color indexed="81"/>
            <rFont val="Tahoma"/>
            <charset val="1"/>
          </rPr>
          <t xml:space="preserve">
QUALITY CHECKED</t>
        </r>
      </text>
    </comment>
  </commentList>
</comments>
</file>

<file path=xl/sharedStrings.xml><?xml version="1.0" encoding="utf-8"?>
<sst xmlns="http://schemas.openxmlformats.org/spreadsheetml/2006/main" count="8235" uniqueCount="439">
  <si>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</si>
  <si>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</si>
  <si>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</si>
  <si>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</si>
  <si>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</si>
  <si>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</si>
  <si>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</si>
  <si>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</si>
  <si>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</si>
  <si>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</si>
  <si>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</si>
  <si>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</si>
  <si>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</si>
  <si>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</si>
  <si>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</si>
  <si>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</si>
  <si>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</si>
  <si>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</si>
  <si>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</si>
  <si>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</si>
  <si>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</si>
  <si>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</si>
  <si>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Not Specified</t>
  </si>
  <si>
    <t>Express</t>
  </si>
  <si>
    <t>Jonathan Doherty</t>
  </si>
  <si>
    <t>Gwent</t>
  </si>
  <si>
    <t>Corporate</t>
  </si>
  <si>
    <t>Office Supplies</t>
  </si>
  <si>
    <t>Pens &amp; Art Supplies</t>
  </si>
  <si>
    <t>Wrap Bag</t>
  </si>
  <si>
    <t>Y</t>
  </si>
  <si>
    <t>Regular</t>
  </si>
  <si>
    <t>Furniture</t>
  </si>
  <si>
    <t>Office Furnishings</t>
  </si>
  <si>
    <t>Small Pack</t>
  </si>
  <si>
    <t>High</t>
  </si>
  <si>
    <t>Keith Dawkins</t>
  </si>
  <si>
    <t>Home Office</t>
  </si>
  <si>
    <t>Technology</t>
  </si>
  <si>
    <t>Telephones and Communication</t>
  </si>
  <si>
    <t>Small Box</t>
  </si>
  <si>
    <t>Bart Folk</t>
  </si>
  <si>
    <t>Paper</t>
  </si>
  <si>
    <t>Storage &amp; Organization</t>
  </si>
  <si>
    <t>Sean Braxton</t>
  </si>
  <si>
    <t>Small Business</t>
  </si>
  <si>
    <t>Appliances</t>
  </si>
  <si>
    <t>Paul Lucas</t>
  </si>
  <si>
    <t>Binders and Binder Accessories</t>
  </si>
  <si>
    <t>Critical</t>
  </si>
  <si>
    <t>Dario Medina</t>
  </si>
  <si>
    <t>Envelopes</t>
  </si>
  <si>
    <t>Low</t>
  </si>
  <si>
    <t>Henry MacAllister</t>
  </si>
  <si>
    <t>Powys</t>
  </si>
  <si>
    <t>Medium</t>
  </si>
  <si>
    <t>Delivery Van</t>
  </si>
  <si>
    <t>Robert Barroso</t>
  </si>
  <si>
    <t>Office Machines</t>
  </si>
  <si>
    <t>Jumbo Drum</t>
  </si>
  <si>
    <t>Sung Chung</t>
  </si>
  <si>
    <t>Labels</t>
  </si>
  <si>
    <t>Harold Engle</t>
  </si>
  <si>
    <t>Dyfed</t>
  </si>
  <si>
    <t>Consumer</t>
  </si>
  <si>
    <t>Duane Huffman</t>
  </si>
  <si>
    <t>Scissors, Rulers and Trimmers</t>
  </si>
  <si>
    <t>Olvera Toch</t>
  </si>
  <si>
    <t>Sean O'Donnell</t>
  </si>
  <si>
    <t>Karen Carlisle</t>
  </si>
  <si>
    <t>Meg OConnel</t>
  </si>
  <si>
    <t>Kelly Lampkin</t>
  </si>
  <si>
    <t>Rubber Bands</t>
  </si>
  <si>
    <t>Craig Carroll</t>
  </si>
  <si>
    <t>Medium Box</t>
  </si>
  <si>
    <t>Mitch Willingham</t>
  </si>
  <si>
    <t>Large Box</t>
  </si>
  <si>
    <t>Sally Matthias</t>
  </si>
  <si>
    <t>Ed Jacobs</t>
  </si>
  <si>
    <t>Bookcases</t>
  </si>
  <si>
    <t>Jumbo Box</t>
  </si>
  <si>
    <t>Noel Staavos</t>
  </si>
  <si>
    <t>Copiers and Fax</t>
  </si>
  <si>
    <t>Tom Stivers</t>
  </si>
  <si>
    <t>Jeremy Ellison</t>
  </si>
  <si>
    <t>Brian Moss</t>
  </si>
  <si>
    <t>Chairs &amp; Chairmats</t>
  </si>
  <si>
    <t>Quincy Jones</t>
  </si>
  <si>
    <t>Jay Fine</t>
  </si>
  <si>
    <t>Computer Peripherals</t>
  </si>
  <si>
    <t>Dave Poirier</t>
  </si>
  <si>
    <t>Denny Ordway</t>
  </si>
  <si>
    <t>Ross Baird</t>
  </si>
  <si>
    <t>Luke Schmidt</t>
  </si>
  <si>
    <t>Bill Tyler</t>
  </si>
  <si>
    <t>Christy Brittain</t>
  </si>
  <si>
    <t>Helen Andreada</t>
  </si>
  <si>
    <t>Paul Prost</t>
  </si>
  <si>
    <t>Bradley Drucker</t>
  </si>
  <si>
    <t>Ben Peterman</t>
  </si>
  <si>
    <t>Alex Grayson</t>
  </si>
  <si>
    <t>Gary McGarr</t>
  </si>
  <si>
    <t>Roy Skaria</t>
  </si>
  <si>
    <t>Ann Blume</t>
  </si>
  <si>
    <t>Denise Leinenbach</t>
  </si>
  <si>
    <t>Brad Thomas</t>
  </si>
  <si>
    <t>Christine Kargatis</t>
  </si>
  <si>
    <t>Pauline Chand</t>
  </si>
  <si>
    <t>Erin Creighton</t>
  </si>
  <si>
    <t>Tanja Norvell</t>
  </si>
  <si>
    <t>Erica Bern</t>
  </si>
  <si>
    <t>Ryan Crowe</t>
  </si>
  <si>
    <t>Gary Zandusky</t>
  </si>
  <si>
    <t>Maxwell Schwartz</t>
  </si>
  <si>
    <t>Carlos Meador</t>
  </si>
  <si>
    <t>Christina Anderson</t>
  </si>
  <si>
    <t>Neil Knudson</t>
  </si>
  <si>
    <t>Luke Foster</t>
  </si>
  <si>
    <t>Tables</t>
  </si>
  <si>
    <t>Giulietta Dortch</t>
  </si>
  <si>
    <t>Guy Armstrong</t>
  </si>
  <si>
    <t>Ashley Jarboe</t>
  </si>
  <si>
    <t>Art Ferguson</t>
  </si>
  <si>
    <t>Anna Gayman</t>
  </si>
  <si>
    <t>Nancy Lomonaco</t>
  </si>
  <si>
    <t>Nat Gilpin</t>
  </si>
  <si>
    <t>Maurice Satty</t>
  </si>
  <si>
    <t>Eric Barreto</t>
  </si>
  <si>
    <t>Arianne Irving</t>
  </si>
  <si>
    <t>Barry Weirich</t>
  </si>
  <si>
    <t>Elpida Rittenbach</t>
  </si>
  <si>
    <t>Nona Balk</t>
  </si>
  <si>
    <t>Henry Goldwyn</t>
  </si>
  <si>
    <t>Philip Brown</t>
  </si>
  <si>
    <t>Mick Crebagga</t>
  </si>
  <si>
    <t>Tamara Chand</t>
  </si>
  <si>
    <t>Todd Boyes</t>
  </si>
  <si>
    <t>Victor Price</t>
  </si>
  <si>
    <t>Peter Buhler</t>
  </si>
  <si>
    <t>Debra Catini</t>
  </si>
  <si>
    <t>Mary Zewe</t>
  </si>
  <si>
    <t>Michelle Moray</t>
  </si>
  <si>
    <t>Amy Hunt</t>
  </si>
  <si>
    <t>Meg Tillman</t>
  </si>
  <si>
    <t>Bill Stewart</t>
  </si>
  <si>
    <t>Benjamin Farhat</t>
  </si>
  <si>
    <t>David Philippe</t>
  </si>
  <si>
    <t>James Lanier</t>
  </si>
  <si>
    <t>Peter Fuller</t>
  </si>
  <si>
    <t>Karen Seio</t>
  </si>
  <si>
    <t>Karl Brown</t>
  </si>
  <si>
    <t>Jennifer Patt</t>
  </si>
  <si>
    <t>Becky Martin</t>
  </si>
  <si>
    <t>Meg O'Connel</t>
  </si>
  <si>
    <t>Cynthia Voltz</t>
  </si>
  <si>
    <t>Emily Ducich</t>
  </si>
  <si>
    <t>Rose O'Brian</t>
  </si>
  <si>
    <t>Tamara Dahlen</t>
  </si>
  <si>
    <t>Cindy Chapman</t>
  </si>
  <si>
    <t>Tony Molinari</t>
  </si>
  <si>
    <t>Christopher Schild</t>
  </si>
  <si>
    <t>Julia Barnett</t>
  </si>
  <si>
    <t>Michael Granlund</t>
  </si>
  <si>
    <t>Russell Applegate</t>
  </si>
  <si>
    <t>Jeremy Pistek</t>
  </si>
  <si>
    <t>Sylvia Foulston</t>
  </si>
  <si>
    <t>South Glamorgan</t>
  </si>
  <si>
    <t>Ionia McGrath</t>
  </si>
  <si>
    <t>John Dryer</t>
  </si>
  <si>
    <t>Andy Reiter</t>
  </si>
  <si>
    <t>Eugene Hildebrand</t>
  </si>
  <si>
    <t>Christine Sundaresam</t>
  </si>
  <si>
    <t>Edward Nazzal</t>
  </si>
  <si>
    <t>Chad Sievert</t>
  </si>
  <si>
    <t>Thais Sissman</t>
  </si>
  <si>
    <t>Delfina Latchford</t>
  </si>
  <si>
    <t>Dan Campbell</t>
  </si>
  <si>
    <t>Evan Henry</t>
  </si>
  <si>
    <t>Darren Budd</t>
  </si>
  <si>
    <t>Katherine Ducich</t>
  </si>
  <si>
    <t>Grant Thornton</t>
  </si>
  <si>
    <t>Trudy Brown</t>
  </si>
  <si>
    <t>Melanie Page</t>
  </si>
  <si>
    <t>Michelle Ellison</t>
  </si>
  <si>
    <t>Don Jones</t>
  </si>
  <si>
    <t>Michael Grace</t>
  </si>
  <si>
    <t>Yana Sorensen</t>
  </si>
  <si>
    <t>Darren Powers</t>
  </si>
  <si>
    <t>Joni Wasserman</t>
  </si>
  <si>
    <t>Dave Brooks</t>
  </si>
  <si>
    <t>Jenna Caffey</t>
  </si>
  <si>
    <t>Toby Swindell</t>
  </si>
  <si>
    <t>Peter McVee</t>
  </si>
  <si>
    <t>Charles Crestani</t>
  </si>
  <si>
    <t>Natalie Fritzler</t>
  </si>
  <si>
    <t>Maya Herman</t>
  </si>
  <si>
    <t>Laurel Beltran</t>
  </si>
  <si>
    <t>Sean Miller</t>
  </si>
  <si>
    <t>Chuck Sachs</t>
  </si>
  <si>
    <t>Aleksandra Gannaway</t>
  </si>
  <si>
    <t>Michael Dominguez</t>
  </si>
  <si>
    <t>Tamara Willingham</t>
  </si>
  <si>
    <t>Jack O'Briant</t>
  </si>
  <si>
    <t>Victoria Pisteka</t>
  </si>
  <si>
    <t>Cindy Stewart</t>
  </si>
  <si>
    <t>Joni Blumstein</t>
  </si>
  <si>
    <t>Brad Norvell</t>
  </si>
  <si>
    <t>Jim Radford</t>
  </si>
  <si>
    <t>Jennifer Jackson</t>
  </si>
  <si>
    <t>Dave Kipp</t>
  </si>
  <si>
    <t>Carlos Soltero</t>
  </si>
  <si>
    <t>Sue Ann Reed</t>
  </si>
  <si>
    <t>Arthur Wiediger</t>
  </si>
  <si>
    <t>Joy Smith</t>
  </si>
  <si>
    <t>Grant Carroll</t>
  </si>
  <si>
    <t>Skye Norling</t>
  </si>
  <si>
    <t>Erin Ashbrook</t>
  </si>
  <si>
    <t>John Huston</t>
  </si>
  <si>
    <t>Brian Stugart</t>
  </si>
  <si>
    <t>Randy Ferguson</t>
  </si>
  <si>
    <t>Edward Becker</t>
  </si>
  <si>
    <t>Scot Wooten</t>
  </si>
  <si>
    <t>Michael Nguyen</t>
  </si>
  <si>
    <t>Dan Reichenbach</t>
  </si>
  <si>
    <t>Jim Mitchum</t>
  </si>
  <si>
    <t>Bobby Trafton</t>
  </si>
  <si>
    <t>Frank Hawley</t>
  </si>
  <si>
    <t>Craig Leslie</t>
  </si>
  <si>
    <t>Steven Ward</t>
  </si>
  <si>
    <t>Deborah Brumfield</t>
  </si>
  <si>
    <t>Henia Zydlo</t>
  </si>
  <si>
    <t>Tracy Blumstein</t>
  </si>
  <si>
    <t>Steve Chapman</t>
  </si>
  <si>
    <t>Nicole Brennan</t>
  </si>
  <si>
    <t>David Smith</t>
  </si>
  <si>
    <t>Janet Lee</t>
  </si>
  <si>
    <t>Rick Wilson</t>
  </si>
  <si>
    <t>Carl Weiss</t>
  </si>
  <si>
    <t>Natalie Webber</t>
  </si>
  <si>
    <t>Juliana Krohn</t>
  </si>
  <si>
    <t>Thomas Boland</t>
  </si>
  <si>
    <t>Maria Zettner</t>
  </si>
  <si>
    <t>Duane Noonan</t>
  </si>
  <si>
    <t>Sean ODonnell</t>
  </si>
  <si>
    <t>Elizabeth Moffitt</t>
  </si>
  <si>
    <t>Brian Thompson</t>
  </si>
  <si>
    <t>Aaron Hawkins</t>
  </si>
  <si>
    <t>Matt Abelman</t>
  </si>
  <si>
    <t>Erin Mull</t>
  </si>
  <si>
    <t>Magdelene Morse</t>
  </si>
  <si>
    <t>Nora Paige</t>
  </si>
  <si>
    <t>Nicole Hansen</t>
  </si>
  <si>
    <t>Dan Lawera</t>
  </si>
  <si>
    <t>William Brown</t>
  </si>
  <si>
    <t>Denise Monton</t>
  </si>
  <si>
    <t>Berenike Kampe</t>
  </si>
  <si>
    <t>Dean Katz</t>
  </si>
  <si>
    <t>Corey Roper</t>
  </si>
  <si>
    <t>Don Miller</t>
  </si>
  <si>
    <t>Troy Staebel</t>
  </si>
  <si>
    <t>Liz Carlisle</t>
  </si>
  <si>
    <t>Bruce Degenhardt</t>
  </si>
  <si>
    <t>Naresj Patel</t>
  </si>
  <si>
    <t>Ann Chong</t>
  </si>
  <si>
    <t>Deanra Eno</t>
  </si>
  <si>
    <t>George Ashbrook</t>
  </si>
  <si>
    <t>Larry Hughes</t>
  </si>
  <si>
    <t>Jonathan Howell</t>
  </si>
  <si>
    <t>Roland Black</t>
  </si>
  <si>
    <t>Rob Williams</t>
  </si>
  <si>
    <t>John Lee</t>
  </si>
  <si>
    <t>Evan Minnotte</t>
  </si>
  <si>
    <t>Adam Hart</t>
  </si>
  <si>
    <t>Chuck Magee</t>
  </si>
  <si>
    <t>Joseph Holt</t>
  </si>
  <si>
    <t>Brendan Dodson</t>
  </si>
  <si>
    <t>Max Ludwig</t>
  </si>
  <si>
    <t>Linda Cazamias</t>
  </si>
  <si>
    <t>Cynthia Arntzen</t>
  </si>
  <si>
    <t>Brendan Murry</t>
  </si>
  <si>
    <t>Denny Joy</t>
  </si>
  <si>
    <t>Nathan Gelder</t>
  </si>
  <si>
    <t>Alan Barnes</t>
  </si>
  <si>
    <t>Nat Carroll</t>
  </si>
  <si>
    <t>Benjamin Patterson</t>
  </si>
  <si>
    <t>Emily Phan</t>
  </si>
  <si>
    <t>Jack Garza</t>
  </si>
  <si>
    <t>Susan MacKendrick</t>
  </si>
  <si>
    <t>Gary Hwang</t>
  </si>
  <si>
    <t>Patrick O'Donnell</t>
  </si>
  <si>
    <t>Bryan Mills</t>
  </si>
  <si>
    <t>Liz MacKendrick</t>
  </si>
  <si>
    <t>Cindy Schnelling</t>
  </si>
  <si>
    <t>Gary Mitchum</t>
  </si>
  <si>
    <t>Chris Cortes</t>
  </si>
  <si>
    <t>Bill Donatelli</t>
  </si>
  <si>
    <t>Patrick Jones</t>
  </si>
  <si>
    <t>Rick Reed</t>
  </si>
  <si>
    <t>Thea Hudgings</t>
  </si>
  <si>
    <t>Mark Packer</t>
  </si>
  <si>
    <t>Fred Wasserman</t>
  </si>
  <si>
    <t>Steve Carroll</t>
  </si>
  <si>
    <t>Andy Gerbode</t>
  </si>
  <si>
    <t>Tom Zandusky</t>
  </si>
  <si>
    <t>David Bremer</t>
  </si>
  <si>
    <t>Sean Christensen</t>
  </si>
  <si>
    <t>Lena Radford</t>
  </si>
  <si>
    <t>Claudia Miner</t>
  </si>
  <si>
    <t>Sung Shariari</t>
  </si>
  <si>
    <t>Neil Ducich</t>
  </si>
  <si>
    <t>Nathan Mautz</t>
  </si>
  <si>
    <t>Irene Maddox</t>
  </si>
  <si>
    <t>Sarah Jordon</t>
  </si>
  <si>
    <t>Anthony Garverick</t>
  </si>
  <si>
    <t>Julia West</t>
  </si>
  <si>
    <t>Sandra Glassco</t>
  </si>
  <si>
    <t>Sara Luxemburg</t>
  </si>
  <si>
    <t>Ricardo Block</t>
  </si>
  <si>
    <t>Ed Braxton</t>
  </si>
  <si>
    <t>Darrin Van Huff</t>
  </si>
  <si>
    <t>Beth Fritzler</t>
  </si>
  <si>
    <t>Randy Bradley</t>
  </si>
  <si>
    <t>Thomas Seio</t>
  </si>
  <si>
    <t>Valerie Jones</t>
  </si>
  <si>
    <t>Mick Brown</t>
  </si>
  <si>
    <t>Brosina Hoffman</t>
  </si>
  <si>
    <t>Theone Pippenger</t>
  </si>
  <si>
    <t>Kelly Andreada</t>
  </si>
  <si>
    <t>Tracy Hopkins</t>
  </si>
  <si>
    <t>Mike Gockenbach</t>
  </si>
  <si>
    <t>Rob Beeghly</t>
  </si>
  <si>
    <t>Valerie Dominguez</t>
  </si>
  <si>
    <t>Ivan Gibson</t>
  </si>
  <si>
    <t>Rick Duston</t>
  </si>
  <si>
    <t>Ken Lonsdale</t>
  </si>
  <si>
    <t>Justin Ellison</t>
  </si>
  <si>
    <t>Charlotte Melton</t>
  </si>
  <si>
    <t>Heather Kirkland</t>
  </si>
  <si>
    <t>Duane Benoit</t>
  </si>
  <si>
    <t>Evan Bailliet</t>
  </si>
  <si>
    <t>Roy Collins</t>
  </si>
  <si>
    <t>Ralph Knight</t>
  </si>
  <si>
    <t>Liz Price</t>
  </si>
  <si>
    <t>Maria Bertelson</t>
  </si>
  <si>
    <t>Guy Thornton</t>
  </si>
  <si>
    <t>Jeremy Lonsdale</t>
  </si>
  <si>
    <t>Rachel Payne</t>
  </si>
  <si>
    <t>Carlos Daly</t>
  </si>
  <si>
    <t>Nick Zandusky</t>
  </si>
  <si>
    <t>Ed Ludwig</t>
  </si>
  <si>
    <t>Shirley Jackson</t>
  </si>
  <si>
    <t>David Kendrick</t>
  </si>
  <si>
    <t>Edward Hooks</t>
  </si>
  <si>
    <t>Filia McAdams</t>
  </si>
  <si>
    <t>Janet Martin</t>
  </si>
  <si>
    <t>Astrea Jones</t>
  </si>
  <si>
    <t>Marc Crier</t>
  </si>
  <si>
    <t>Cathy Hwang</t>
  </si>
  <si>
    <t>Patrick Ryan</t>
  </si>
  <si>
    <t>Monica Federle</t>
  </si>
  <si>
    <t>Beth Thompson</t>
  </si>
  <si>
    <t>Pete Kriz</t>
  </si>
  <si>
    <t>Mark Haberlin</t>
  </si>
  <si>
    <t>Shahid Collister</t>
  </si>
  <si>
    <t>Craig Molinari</t>
  </si>
  <si>
    <t>Michelle Huthwaite</t>
  </si>
  <si>
    <t>Victoria Wilson</t>
  </si>
  <si>
    <t>David Flashing</t>
  </si>
  <si>
    <t>Matthew Clasen</t>
  </si>
  <si>
    <t>Toby Braunhardt</t>
  </si>
  <si>
    <t>Greg Guthrie</t>
  </si>
  <si>
    <t>Nora Pelletier</t>
  </si>
  <si>
    <t>Thomas Brumley</t>
  </si>
  <si>
    <t>Phillip Flathmann</t>
  </si>
  <si>
    <t>Katrina Bavinger</t>
  </si>
  <si>
    <t>Alan Hwang</t>
  </si>
  <si>
    <t>Amy Cox</t>
  </si>
  <si>
    <t>Julie Kriz</t>
  </si>
  <si>
    <t>Gene McClure</t>
  </si>
  <si>
    <t>Tracy Collins</t>
  </si>
  <si>
    <t>Eugene Barchas</t>
  </si>
  <si>
    <t>Robert Dilbeck</t>
  </si>
  <si>
    <t>Tom Prescott</t>
  </si>
  <si>
    <t>Eudokia Martin</t>
  </si>
  <si>
    <t>Ruben Ausman</t>
  </si>
  <si>
    <t>Jack Lebron</t>
  </si>
  <si>
    <t>Brad Eason</t>
  </si>
  <si>
    <t>Daniel Raglin</t>
  </si>
  <si>
    <t>Troy Blackwell</t>
  </si>
  <si>
    <t>Cari MacIntyre</t>
  </si>
  <si>
    <t>Dorothy Wardle</t>
  </si>
  <si>
    <t>Michael Oakman</t>
  </si>
  <si>
    <t>Matt Collister</t>
  </si>
  <si>
    <t>Hilary Holden</t>
  </si>
  <si>
    <t>Philip Fox</t>
  </si>
  <si>
    <t>Rick Hansen</t>
  </si>
  <si>
    <t>Michael Moore</t>
  </si>
  <si>
    <t>Hunter Lopez</t>
  </si>
  <si>
    <t>Lycoris Saunders</t>
  </si>
  <si>
    <t>Jennifer Ferguson</t>
  </si>
  <si>
    <t>Roy French</t>
  </si>
  <si>
    <t>Craig Rider</t>
  </si>
  <si>
    <t>Harold Pawlan</t>
  </si>
  <si>
    <t>Toby Knight</t>
  </si>
  <si>
    <t>Jennifer Braxton</t>
  </si>
  <si>
    <t>Susan Vittorini</t>
  </si>
  <si>
    <t>Kean Jones</t>
  </si>
  <si>
    <t>Eileen Kiefer</t>
  </si>
  <si>
    <t>Barry Franz</t>
  </si>
  <si>
    <t>MaryBeth Skach</t>
  </si>
  <si>
    <t>Patrick Gardner</t>
  </si>
  <si>
    <t>Julia Dunbar</t>
  </si>
  <si>
    <t>Bill Eplett</t>
  </si>
  <si>
    <t>Joel Eaton</t>
  </si>
  <si>
    <t>Cynthia Delaney</t>
  </si>
  <si>
    <t>Maribeth Schnelling</t>
  </si>
  <si>
    <t>Allen Rosenblatt</t>
  </si>
  <si>
    <t>Robert Waldorf</t>
  </si>
  <si>
    <t>Gene Hale</t>
  </si>
  <si>
    <t>Total sales</t>
  </si>
  <si>
    <t>Average sales</t>
  </si>
  <si>
    <t>countif Y</t>
  </si>
  <si>
    <t>countif N</t>
  </si>
  <si>
    <t xml:space="preserve">Quality Control </t>
  </si>
  <si>
    <t>Product Line Impact</t>
  </si>
  <si>
    <t>Low Impact</t>
  </si>
  <si>
    <t>Low Local Control Audit</t>
  </si>
  <si>
    <t>Medium Impact</t>
  </si>
  <si>
    <t>Medium Local Control Audit</t>
  </si>
  <si>
    <t>Major Local Control Audit</t>
  </si>
  <si>
    <t>CRITICAL</t>
  </si>
  <si>
    <t>HIGH</t>
  </si>
  <si>
    <t>LOW</t>
  </si>
  <si>
    <t>MEDIUM</t>
  </si>
  <si>
    <t>NOT SPECIFIED</t>
  </si>
  <si>
    <t>Sum of Profit</t>
  </si>
  <si>
    <t>Row Labels</t>
  </si>
  <si>
    <t>(blank)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</si>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</sst>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1" applyNumberFormat="1" applyFont="1"/>
    <xf numFmtId="10" fontId="0" fillId="0" borderId="0" xfId="1" applyNumberFormat="1" applyFo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0" fontId="5" fillId="0" borderId="3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4" fillId="0" borderId="0" xfId="0" applyFont="1" applyAlignment="1">
      <alignment horizontal="left" vertical="center" indent="5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GB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74508792"/>
        <c:axId val="574500264"/>
      </c:barChart>
      <c:catAx>
        <c:axId val="574508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500264"/>
        <c:crosses val="autoZero"/>
        <c:auto val="1"/>
        <c:lblAlgn val="ctr"/>
        <c:lblOffset val="100"/>
        <c:noMultiLvlLbl val="0"/>
      </c:catAx>
      <c:valAx>
        <c:axId val="57450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508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pivotSource>
    <c:name>[Scenario 1 Assignment file Dragon Trading(AutoRecovered).xlsx]PIVOT TABLE!PivotTable3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TRADING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'PIVOT TABLE'!$A$4:$A$90</c:f>
              <c:multiLvlStrCache>
                <c:ptCount val="68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Scissors, Rulers and Trimmers</c:v>
                  </c:pt>
                  <c:pt idx="12">
                    <c:v>Storage &amp; Organization</c:v>
                  </c:pt>
                  <c:pt idx="13">
                    <c:v>Computer Peripherals</c:v>
                  </c:pt>
                  <c:pt idx="14">
                    <c:v>Copiers and Fax</c:v>
                  </c:pt>
                  <c:pt idx="15">
                    <c:v>Office Machines</c:v>
                  </c:pt>
                  <c:pt idx="16">
                    <c:v>Telephones and Communication</c:v>
                  </c:pt>
                  <c:pt idx="17">
                    <c:v>Bookcases</c:v>
                  </c:pt>
                  <c:pt idx="18">
                    <c:v>Chairs &amp; Chairmats</c:v>
                  </c:pt>
                  <c:pt idx="19">
                    <c:v>Office Furnishings</c:v>
                  </c:pt>
                  <c:pt idx="20">
                    <c:v>Tables</c:v>
                  </c:pt>
                  <c:pt idx="21">
                    <c:v>Appliances</c:v>
                  </c:pt>
                  <c:pt idx="22">
                    <c:v>Binders and Binder Accessories</c:v>
                  </c:pt>
                  <c:pt idx="23">
                    <c:v>Envelopes</c:v>
                  </c:pt>
                  <c:pt idx="24">
                    <c:v>Labels</c:v>
                  </c:pt>
                  <c:pt idx="25">
                    <c:v>Paper</c:v>
                  </c:pt>
                  <c:pt idx="26">
                    <c:v>Pens &amp; Art Supplies</c:v>
                  </c:pt>
                  <c:pt idx="27">
                    <c:v>Rubber Bands</c:v>
                  </c:pt>
                  <c:pt idx="28">
                    <c:v>Scissors, Rulers and Trimmers</c:v>
                  </c:pt>
                  <c:pt idx="29">
                    <c:v>Storage &amp; Organization</c:v>
                  </c:pt>
                  <c:pt idx="30">
                    <c:v>Computer Peripherals</c:v>
                  </c:pt>
                  <c:pt idx="31">
                    <c:v>Copiers and Fax</c:v>
                  </c:pt>
                  <c:pt idx="32">
                    <c:v>Office Machines</c:v>
                  </c:pt>
                  <c:pt idx="33">
                    <c:v>Telephones and Communication</c:v>
                  </c:pt>
                  <c:pt idx="34">
                    <c:v>Bookcases</c:v>
                  </c:pt>
                  <c:pt idx="35">
                    <c:v>Chairs &amp; Chairmats</c:v>
                  </c:pt>
                  <c:pt idx="36">
                    <c:v>Office Furnishings</c:v>
                  </c:pt>
                  <c:pt idx="37">
                    <c:v>Tables</c:v>
                  </c:pt>
                  <c:pt idx="38">
                    <c:v>Appliances</c:v>
                  </c:pt>
                  <c:pt idx="39">
                    <c:v>Binders and Binder Accessories</c:v>
                  </c:pt>
                  <c:pt idx="40">
                    <c:v>Envelopes</c:v>
                  </c:pt>
                  <c:pt idx="41">
                    <c:v>Labels</c:v>
                  </c:pt>
                  <c:pt idx="42">
                    <c:v>Paper</c:v>
                  </c:pt>
                  <c:pt idx="43">
                    <c:v>Pens &amp; Art Supplies</c:v>
                  </c:pt>
                  <c:pt idx="44">
                    <c:v>Rubber Bands</c:v>
                  </c:pt>
                  <c:pt idx="45">
                    <c:v>Scissors, Rulers and Trimmers</c:v>
                  </c:pt>
                  <c:pt idx="46">
                    <c:v>Storage &amp; Organization</c:v>
                  </c:pt>
                  <c:pt idx="47">
                    <c:v>Computer Peripherals</c:v>
                  </c:pt>
                  <c:pt idx="48">
                    <c:v>Copiers and Fax</c:v>
                  </c:pt>
                  <c:pt idx="49">
                    <c:v>Office Machines</c:v>
                  </c:pt>
                  <c:pt idx="50">
                    <c:v>Telephones and Communication</c:v>
                  </c:pt>
                  <c:pt idx="51">
                    <c:v>Bookcases</c:v>
                  </c:pt>
                  <c:pt idx="52">
                    <c:v>Chairs &amp; Chairmats</c:v>
                  </c:pt>
                  <c:pt idx="53">
                    <c:v>Office Furnishings</c:v>
                  </c:pt>
                  <c:pt idx="54">
                    <c:v>Tables</c:v>
                  </c:pt>
                  <c:pt idx="55">
                    <c:v>Appliances</c:v>
                  </c:pt>
                  <c:pt idx="56">
                    <c:v>Binders and Binder Accessories</c:v>
                  </c:pt>
                  <c:pt idx="57">
                    <c:v>Labels</c:v>
                  </c:pt>
                  <c:pt idx="58">
                    <c:v>Paper</c:v>
                  </c:pt>
                  <c:pt idx="59">
                    <c:v>Pens &amp; Art Supplies</c:v>
                  </c:pt>
                  <c:pt idx="60">
                    <c:v>Rubber Bands</c:v>
                  </c:pt>
                  <c:pt idx="61">
                    <c:v>Scissors, Rulers and Trimmers</c:v>
                  </c:pt>
                  <c:pt idx="62">
                    <c:v>Storage &amp; Organization</c:v>
                  </c:pt>
                  <c:pt idx="63">
                    <c:v>Computer Peripherals</c:v>
                  </c:pt>
                  <c:pt idx="64">
                    <c:v>Copiers and Fax</c:v>
                  </c:pt>
                  <c:pt idx="65">
                    <c:v>Office Machines</c:v>
                  </c:pt>
                  <c:pt idx="66">
                    <c:v>Telephones and Communication</c:v>
                  </c:pt>
                  <c:pt idx="67">
                    <c:v>(blank)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3">
                    <c:v>Technology</c:v>
                  </c:pt>
                  <c:pt idx="17">
                    <c:v>Furniture</c:v>
                  </c:pt>
                  <c:pt idx="21">
                    <c:v>Office Supplies</c:v>
                  </c:pt>
                  <c:pt idx="30">
                    <c:v>Technology</c:v>
                  </c:pt>
                  <c:pt idx="34">
                    <c:v>Furniture</c:v>
                  </c:pt>
                  <c:pt idx="38">
                    <c:v>Office Supplies</c:v>
                  </c:pt>
                  <c:pt idx="47">
                    <c:v>Technology</c:v>
                  </c:pt>
                  <c:pt idx="51">
                    <c:v>Furniture</c:v>
                  </c:pt>
                  <c:pt idx="55">
                    <c:v>Office Supplies</c:v>
                  </c:pt>
                  <c:pt idx="63">
                    <c:v>Technology</c:v>
                  </c:pt>
                  <c:pt idx="67">
                    <c:v>(blank)</c:v>
                  </c:pt>
                </c:lvl>
                <c:lvl>
                  <c:pt idx="0">
                    <c:v>Dyfed</c:v>
                  </c:pt>
                  <c:pt idx="17">
                    <c:v>Gwent</c:v>
                  </c:pt>
                  <c:pt idx="34">
                    <c:v>Powys</c:v>
                  </c:pt>
                  <c:pt idx="51">
                    <c:v>South Glamorgan</c:v>
                  </c:pt>
                  <c:pt idx="67">
                    <c:v>(blank)</c:v>
                  </c:pt>
                </c:lvl>
              </c:multiLvlStrCache>
            </c:multiLvlStrRef>
          </c:cat>
          <c:val>
            <c:numRef>
              <c:f>'PIVOT TABLE'!$B$4:$B$90</c:f>
              <c:numCache>
                <c:formatCode>General</c:formatCode>
                <c:ptCount val="68"/>
                <c:pt idx="0">
                  <c:v>6638.9400000000005</c:v>
                </c:pt>
                <c:pt idx="1">
                  <c:v>-1187.73</c:v>
                </c:pt>
                <c:pt idx="2">
                  <c:v>-736.40000000000009</c:v>
                </c:pt>
                <c:pt idx="3">
                  <c:v>-2383.29</c:v>
                </c:pt>
                <c:pt idx="4">
                  <c:v>673.06</c:v>
                </c:pt>
                <c:pt idx="5">
                  <c:v>11619.58</c:v>
                </c:pt>
                <c:pt idx="6">
                  <c:v>1061.8799999999999</c:v>
                </c:pt>
                <c:pt idx="7">
                  <c:v>58.37</c:v>
                </c:pt>
                <c:pt idx="8">
                  <c:v>1715.9899999999998</c:v>
                </c:pt>
                <c:pt idx="9">
                  <c:v>43.05</c:v>
                </c:pt>
                <c:pt idx="10">
                  <c:v>5.2</c:v>
                </c:pt>
                <c:pt idx="11">
                  <c:v>-205.03</c:v>
                </c:pt>
                <c:pt idx="12">
                  <c:v>-2798.79</c:v>
                </c:pt>
                <c:pt idx="13">
                  <c:v>3098.7099999999991</c:v>
                </c:pt>
                <c:pt idx="14">
                  <c:v>-6331.91</c:v>
                </c:pt>
                <c:pt idx="15">
                  <c:v>27183.34</c:v>
                </c:pt>
                <c:pt idx="16">
                  <c:v>6699.08</c:v>
                </c:pt>
                <c:pt idx="17">
                  <c:v>-1365.7</c:v>
                </c:pt>
                <c:pt idx="18">
                  <c:v>10584.839999999998</c:v>
                </c:pt>
                <c:pt idx="19">
                  <c:v>6947.0099999999984</c:v>
                </c:pt>
                <c:pt idx="20">
                  <c:v>5037.9600000000009</c:v>
                </c:pt>
                <c:pt idx="21">
                  <c:v>3569.4300000000007</c:v>
                </c:pt>
                <c:pt idx="22">
                  <c:v>9645.58</c:v>
                </c:pt>
                <c:pt idx="23">
                  <c:v>623.01</c:v>
                </c:pt>
                <c:pt idx="24">
                  <c:v>1081.79</c:v>
                </c:pt>
                <c:pt idx="25">
                  <c:v>695.1199999999991</c:v>
                </c:pt>
                <c:pt idx="26">
                  <c:v>798.51</c:v>
                </c:pt>
                <c:pt idx="27">
                  <c:v>-49.679999999999993</c:v>
                </c:pt>
                <c:pt idx="28">
                  <c:v>-126.63</c:v>
                </c:pt>
                <c:pt idx="29">
                  <c:v>8834.2800000000025</c:v>
                </c:pt>
                <c:pt idx="30">
                  <c:v>6802.5100000000011</c:v>
                </c:pt>
                <c:pt idx="31">
                  <c:v>-2213.75</c:v>
                </c:pt>
                <c:pt idx="32">
                  <c:v>12076.279999999999</c:v>
                </c:pt>
                <c:pt idx="33">
                  <c:v>19491.039999999997</c:v>
                </c:pt>
                <c:pt idx="34">
                  <c:v>-1871.75</c:v>
                </c:pt>
                <c:pt idx="35">
                  <c:v>13505.090000000002</c:v>
                </c:pt>
                <c:pt idx="36">
                  <c:v>6550.6300000000019</c:v>
                </c:pt>
                <c:pt idx="37">
                  <c:v>-3852.4800000000005</c:v>
                </c:pt>
                <c:pt idx="38">
                  <c:v>4670.08</c:v>
                </c:pt>
                <c:pt idx="39">
                  <c:v>8968.59</c:v>
                </c:pt>
                <c:pt idx="40">
                  <c:v>1802.39</c:v>
                </c:pt>
                <c:pt idx="41">
                  <c:v>35.529999999999994</c:v>
                </c:pt>
                <c:pt idx="42">
                  <c:v>3965.7500000000009</c:v>
                </c:pt>
                <c:pt idx="43">
                  <c:v>-150.83000000000001</c:v>
                </c:pt>
                <c:pt idx="44">
                  <c:v>11.020000000000003</c:v>
                </c:pt>
                <c:pt idx="45">
                  <c:v>-150.66</c:v>
                </c:pt>
                <c:pt idx="46">
                  <c:v>-74.7800000000002</c:v>
                </c:pt>
                <c:pt idx="47">
                  <c:v>-857.57999999999981</c:v>
                </c:pt>
                <c:pt idx="48">
                  <c:v>5289.18</c:v>
                </c:pt>
                <c:pt idx="49">
                  <c:v>5461.62</c:v>
                </c:pt>
                <c:pt idx="50">
                  <c:v>8594.14</c:v>
                </c:pt>
                <c:pt idx="51">
                  <c:v>-11053.6</c:v>
                </c:pt>
                <c:pt idx="52">
                  <c:v>1159.42</c:v>
                </c:pt>
                <c:pt idx="53">
                  <c:v>5.7700000000000102</c:v>
                </c:pt>
                <c:pt idx="54">
                  <c:v>-533.23</c:v>
                </c:pt>
                <c:pt idx="55">
                  <c:v>-911.71</c:v>
                </c:pt>
                <c:pt idx="56">
                  <c:v>10577.68</c:v>
                </c:pt>
                <c:pt idx="57">
                  <c:v>-110.78999999999999</c:v>
                </c:pt>
                <c:pt idx="58">
                  <c:v>307.59000000000003</c:v>
                </c:pt>
                <c:pt idx="59">
                  <c:v>-89.35</c:v>
                </c:pt>
                <c:pt idx="60">
                  <c:v>77.09</c:v>
                </c:pt>
                <c:pt idx="61">
                  <c:v>-11.080000000000005</c:v>
                </c:pt>
                <c:pt idx="62">
                  <c:v>38.760000000000105</c:v>
                </c:pt>
                <c:pt idx="63">
                  <c:v>-268.33</c:v>
                </c:pt>
                <c:pt idx="64">
                  <c:v>2808.22</c:v>
                </c:pt>
                <c:pt idx="65">
                  <c:v>12067.400000000001</c:v>
                </c:pt>
                <c:pt idx="66">
                  <c:v>2804.71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65-4CCD-B110-27813CA5E3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273176"/>
        <c:axId val="580268912"/>
      </c:barChart>
      <c:catAx>
        <c:axId val="580273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268912"/>
        <c:crosses val="autoZero"/>
        <c:auto val="1"/>
        <c:lblAlgn val="ctr"/>
        <c:lblOffset val="100"/>
        <c:noMultiLvlLbl val="0"/>
      </c:catAx>
      <c:valAx>
        <c:axId val="58026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273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266699</xdr:colOff>
      <xdr:row>107</xdr:row>
      <xdr:rowOff>61911</xdr:rowOff>
    </xdr:from>
    <xdr:to>
      <xdr:col>7</xdr:col>
      <xdr:colOff>357186</xdr:colOff>
      <xdr:row>107</xdr:row>
      <xdr:rowOff>107630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5B56A0-2BD7-47D9-9A5E-3A59DBE05F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285750</xdr:colOff>
      <xdr:row>92</xdr:row>
      <xdr:rowOff>38100</xdr:rowOff>
    </xdr:from>
    <xdr:to>
      <xdr:col>10</xdr:col>
      <xdr:colOff>523875</xdr:colOff>
      <xdr:row>115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A9CFC0-FA00-4585-920C-F979204853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sa Nicholls (1908829)" refreshedDate="43808.409006481481" createdVersion="6" refreshedVersion="6" minRefreshableVersion="3" recordCount="4" xr:uid="{06EA6405-792D-4612-90D5-57BD2D152E28}">
  <cacheSource type="worksheet">
    <worksheetSource ref="A911:B915" sheet="DRAGON TRADING"/>
  </cacheSource>
  <cacheFields count="2">
    <cacheField name="CRITICAL" numFmtId="0">
      <sharedItems/>
    </cacheField>
    <cacheField name="190" numFmtId="0">
      <sharedItems containsSemiMixedTypes="0" containsString="0" containsNumber="1" containsInteger="1" minValue="161" maxValue="1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sa Nicholls (1908829)" refreshedDate="43808.41103541667" createdVersion="6" refreshedVersion="6" minRefreshableVersion="3" recordCount="907" xr:uid="{1132E4B5-9D26-4863-9780-6BE0B9402A37}">
  <cacheSource type="worksheet">
    <worksheetSource ref="A1:U908" sheet="DRAGON TRADING"/>
  </cacheSource>
  <cacheFields count="21">
    <cacheField name="Order ID" numFmtId="0">
      <sharedItems containsBlank="1" containsMixedTypes="1" containsNumber="1" containsInteger="1" minValue="69" maxValue="45824"/>
    </cacheField>
    <cacheField name="Returns" numFmtId="0">
      <sharedItems containsBlank="1"/>
    </cacheField>
    <cacheField name="Order Date" numFmtId="0">
      <sharedItems containsNonDate="0" containsDate="1" containsString="0" containsBlank="1" minDate="2018-01-02T00:00:00" maxDate="2018-12-30T00:00:00"/>
    </cacheField>
    <cacheField name="Order Priority" numFmtId="0">
      <sharedItems containsBlank="1"/>
    </cacheField>
    <cacheField name="Order Quantity" numFmtId="0">
      <sharedItems containsString="0" containsBlank="1" containsNumber="1" containsInteger="1" minValue="1" maxValue="50"/>
    </cacheField>
    <cacheField name="Sales" numFmtId="0">
      <sharedItems containsString="0" containsBlank="1" containsNumber="1" minValue="3.77" maxValue="1744698.0714999989"/>
    </cacheField>
    <cacheField name="Discount" numFmtId="0">
      <sharedItems containsString="0" containsBlank="1" containsNumber="1" minValue="0" maxValue="20.7"/>
    </cacheField>
    <cacheField name="Ship Mode" numFmtId="0">
      <sharedItems containsBlank="1"/>
    </cacheField>
    <cacheField name="Profit" numFmtId="0">
      <sharedItems containsString="0" containsBlank="1" containsNumber="1" minValue="-11769.17" maxValue="27220.69"/>
    </cacheField>
    <cacheField name="Unit Price" numFmtId="0">
      <sharedItems containsString="0" containsBlank="1" containsNumber="1" minValue="1.26" maxValue="6783.02"/>
    </cacheField>
    <cacheField name="Shipping Cost" numFmtId="0">
      <sharedItems containsString="0" containsBlank="1" containsNumber="1" minValue="0.49" maxValue="164.73"/>
    </cacheField>
    <cacheField name="Customer Name" numFmtId="0">
      <sharedItems containsBlank="1"/>
    </cacheField>
    <cacheField name="Region" numFmtId="0">
      <sharedItems containsBlank="1" count="5">
        <s v="Dyfed"/>
        <s v="Gwent"/>
        <s v="Powys"/>
        <s v="South Glamorgan"/>
        <m/>
      </sharedItems>
    </cacheField>
    <cacheField name="Customer Segment" numFmtId="0">
      <sharedItems containsBlank="1"/>
    </cacheField>
    <cacheField name="Product Category" numFmtId="0">
      <sharedItems containsBlank="1" count="4">
        <s v="Office Supplies"/>
        <s v="Furniture"/>
        <s v="Technology"/>
        <m/>
      </sharedItems>
    </cacheField>
    <cacheField name="Product Sub-Category" numFmtId="0">
      <sharedItems containsBlank="1" count="18">
        <s v="Paper"/>
        <s v="Pens &amp; Art Supplies"/>
        <s v="Office Furnishings"/>
        <s v="Telephones and Communication"/>
        <s v="Computer Peripherals"/>
        <s v="Storage &amp; Organization"/>
        <s v="Binders and Binder Accessories"/>
        <s v="Envelopes"/>
        <s v="Appliances"/>
        <s v="Chairs &amp; Chairmats"/>
        <s v="Labels"/>
        <s v="Bookcases"/>
        <s v="Office Machines"/>
        <s v="Copiers and Fax"/>
        <s v="Tables"/>
        <s v="Scissors, Rulers and Trimmers"/>
        <s v="Rubber Bands"/>
        <m/>
      </sharedItems>
    </cacheField>
    <cacheField name="Product Container" numFmtId="0">
      <sharedItems containsBlank="1"/>
    </cacheField>
    <cacheField name="Ship Date" numFmtId="0">
      <sharedItems containsNonDate="0" containsDate="1" containsString="0" containsBlank="1" minDate="2015-01-01T00:00:00" maxDate="2018-12-31T00:00:00"/>
    </cacheField>
    <cacheField name="% Sales" numFmtId="0">
      <sharedItems containsString="0" containsBlank="1" containsNumber="1" minValue="0" maxValue="1"/>
    </cacheField>
    <cacheField name="Return status" numFmtId="14">
      <sharedItems/>
    </cacheField>
    <cacheField name="Quality Impac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HIGH"/>
    <n v="175"/>
  </r>
  <r>
    <s v="LOW"/>
    <n v="185"/>
  </r>
  <r>
    <s v="MEDIUM"/>
    <n v="161"/>
  </r>
  <r>
    <s v="NOT SPECIFIED"/>
    <n v="19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7">
  <r>
    <n v="1313"/>
    <s v="N"/>
    <d v="2018-09-12T00:00:00"/>
    <s v="Critical"/>
    <n v="34"/>
    <n v="840.07"/>
    <n v="0"/>
    <s v="Regular"/>
    <n v="-83.75"/>
    <n v="22.84"/>
    <n v="16.920000000000002"/>
    <s v="Sally Matthias"/>
    <x v="0"/>
    <s v="Home Office"/>
    <x v="0"/>
    <x v="0"/>
    <s v="Small Box"/>
    <d v="2018-09-14T00:00:00"/>
    <n v="4.8149878407199268E-4"/>
    <s v=""/>
    <s v="Low Local Control Audit"/>
  </r>
  <r>
    <n v="2816"/>
    <s v="N"/>
    <d v="2018-09-19T00:00:00"/>
    <s v="High"/>
    <n v="35"/>
    <n v="787.56"/>
    <n v="0"/>
    <s v="Regular"/>
    <n v="220.04"/>
    <n v="21.98"/>
    <n v="2.87"/>
    <s v="Ross Baird"/>
    <x v="1"/>
    <s v="Corporate"/>
    <x v="0"/>
    <x v="1"/>
    <s v="Small Pack"/>
    <d v="2018-09-20T00:00:00"/>
    <n v="4.5140188601394947E-4"/>
    <s v=""/>
    <s v="Low Local Control Audit"/>
  </r>
  <r>
    <n v="2818"/>
    <s v="N"/>
    <d v="2018-12-11T00:00:00"/>
    <s v="Medium"/>
    <n v="39"/>
    <n v="593.21"/>
    <n v="0"/>
    <s v="Regular"/>
    <n v="44.71"/>
    <n v="14.98"/>
    <n v="8.99"/>
    <s v="Ross Baird"/>
    <x v="1"/>
    <s v="Corporate"/>
    <x v="1"/>
    <x v="2"/>
    <s v="Small Pack"/>
    <d v="2018-12-12T00:00:00"/>
    <n v="3.4000725379950097E-4"/>
    <s v=""/>
    <s v="Low Impact"/>
  </r>
  <r>
    <n v="6179"/>
    <s v="N"/>
    <d v="2018-06-02T00:00:00"/>
    <s v="Not Specified"/>
    <n v="15"/>
    <n v="2690.7514999999999"/>
    <n v="0"/>
    <s v="Regular"/>
    <n v="234.61"/>
    <n v="200.99"/>
    <n v="8.08"/>
    <s v="Elpida Rittenbach"/>
    <x v="0"/>
    <s v="Consumer"/>
    <x v="2"/>
    <x v="3"/>
    <s v="Small Box"/>
    <d v="2018-06-04T00:00:00"/>
    <n v="1.5422447837559849E-3"/>
    <s v=""/>
    <s v="Major Local Control Audit"/>
  </r>
  <r>
    <n v="6241"/>
    <s v="Y"/>
    <d v="2018-12-29T00:00:00"/>
    <s v="Low"/>
    <n v="29"/>
    <n v="5433.0895"/>
    <n v="0"/>
    <s v="Regular"/>
    <n v="1365.28"/>
    <n v="205.99"/>
    <n v="8.99"/>
    <s v="Henry Goldwyn"/>
    <x v="1"/>
    <s v="Small Business"/>
    <x v="2"/>
    <x v="3"/>
    <s v="Small Box"/>
    <d v="2015-01-02T00:00:00"/>
    <n v="3.1140571476237821E-3"/>
    <s v="QUALITY CHECK"/>
    <s v="Major Local Control Audit"/>
  </r>
  <r>
    <n v="6823"/>
    <s v="N"/>
    <d v="2018-07-21T00:00:00"/>
    <s v="Not Specified"/>
    <n v="31"/>
    <n v="524.19000000000005"/>
    <n v="0"/>
    <s v="Regular"/>
    <n v="-135.46"/>
    <n v="15.98"/>
    <n v="8.99"/>
    <s v="Todd Boyes"/>
    <x v="2"/>
    <s v="Small Business"/>
    <x v="2"/>
    <x v="4"/>
    <s v="Small Pack"/>
    <d v="2018-07-23T00:00:00"/>
    <n v="3.004474003627053E-4"/>
    <s v=""/>
    <s v="Low Impact"/>
  </r>
  <r>
    <n v="8576"/>
    <s v="N"/>
    <d v="2018-01-09T00:00:00"/>
    <s v="High"/>
    <n v="43"/>
    <n v="541.45000000000005"/>
    <n v="0"/>
    <s v="Express"/>
    <n v="-164.25"/>
    <n v="11.66"/>
    <n v="8.99"/>
    <s v="Cynthia Voltz"/>
    <x v="1"/>
    <s v="Corporate"/>
    <x v="0"/>
    <x v="1"/>
    <s v="Small Pack"/>
    <d v="2018-01-11T00:00:00"/>
    <n v="3.1034022954727636E-4"/>
    <s v=""/>
    <s v="Low Impact"/>
  </r>
  <r>
    <n v="8999"/>
    <s v="N"/>
    <d v="2018-06-12T00:00:00"/>
    <s v="High"/>
    <n v="28"/>
    <n v="1676.48"/>
    <n v="0"/>
    <s v="Regular"/>
    <n v="590.35"/>
    <n v="55.48"/>
    <n v="14.3"/>
    <s v="Julia Barnett"/>
    <x v="1"/>
    <s v="Corporate"/>
    <x v="0"/>
    <x v="0"/>
    <s v="Small Box"/>
    <d v="2018-06-14T00:00:00"/>
    <n v="9.6089978397159075E-4"/>
    <s v=""/>
    <s v="Medium Local Control Audit"/>
  </r>
  <r>
    <n v="9092"/>
    <s v="N"/>
    <d v="2018-07-24T00:00:00"/>
    <s v="Not Specified"/>
    <n v="33"/>
    <n v="3644.24"/>
    <n v="0"/>
    <s v="Express"/>
    <n v="-457.73"/>
    <n v="101.41"/>
    <n v="35"/>
    <s v="Jeremy Pistek"/>
    <x v="1"/>
    <s v="Corporate"/>
    <x v="0"/>
    <x v="5"/>
    <s v="Large Box"/>
    <d v="2018-07-25T00:00:00"/>
    <n v="2.08875109082162E-3"/>
    <s v=""/>
    <s v="Major Local Control Audit"/>
  </r>
  <r>
    <n v="9954"/>
    <s v="N"/>
    <d v="2018-06-19T00:00:00"/>
    <s v="Not Specified"/>
    <n v="39"/>
    <n v="203.6"/>
    <n v="0"/>
    <s v="Regular"/>
    <n v="-166.44"/>
    <n v="4.9800000000000004"/>
    <n v="7.44"/>
    <s v="Thais Sissman"/>
    <x v="1"/>
    <s v="Corporate"/>
    <x v="0"/>
    <x v="0"/>
    <s v="Small Box"/>
    <d v="2018-06-21T00:00:00"/>
    <n v="1.1669640915287739E-4"/>
    <s v=""/>
    <s v="Low Impact"/>
  </r>
  <r>
    <n v="10277"/>
    <s v="N"/>
    <d v="2018-04-07T00:00:00"/>
    <s v="Medium"/>
    <n v="36"/>
    <n v="2144.924"/>
    <n v="0"/>
    <s v="Regular"/>
    <n v="542.25"/>
    <n v="65.989999999999995"/>
    <n v="5.26"/>
    <s v="Grant Thornton"/>
    <x v="1"/>
    <s v="Corporate"/>
    <x v="2"/>
    <x v="3"/>
    <s v="Small Box"/>
    <d v="2018-04-08T00:00:00"/>
    <n v="1.2293955240954145E-3"/>
    <s v=""/>
    <s v="Medium Local Control Audit"/>
  </r>
  <r>
    <n v="10659"/>
    <s v="N"/>
    <d v="2018-05-14T00:00:00"/>
    <s v="Critical"/>
    <n v="40"/>
    <n v="227.37"/>
    <n v="0"/>
    <s v="Regular"/>
    <n v="-92.07"/>
    <n v="5.28"/>
    <n v="5.61"/>
    <s v="Dave Brooks"/>
    <x v="1"/>
    <s v="Corporate"/>
    <x v="0"/>
    <x v="0"/>
    <s v="Small Box"/>
    <d v="2018-05-14T00:00:00"/>
    <n v="1.3032054297195349E-4"/>
    <s v=""/>
    <s v="Low Impact"/>
  </r>
  <r>
    <n v="13120"/>
    <s v="N"/>
    <d v="2018-12-14T00:00:00"/>
    <s v="Low"/>
    <n v="8"/>
    <n v="216.33"/>
    <n v="0"/>
    <s v="Regular"/>
    <n v="-17.37"/>
    <n v="24.92"/>
    <n v="12.98"/>
    <s v="Joy Smith"/>
    <x v="0"/>
    <s v="Consumer"/>
    <x v="0"/>
    <x v="6"/>
    <s v="Small Box"/>
    <d v="2018-12-14T00:00:00"/>
    <n v="1.2399280055030437E-4"/>
    <s v=""/>
    <s v="Low Impact"/>
  </r>
  <r>
    <n v="13830"/>
    <s v="N"/>
    <d v="2018-12-21T00:00:00"/>
    <s v="High"/>
    <n v="27"/>
    <n v="2609.5300000000002"/>
    <n v="0"/>
    <s v="Regular"/>
    <n v="911.66"/>
    <n v="90.48"/>
    <n v="19.989999999999998"/>
    <s v="Michael Nguyen"/>
    <x v="2"/>
    <s v="Small Business"/>
    <x v="0"/>
    <x v="7"/>
    <s v="Small Box"/>
    <d v="2018-12-24T00:00:00"/>
    <n v="1.495691456663596E-3"/>
    <s v=""/>
    <s v="Major Local Control Audit"/>
  </r>
  <r>
    <n v="16612"/>
    <s v="N"/>
    <d v="2018-02-13T00:00:00"/>
    <s v="High"/>
    <n v="6"/>
    <n v="48.93"/>
    <n v="0"/>
    <s v="Regular"/>
    <n v="-38.72"/>
    <n v="6.48"/>
    <n v="10.050000000000001"/>
    <s v="Sally Matthias"/>
    <x v="0"/>
    <s v="Home Office"/>
    <x v="0"/>
    <x v="0"/>
    <s v="Small Box"/>
    <d v="2018-02-15T00:00:00"/>
    <n v="2.8044967091602605E-5"/>
    <s v=""/>
    <s v="Low Impact"/>
  </r>
  <r>
    <n v="18147"/>
    <s v="N"/>
    <d v="2018-07-17T00:00:00"/>
    <s v="Not Specified"/>
    <n v="42"/>
    <n v="82.03"/>
    <n v="0"/>
    <s v="Regular"/>
    <n v="-15.56"/>
    <n v="1.88"/>
    <n v="1.49"/>
    <s v="Bruce Degenhardt"/>
    <x v="1"/>
    <s v="Home Office"/>
    <x v="0"/>
    <x v="6"/>
    <s v="Small Box"/>
    <d v="2018-07-18T00:00:00"/>
    <n v="4.7016731055061551E-5"/>
    <s v=""/>
    <s v="Low Impact"/>
  </r>
  <r>
    <n v="18178"/>
    <s v="N"/>
    <d v="2018-11-02T00:00:00"/>
    <s v="Low"/>
    <n v="10"/>
    <n v="187.46"/>
    <n v="0"/>
    <s v="Regular"/>
    <n v="49.85"/>
    <n v="17.670000000000002"/>
    <n v="8.99"/>
    <s v="Naresj Patel"/>
    <x v="2"/>
    <s v="Small Business"/>
    <x v="1"/>
    <x v="2"/>
    <s v="Small Pack"/>
    <d v="2018-11-09T00:00:00"/>
    <n v="1.0744552485166206E-4"/>
    <s v=""/>
    <s v="Low Impact"/>
  </r>
  <r>
    <n v="18308"/>
    <s v="N"/>
    <d v="2018-10-09T00:00:00"/>
    <s v="Not Specified"/>
    <n v="49"/>
    <n v="5247.4835000000003"/>
    <n v="0"/>
    <s v="Regular"/>
    <n v="1465.87"/>
    <n v="125.99"/>
    <n v="8.08"/>
    <s v="Ann Chong"/>
    <x v="3"/>
    <s v="Corporate"/>
    <x v="2"/>
    <x v="3"/>
    <s v="Small Box"/>
    <d v="2018-10-10T00:00:00"/>
    <n v="3.0076742708201034E-3"/>
    <s v=""/>
    <s v="Major Local Control Audit"/>
  </r>
  <r>
    <n v="18336"/>
    <s v="Y"/>
    <d v="2018-04-24T00:00:00"/>
    <s v="Not Specified"/>
    <n v="1"/>
    <n v="7.96"/>
    <n v="0"/>
    <s v="Express"/>
    <n v="-0.11"/>
    <n v="2.88"/>
    <n v="0.7"/>
    <s v="Giulietta Dortch"/>
    <x v="1"/>
    <s v="Consumer"/>
    <x v="0"/>
    <x v="1"/>
    <s v="Wrap Bag"/>
    <d v="2018-04-24T00:00:00"/>
    <n v="4.5623939924209431E-6"/>
    <s v="QUALITY CHECK"/>
    <s v="Low Impact"/>
  </r>
  <r>
    <n v="18371"/>
    <s v="N"/>
    <d v="2018-09-18T00:00:00"/>
    <s v="Medium"/>
    <n v="30"/>
    <n v="1394.36"/>
    <n v="0"/>
    <s v="Regular"/>
    <n v="271.45"/>
    <n v="43.98"/>
    <n v="8.99"/>
    <s v="Denise Monton"/>
    <x v="1"/>
    <s v="Home Office"/>
    <x v="0"/>
    <x v="1"/>
    <s v="Small Pack"/>
    <d v="2018-09-18T00:00:00"/>
    <n v="7.9919845317488259E-4"/>
    <s v=""/>
    <s v="Medium Impact"/>
  </r>
  <r>
    <n v="18402"/>
    <s v="N"/>
    <d v="2018-08-29T00:00:00"/>
    <s v="Low"/>
    <n v="3"/>
    <n v="56.07"/>
    <n v="0"/>
    <s v="Regular"/>
    <n v="10.49"/>
    <n v="12.99"/>
    <n v="14.37"/>
    <s v="Deanra Eno"/>
    <x v="1"/>
    <s v="Corporate"/>
    <x v="1"/>
    <x v="2"/>
    <s v="Large Box"/>
    <d v="2018-08-29T00:00:00"/>
    <n v="3.2137365722995258E-5"/>
    <s v=""/>
    <s v="Low Impact"/>
  </r>
  <r>
    <n v="18723"/>
    <s v="N"/>
    <d v="2018-08-12T00:00:00"/>
    <s v="Medium"/>
    <n v="1"/>
    <n v="52.096499999999999"/>
    <n v="0"/>
    <s v="Regular"/>
    <n v="-232.8"/>
    <n v="55.99"/>
    <n v="2.5"/>
    <s v="Jonathan Howell"/>
    <x v="2"/>
    <s v="Consumer"/>
    <x v="2"/>
    <x v="3"/>
    <s v="Small Pack"/>
    <d v="2018-08-14T00:00:00"/>
    <n v="2.985989429976855E-5"/>
    <s v=""/>
    <s v="Low Impact"/>
  </r>
  <r>
    <n v="18919"/>
    <s v="Y"/>
    <d v="2018-06-28T00:00:00"/>
    <s v="Low"/>
    <n v="39"/>
    <n v="739.28"/>
    <n v="0"/>
    <s v="Regular"/>
    <n v="43.97"/>
    <n v="17.52"/>
    <n v="8.17"/>
    <s v="Rob Williams"/>
    <x v="1"/>
    <s v="Home Office"/>
    <x v="0"/>
    <x v="8"/>
    <s v="Medium Box"/>
    <d v="2018-07-03T00:00:00"/>
    <n v="4.2372947622072293E-4"/>
    <s v="QUALITY CHECK"/>
    <s v="Low Local Control Audit"/>
  </r>
  <r>
    <n v="19010"/>
    <s v="Y"/>
    <d v="2018-06-07T00:00:00"/>
    <s v="Low"/>
    <n v="18"/>
    <n v="23792.93"/>
    <n v="0"/>
    <s v="Regular"/>
    <n v="10951.31"/>
    <n v="1270.99"/>
    <n v="19.989999999999998"/>
    <s v="Grant Carroll"/>
    <x v="3"/>
    <s v="Small Business"/>
    <x v="0"/>
    <x v="6"/>
    <s v="Small Box"/>
    <d v="2018-06-09T00:00:00"/>
    <n v="1.3637276494232667E-2"/>
    <s v="QUALITY CHECK"/>
    <s v="Major Local Control Audit"/>
  </r>
  <r>
    <n v="20614"/>
    <s v="N"/>
    <d v="2018-05-18T00:00:00"/>
    <s v="Not Specified"/>
    <n v="47"/>
    <n v="3596.36"/>
    <n v="0"/>
    <s v="Express"/>
    <n v="326.25"/>
    <n v="73.98"/>
    <n v="12.14"/>
    <s v="Arthur Wiediger"/>
    <x v="2"/>
    <s v="Corporate"/>
    <x v="2"/>
    <x v="4"/>
    <s v="Small Box"/>
    <d v="2018-05-20T00:00:00"/>
    <n v="2.0613079470581637E-3"/>
    <s v=""/>
    <s v="Major Local Control Audit"/>
  </r>
  <r>
    <n v="21635"/>
    <s v="N"/>
    <d v="2018-12-02T00:00:00"/>
    <s v="Low"/>
    <n v="2"/>
    <n v="65.31"/>
    <n v="0"/>
    <s v="Regular"/>
    <n v="-34.42"/>
    <n v="24.92"/>
    <n v="12.98"/>
    <s v="Laurel Beltran"/>
    <x v="1"/>
    <s v="Consumer"/>
    <x v="0"/>
    <x v="6"/>
    <s v="Small Box"/>
    <d v="2018-12-02T00:00:00"/>
    <n v="3.7433411010679876E-5"/>
    <s v=""/>
    <s v="Low Impact"/>
  </r>
  <r>
    <n v="22342"/>
    <s v="N"/>
    <d v="2018-05-29T00:00:00"/>
    <s v="Low"/>
    <n v="13"/>
    <n v="241.70599999999999"/>
    <n v="0"/>
    <s v="Regular"/>
    <n v="-92.96"/>
    <n v="20.99"/>
    <n v="3.3"/>
    <s v="Claudia Miner"/>
    <x v="3"/>
    <s v="Small Business"/>
    <x v="2"/>
    <x v="3"/>
    <s v="Small Pack"/>
    <d v="2018-06-05T00:00:00"/>
    <n v="1.3853743747890658E-4"/>
    <s v=""/>
    <s v="Low Impact"/>
  </r>
  <r>
    <n v="22851"/>
    <s v="N"/>
    <d v="2018-03-01T00:00:00"/>
    <s v="Critical"/>
    <n v="13"/>
    <n v="32.369999999999997"/>
    <n v="0"/>
    <s v="Regular"/>
    <n v="-48.55"/>
    <n v="2.08"/>
    <n v="5.33"/>
    <s v="Denise Monton"/>
    <x v="1"/>
    <s v="Home Office"/>
    <x v="1"/>
    <x v="2"/>
    <s v="Small Box"/>
    <d v="2018-03-03T00:00:00"/>
    <n v="1.8553353459128885E-5"/>
    <s v=""/>
    <s v="Low Impact"/>
  </r>
  <r>
    <n v="23844"/>
    <s v="N"/>
    <d v="2018-07-06T00:00:00"/>
    <s v="Not Specified"/>
    <n v="40"/>
    <n v="1861.36"/>
    <n v="0"/>
    <s v="Regular"/>
    <n v="627.85"/>
    <n v="42.98"/>
    <n v="4.62"/>
    <s v="Michael Granlund"/>
    <x v="0"/>
    <s v="Home Office"/>
    <x v="0"/>
    <x v="8"/>
    <s v="Small Box"/>
    <d v="2018-07-08T00:00:00"/>
    <n v="1.0668665429312369E-3"/>
    <s v=""/>
    <s v="Medium Local Control Audit"/>
  </r>
  <r>
    <n v="23877"/>
    <s v="N"/>
    <d v="2018-07-12T00:00:00"/>
    <s v="Not Specified"/>
    <n v="35"/>
    <n v="381.36"/>
    <n v="0"/>
    <s v="Express"/>
    <n v="128.03"/>
    <n v="10.01"/>
    <n v="1.99"/>
    <s v="Nicole Brennan"/>
    <x v="1"/>
    <s v="Home Office"/>
    <x v="2"/>
    <x v="4"/>
    <s v="Small Pack"/>
    <d v="2018-07-14T00:00:00"/>
    <n v="2.1858223278261945E-4"/>
    <s v=""/>
    <s v="Low Impact"/>
  </r>
  <r>
    <n v="23971"/>
    <s v="N"/>
    <d v="2018-11-21T00:00:00"/>
    <s v="Critical"/>
    <n v="5"/>
    <n v="66.63"/>
    <n v="0"/>
    <s v="Regular"/>
    <n v="-16.920000000000002"/>
    <n v="11.97"/>
    <n v="4.9800000000000004"/>
    <s v="Cynthia Arntzen"/>
    <x v="2"/>
    <s v="Home Office"/>
    <x v="0"/>
    <x v="8"/>
    <s v="Small Box"/>
    <d v="2018-11-24T00:00:00"/>
    <n v="3.8189988908920528E-5"/>
    <s v=""/>
    <s v="Low Impact"/>
  </r>
  <r>
    <n v="24199"/>
    <s v="N"/>
    <d v="2018-06-16T00:00:00"/>
    <s v="Critical"/>
    <n v="16"/>
    <n v="706.53"/>
    <n v="0"/>
    <s v="Regular"/>
    <n v="-314.42"/>
    <n v="40.479999999999997"/>
    <n v="19.989999999999998"/>
    <s v="Randy Bradley"/>
    <x v="1"/>
    <s v="Small Business"/>
    <x v="2"/>
    <x v="4"/>
    <s v="Small Box"/>
    <d v="2018-06-17T00:00:00"/>
    <n v="4.0495832003331264E-4"/>
    <s v=""/>
    <s v="Low Local Control Audit"/>
  </r>
  <r>
    <n v="24644"/>
    <s v="N"/>
    <d v="2018-07-28T00:00:00"/>
    <s v="Critical"/>
    <n v="46"/>
    <n v="5897.47"/>
    <n v="0"/>
    <s v="Delivery Van"/>
    <n v="-1764.29"/>
    <n v="122.99"/>
    <n v="70.2"/>
    <s v="Tony Molinari"/>
    <x v="0"/>
    <s v="Corporate"/>
    <x v="1"/>
    <x v="9"/>
    <s v="Jumbo Drum"/>
    <d v="2018-07-29T00:00:00"/>
    <n v="3.3802238314676811E-3"/>
    <s v=""/>
    <s v="Major Local Control Audit"/>
  </r>
  <r>
    <n v="25120"/>
    <s v="N"/>
    <d v="2018-02-04T00:00:00"/>
    <s v="Medium"/>
    <n v="46"/>
    <n v="237.15"/>
    <n v="0"/>
    <s v="Regular"/>
    <n v="123.02"/>
    <n v="4.91"/>
    <n v="0.5"/>
    <s v="Michael Grace"/>
    <x v="1"/>
    <s v="Corporate"/>
    <x v="0"/>
    <x v="10"/>
    <s v="Small Box"/>
    <d v="2018-02-06T00:00:00"/>
    <n v="1.3592609739982746E-4"/>
    <s v=""/>
    <s v="Low Impact"/>
  </r>
  <r>
    <n v="25574"/>
    <s v="N"/>
    <d v="2018-03-12T00:00:00"/>
    <s v="Not Specified"/>
    <n v="46"/>
    <n v="5074.07"/>
    <n v="0"/>
    <s v="Delivery Van"/>
    <n v="-1390.53"/>
    <n v="100.98"/>
    <n v="57.38"/>
    <s v="Rob Beeghly"/>
    <x v="1"/>
    <s v="Consumer"/>
    <x v="1"/>
    <x v="11"/>
    <s v="Jumbo Box"/>
    <d v="2018-03-12T00:00:00"/>
    <n v="2.9082797091863483E-3"/>
    <s v=""/>
    <s v="Major Local Control Audit"/>
  </r>
  <r>
    <n v="26758"/>
    <s v="N"/>
    <d v="2018-05-23T00:00:00"/>
    <s v="Not Specified"/>
    <n v="37"/>
    <n v="108.33"/>
    <n v="0"/>
    <s v="Regular"/>
    <n v="17"/>
    <n v="2.88"/>
    <n v="0.7"/>
    <s v="Justin Ellison"/>
    <x v="1"/>
    <s v="Home Office"/>
    <x v="0"/>
    <x v="1"/>
    <s v="Wrap Bag"/>
    <d v="2018-05-25T00:00:00"/>
    <n v="6.2090972512432262E-5"/>
    <s v=""/>
    <s v="Low Impact"/>
  </r>
  <r>
    <n v="26945"/>
    <s v="N"/>
    <d v="2018-02-05T00:00:00"/>
    <s v="Critical"/>
    <n v="29"/>
    <n v="221.33"/>
    <n v="0"/>
    <s v="Regular"/>
    <n v="77.33"/>
    <n v="7.28"/>
    <n v="1.77"/>
    <s v="Mick Crebagga"/>
    <x v="1"/>
    <s v="Home Office"/>
    <x v="0"/>
    <x v="0"/>
    <s v="Wrap Bag"/>
    <d v="2018-02-05T00:00:00"/>
    <n v="1.2685862592242808E-4"/>
    <s v=""/>
    <s v="Low Impact"/>
  </r>
  <r>
    <n v="27111"/>
    <s v="N"/>
    <d v="2018-03-11T00:00:00"/>
    <s v="High"/>
    <n v="18"/>
    <n v="3497.05"/>
    <n v="0"/>
    <s v="Regular"/>
    <n v="282.18"/>
    <n v="193.17"/>
    <n v="19.989999999999998"/>
    <s v="Heather Kirkland"/>
    <x v="3"/>
    <s v="Home Office"/>
    <x v="0"/>
    <x v="5"/>
    <s v="Small Box"/>
    <d v="2018-03-12T00:00:00"/>
    <n v="2.0043869235170427E-3"/>
    <s v=""/>
    <s v="Major Local Control Audit"/>
  </r>
  <r>
    <n v="28451"/>
    <s v="N"/>
    <d v="2018-01-05T00:00:00"/>
    <s v="Critical"/>
    <n v="33"/>
    <n v="4913.7"/>
    <n v="0"/>
    <s v="Delivery Van"/>
    <n v="1054.93"/>
    <n v="145.44999999999999"/>
    <n v="17.850000000000001"/>
    <s v="Pauline Chand"/>
    <x v="2"/>
    <s v="Small Business"/>
    <x v="2"/>
    <x v="12"/>
    <s v="Jumbo Drum"/>
    <d v="2018-01-07T00:00:00"/>
    <n v="2.8163612262008526E-3"/>
    <s v=""/>
    <s v="Major Local Control Audit"/>
  </r>
  <r>
    <n v="29410"/>
    <s v="Y"/>
    <d v="2018-09-17T00:00:00"/>
    <s v="Critical"/>
    <n v="36"/>
    <n v="6057.27"/>
    <n v="0"/>
    <s v="Regular"/>
    <n v="1585.5"/>
    <n v="195.99"/>
    <n v="4.2"/>
    <s v="Linda Cazamias"/>
    <x v="2"/>
    <s v="Corporate"/>
    <x v="2"/>
    <x v="3"/>
    <s v="Small Box"/>
    <d v="2018-09-19T00:00:00"/>
    <n v="3.4718156103607546E-3"/>
    <s v="QUALITY CHECK"/>
    <s v="Major Local Control Audit"/>
  </r>
  <r>
    <n v="29766"/>
    <s v="N"/>
    <d v="2018-03-21T00:00:00"/>
    <s v="Medium"/>
    <n v="13"/>
    <n v="89061.05"/>
    <n v="0"/>
    <s v="Regular"/>
    <n v="27220.69"/>
    <n v="6783.02"/>
    <n v="24.49"/>
    <s v="Emily Phan"/>
    <x v="0"/>
    <s v="Consumer"/>
    <x v="2"/>
    <x v="12"/>
    <s v="Large Box"/>
    <d v="2018-03-22T00:00:00"/>
    <n v="5.1046683351595637E-2"/>
    <s v=""/>
    <s v="Major Local Control Audit"/>
  </r>
  <r>
    <n v="31175"/>
    <s v="N"/>
    <d v="2018-09-26T00:00:00"/>
    <s v="Critical"/>
    <n v="26"/>
    <n v="539.66"/>
    <n v="0"/>
    <s v="Express"/>
    <n v="147.08000000000001"/>
    <n v="19.98"/>
    <n v="5.97"/>
    <s v="William Brown"/>
    <x v="1"/>
    <s v="Corporate"/>
    <x v="0"/>
    <x v="0"/>
    <s v="Small Box"/>
    <d v="2018-09-29T00:00:00"/>
    <n v="3.0931426406405604E-4"/>
    <s v=""/>
    <s v="Low Impact"/>
  </r>
  <r>
    <n v="31493"/>
    <s v="N"/>
    <d v="2018-10-17T00:00:00"/>
    <s v="High"/>
    <n v="8"/>
    <n v="112.47"/>
    <n v="0"/>
    <s v="Express"/>
    <n v="46.74"/>
    <n v="12.2"/>
    <n v="6.02"/>
    <s v="Gary McGarr"/>
    <x v="1"/>
    <s v="Home Office"/>
    <x v="1"/>
    <x v="2"/>
    <s v="Small Pack"/>
    <d v="2018-10-18T00:00:00"/>
    <n v="6.4463875920550687E-5"/>
    <s v=""/>
    <s v="Low Impact"/>
  </r>
  <r>
    <n v="31873"/>
    <s v="N"/>
    <d v="2018-11-08T00:00:00"/>
    <s v="Low"/>
    <n v="42"/>
    <n v="236.89"/>
    <n v="0"/>
    <s v="Regular"/>
    <n v="-125.29"/>
    <n v="5.28"/>
    <n v="6.26"/>
    <s v="Shahid Collister"/>
    <x v="2"/>
    <s v="Home Office"/>
    <x v="0"/>
    <x v="0"/>
    <s v="Small Box"/>
    <d v="2018-11-15T00:00:00"/>
    <n v="1.3577707448047703E-4"/>
    <s v=""/>
    <s v="Low Impact"/>
  </r>
  <r>
    <n v="34497"/>
    <s v="N"/>
    <d v="2018-03-10T00:00:00"/>
    <s v="Medium"/>
    <n v="25"/>
    <n v="590.6"/>
    <n v="0"/>
    <s v="Regular"/>
    <n v="117.73"/>
    <n v="22.84"/>
    <n v="8.18"/>
    <s v="Thomas Brumley"/>
    <x v="1"/>
    <s v="Consumer"/>
    <x v="0"/>
    <x v="0"/>
    <s v="Small Box"/>
    <d v="2018-03-12T00:00:00"/>
    <n v="3.3851129295525239E-4"/>
    <s v=""/>
    <s v="Low Impact"/>
  </r>
  <r>
    <n v="36069"/>
    <s v="N"/>
    <d v="2018-12-05T00:00:00"/>
    <s v="Low"/>
    <n v="15"/>
    <n v="2758.22"/>
    <n v="0"/>
    <s v="Regular"/>
    <n v="966.81"/>
    <n v="170.98"/>
    <n v="13.99"/>
    <s v="Ashley Jarboe"/>
    <x v="1"/>
    <s v="Home Office"/>
    <x v="1"/>
    <x v="2"/>
    <s v="Medium Box"/>
    <d v="2018-12-12T00:00:00"/>
    <n v="1.5809153715798106E-3"/>
    <s v=""/>
    <s v="Major Local Control Audit"/>
  </r>
  <r>
    <n v="36230"/>
    <s v="N"/>
    <d v="2018-06-10T00:00:00"/>
    <s v="High"/>
    <n v="7"/>
    <n v="57.03"/>
    <n v="0"/>
    <s v="Regular"/>
    <n v="-31.38"/>
    <n v="7.28"/>
    <n v="3.52"/>
    <s v="Tom Prescott"/>
    <x v="0"/>
    <s v="Small Business"/>
    <x v="2"/>
    <x v="4"/>
    <s v="Small Pack"/>
    <d v="2018-06-10T00:00:00"/>
    <n v="3.2687604194443013E-5"/>
    <s v=""/>
    <s v="Low Impact"/>
  </r>
  <r>
    <n v="36609"/>
    <s v="N"/>
    <d v="2018-05-14T00:00:00"/>
    <s v="Not Specified"/>
    <n v="8"/>
    <n v="45.73"/>
    <n v="0"/>
    <s v="Regular"/>
    <n v="-23.29"/>
    <n v="4.9800000000000004"/>
    <n v="5.49"/>
    <s v="Brad Thomas"/>
    <x v="0"/>
    <s v="Home Office"/>
    <x v="0"/>
    <x v="0"/>
    <s v="Small Box"/>
    <d v="2018-05-16T00:00:00"/>
    <n v="2.6210838853443432E-5"/>
    <s v=""/>
    <s v="Low Impact"/>
  </r>
  <r>
    <n v="36677"/>
    <s v="N"/>
    <d v="2018-12-23T00:00:00"/>
    <s v="Low"/>
    <n v="38"/>
    <n v="23255.61"/>
    <n v="0"/>
    <s v="Regular"/>
    <n v="-734.33"/>
    <n v="599.99"/>
    <n v="24.49"/>
    <s v="Jack Lebron"/>
    <x v="0"/>
    <s v="Corporate"/>
    <x v="2"/>
    <x v="13"/>
    <s v="Large Box"/>
    <d v="2018-12-25T00:00:00"/>
    <n v="1.3329303436442765E-2"/>
    <s v=""/>
    <s v="Major Local Control Audit"/>
  </r>
  <r>
    <n v="37441"/>
    <s v="N"/>
    <d v="2018-02-24T00:00:00"/>
    <s v="Critical"/>
    <n v="46"/>
    <n v="14740.51"/>
    <n v="0"/>
    <s v="Delivery Van"/>
    <n v="3407.73"/>
    <n v="300.98"/>
    <n v="164.73"/>
    <s v="Katrina Bavinger"/>
    <x v="2"/>
    <s v="Home Office"/>
    <x v="1"/>
    <x v="9"/>
    <s v="Jumbo Drum"/>
    <d v="2018-02-25T00:00:00"/>
    <n v="8.4487455112086472E-3"/>
    <s v=""/>
    <s v="Major Local Control Audit"/>
  </r>
  <r>
    <n v="38978"/>
    <s v="N"/>
    <d v="2018-08-03T00:00:00"/>
    <s v="Low"/>
    <n v="24"/>
    <n v="4547.26"/>
    <n v="0"/>
    <s v="Delivery Van"/>
    <n v="468.27"/>
    <n v="180.98"/>
    <n v="30"/>
    <s v="Nick Zandusky"/>
    <x v="1"/>
    <s v="Small Business"/>
    <x v="1"/>
    <x v="9"/>
    <s v="Jumbo Drum"/>
    <d v="2018-08-05T00:00:00"/>
    <n v="2.6063306163286505E-3"/>
    <s v=""/>
    <s v="Major Local Control Audit"/>
  </r>
  <r>
    <n v="39589"/>
    <s v="N"/>
    <d v="2018-08-02T00:00:00"/>
    <s v="Critical"/>
    <n v="42"/>
    <n v="577.41999999999996"/>
    <n v="0"/>
    <s v="Regular"/>
    <n v="253.5"/>
    <n v="12.97"/>
    <n v="1.49"/>
    <s v="Olvera Toch"/>
    <x v="2"/>
    <s v="Home Office"/>
    <x v="0"/>
    <x v="6"/>
    <s v="Small Box"/>
    <d v="2018-08-03T00:00:00"/>
    <n v="3.3095697727433425E-4"/>
    <s v=""/>
    <s v="Low Impact"/>
  </r>
  <r>
    <n v="40707"/>
    <s v="N"/>
    <d v="2018-06-11T00:00:00"/>
    <s v="High"/>
    <n v="26"/>
    <n v="1495.184"/>
    <n v="0"/>
    <s v="Regular"/>
    <n v="211.09"/>
    <n v="65.989999999999995"/>
    <n v="8.99"/>
    <s v="Harold Pawlan"/>
    <x v="2"/>
    <s v="Small Business"/>
    <x v="2"/>
    <x v="3"/>
    <s v="Small Box"/>
    <d v="2018-06-13T00:00:00"/>
    <n v="8.569872486386828E-4"/>
    <s v=""/>
    <s v="Medium Impact"/>
  </r>
  <r>
    <n v="41216"/>
    <s v="Y"/>
    <d v="2018-07-01T00:00:00"/>
    <s v="Not Specified"/>
    <n v="45"/>
    <n v="6865.0720000000001"/>
    <n v="0"/>
    <s v="Delivery Van"/>
    <n v="1117.24"/>
    <n v="179.29"/>
    <n v="29.21"/>
    <s v="Kean Jones"/>
    <x v="1"/>
    <s v="Home Office"/>
    <x v="1"/>
    <x v="14"/>
    <s v="Jumbo Box"/>
    <d v="2018-07-03T00:00:00"/>
    <n v="3.9348195038112098E-3"/>
    <s v="QUALITY CHECK"/>
    <s v="Major Local Control Audit"/>
  </r>
  <r>
    <n v="43206"/>
    <s v="N"/>
    <d v="2018-08-23T00:00:00"/>
    <s v="Medium"/>
    <n v="16"/>
    <n v="587.88"/>
    <n v="0"/>
    <s v="Express"/>
    <n v="135.37"/>
    <n v="35.409999999999997"/>
    <n v="1.99"/>
    <s v="John Dryer"/>
    <x v="1"/>
    <s v="Corporate"/>
    <x v="2"/>
    <x v="4"/>
    <s v="Small Pack"/>
    <d v="2018-08-24T00:00:00"/>
    <n v="3.3695228395281711E-4"/>
    <s v=""/>
    <s v="Low Impact"/>
  </r>
  <r>
    <n v="43269"/>
    <s v="Y"/>
    <d v="2018-04-10T00:00:00"/>
    <s v="Critical"/>
    <n v="16"/>
    <n v="843.15"/>
    <n v="0"/>
    <s v="Regular"/>
    <n v="355"/>
    <n v="48.91"/>
    <n v="5.81"/>
    <s v="James Lanier"/>
    <x v="2"/>
    <s v="Corporate"/>
    <x v="0"/>
    <x v="0"/>
    <s v="Small Box"/>
    <d v="2018-04-12T00:00:00"/>
    <n v="4.8326413250122084E-4"/>
    <s v="QUALITY CHECK"/>
    <s v="Low Local Control Audit"/>
  </r>
  <r>
    <n v="43399"/>
    <s v="N"/>
    <d v="2018-07-30T00:00:00"/>
    <s v="High"/>
    <n v="8"/>
    <n v="124.7"/>
    <n v="0"/>
    <s v="Regular"/>
    <n v="31.94"/>
    <n v="15.04"/>
    <n v="1.97"/>
    <s v="Cari MacIntyre"/>
    <x v="2"/>
    <s v="Corporate"/>
    <x v="0"/>
    <x v="0"/>
    <s v="Wrap Bag"/>
    <d v="2018-08-01T00:00:00"/>
    <n v="7.147368478076528E-5"/>
    <s v=""/>
    <s v="Low Impact"/>
  </r>
  <r>
    <n v="646"/>
    <s v="N"/>
    <d v="2018-11-21T00:00:00"/>
    <s v="High"/>
    <n v="18"/>
    <n v="173.2"/>
    <n v="0.01"/>
    <s v="Regular"/>
    <n v="-10.9"/>
    <n v="9.31"/>
    <n v="3.98"/>
    <s v="Duane Huffman"/>
    <x v="2"/>
    <s v="Small Business"/>
    <x v="0"/>
    <x v="15"/>
    <s v="Small Pack"/>
    <d v="2018-11-22T00:00:00"/>
    <n v="9.9272190890365236E-5"/>
    <s v=""/>
    <s v="Low Impact"/>
  </r>
  <r>
    <n v="837"/>
    <s v="N"/>
    <d v="2018-06-14T00:00:00"/>
    <s v="Not Specified"/>
    <n v="11"/>
    <n v="65.7"/>
    <n v="0.01"/>
    <s v="Regular"/>
    <n v="13.41"/>
    <n v="5.84"/>
    <n v="0.83"/>
    <s v="Sean O'Donnell"/>
    <x v="2"/>
    <s v="Corporate"/>
    <x v="0"/>
    <x v="1"/>
    <s v="Wrap Bag"/>
    <d v="2018-06-16T00:00:00"/>
    <n v="3.7656945389705526E-5"/>
    <s v=""/>
    <s v="Low Impact"/>
  </r>
  <r>
    <n v="2086"/>
    <s v="N"/>
    <d v="2018-10-18T00:00:00"/>
    <s v="Critical"/>
    <n v="24"/>
    <n v="1411.58"/>
    <n v="0.01"/>
    <s v="Express"/>
    <n v="699.31"/>
    <n v="55.98"/>
    <n v="4.8600000000000003"/>
    <s v="Brian Moss"/>
    <x v="1"/>
    <s v="Corporate"/>
    <x v="0"/>
    <x v="0"/>
    <s v="Small Box"/>
    <d v="2018-10-20T00:00:00"/>
    <n v="8.0906835575647671E-4"/>
    <s v=""/>
    <s v="Medium Impact"/>
  </r>
  <r>
    <n v="2086"/>
    <s v="N"/>
    <d v="2018-10-18T00:00:00"/>
    <s v="Critical"/>
    <n v="9"/>
    <n v="1246.68"/>
    <n v="0.01"/>
    <s v="Regular"/>
    <n v="218.48"/>
    <n v="128.24"/>
    <n v="12.65"/>
    <s v="Brian Moss"/>
    <x v="1"/>
    <s v="Corporate"/>
    <x v="1"/>
    <x v="9"/>
    <s v="Medium Box"/>
    <d v="2018-10-21T00:00:00"/>
    <n v="7.1455343498383686E-4"/>
    <s v=""/>
    <s v="Medium Impact"/>
  </r>
  <r>
    <n v="3332"/>
    <s v="N"/>
    <d v="2018-11-04T00:00:00"/>
    <s v="Critical"/>
    <n v="6"/>
    <n v="22.19"/>
    <n v="0.01"/>
    <s v="Regular"/>
    <n v="-3.51"/>
    <n v="3.26"/>
    <n v="1.86"/>
    <s v="Ben Peterman"/>
    <x v="0"/>
    <s v="Corporate"/>
    <x v="0"/>
    <x v="1"/>
    <s v="Wrap Bag"/>
    <d v="2018-11-06T00:00:00"/>
    <n v="1.2718533001485017E-5"/>
    <s v=""/>
    <s v="Low Impact"/>
  </r>
  <r>
    <n v="3589"/>
    <s v="Y"/>
    <d v="2018-05-25T00:00:00"/>
    <s v="High"/>
    <n v="23"/>
    <n v="72.930000000000007"/>
    <n v="0.01"/>
    <s v="Regular"/>
    <n v="28.55"/>
    <n v="3.15"/>
    <n v="0.49"/>
    <s v="Denise Leinenbach"/>
    <x v="0"/>
    <s v="Home Office"/>
    <x v="0"/>
    <x v="10"/>
    <s v="Small Box"/>
    <d v="2018-05-27T00:00:00"/>
    <n v="4.180092887779641E-5"/>
    <s v="QUALITY CHECK"/>
    <s v="Low Impact"/>
  </r>
  <r>
    <n v="3649"/>
    <s v="N"/>
    <d v="2018-07-05T00:00:00"/>
    <s v="Low"/>
    <n v="8"/>
    <n v="79.42"/>
    <n v="0.01"/>
    <s v="Regular"/>
    <n v="-15.46"/>
    <n v="8.8800000000000008"/>
    <n v="6.28"/>
    <s v="Brad Thomas"/>
    <x v="1"/>
    <s v="Home Office"/>
    <x v="0"/>
    <x v="6"/>
    <s v="Small Box"/>
    <d v="2018-07-10T00:00:00"/>
    <n v="4.5520770210812979E-5"/>
    <s v=""/>
    <s v="Low Impact"/>
  </r>
  <r>
    <n v="4454"/>
    <s v="N"/>
    <d v="2018-02-01T00:00:00"/>
    <s v="Low"/>
    <n v="17"/>
    <n v="55.45"/>
    <n v="0.01"/>
    <s v="Regular"/>
    <n v="21.42"/>
    <n v="3.08"/>
    <n v="0.5"/>
    <s v="Erica Bern"/>
    <x v="0"/>
    <s v="Corporate"/>
    <x v="0"/>
    <x v="10"/>
    <s v="Small Box"/>
    <d v="2018-02-06T00:00:00"/>
    <n v="3.1782003376851921E-5"/>
    <s v=""/>
    <s v="Low Impact"/>
  </r>
  <r>
    <n v="4647"/>
    <s v="N"/>
    <d v="2018-05-13T00:00:00"/>
    <s v="Medium"/>
    <n v="6"/>
    <n v="75.19"/>
    <n v="0.01"/>
    <s v="Regular"/>
    <n v="-6.61"/>
    <n v="11.58"/>
    <n v="5.72"/>
    <s v="Carlos Meador"/>
    <x v="0"/>
    <s v="Corporate"/>
    <x v="0"/>
    <x v="7"/>
    <s v="Small Box"/>
    <d v="2018-05-15T00:00:00"/>
    <n v="4.3096281945996317E-5"/>
    <s v=""/>
    <s v="Low Impact"/>
  </r>
  <r>
    <n v="5921"/>
    <s v="N"/>
    <d v="2018-04-06T00:00:00"/>
    <s v="Low"/>
    <n v="27"/>
    <n v="384.74"/>
    <n v="0.01"/>
    <s v="Express"/>
    <n v="2.69"/>
    <n v="13.43"/>
    <n v="5.5"/>
    <s v="Maurice Satty"/>
    <x v="1"/>
    <s v="Corporate"/>
    <x v="0"/>
    <x v="5"/>
    <s v="Small Box"/>
    <d v="2018-04-13T00:00:00"/>
    <n v="2.2051953073417508E-4"/>
    <s v=""/>
    <s v="Low Impact"/>
  </r>
  <r>
    <n v="6116"/>
    <s v="N"/>
    <d v="2018-03-20T00:00:00"/>
    <s v="Medium"/>
    <n v="7"/>
    <n v="150.77000000000001"/>
    <n v="0.01"/>
    <s v="Regular"/>
    <n v="-72.23"/>
    <n v="19.98"/>
    <n v="4"/>
    <s v="Barry Weirich"/>
    <x v="0"/>
    <s v="Corporate"/>
    <x v="2"/>
    <x v="4"/>
    <s v="Small Box"/>
    <d v="2018-03-20T00:00:00"/>
    <n v="8.6416098271018297E-5"/>
    <s v=""/>
    <s v="Low Impact"/>
  </r>
  <r>
    <n v="6211"/>
    <s v="N"/>
    <d v="2018-11-23T00:00:00"/>
    <s v="Critical"/>
    <n v="28"/>
    <n v="67.72"/>
    <n v="0.01"/>
    <s v="Regular"/>
    <n v="-142.66999999999999"/>
    <n v="2.16"/>
    <n v="6.05"/>
    <s v="Nona Balk"/>
    <x v="1"/>
    <s v="Corporate"/>
    <x v="0"/>
    <x v="6"/>
    <s v="Small Box"/>
    <d v="2018-11-25T00:00:00"/>
    <n v="3.8814738840043499E-5"/>
    <s v=""/>
    <s v="Low Impact"/>
  </r>
  <r>
    <n v="6823"/>
    <s v="N"/>
    <d v="2018-07-21T00:00:00"/>
    <s v="Not Specified"/>
    <n v="50"/>
    <n v="1262.72"/>
    <n v="0.01"/>
    <s v="Regular"/>
    <n v="490.28"/>
    <n v="24.95"/>
    <n v="2.99"/>
    <s v="Todd Boyes"/>
    <x v="2"/>
    <s v="Small Business"/>
    <x v="0"/>
    <x v="6"/>
    <s v="Small Box"/>
    <d v="2018-07-22T00:00:00"/>
    <n v="7.2374700277760969E-4"/>
    <s v=""/>
    <s v="Medium Impact"/>
  </r>
  <r>
    <n v="8295"/>
    <s v="N"/>
    <d v="2018-04-01T00:00:00"/>
    <s v="High"/>
    <n v="7"/>
    <n v="771.83399999999995"/>
    <n v="0.01"/>
    <s v="Regular"/>
    <n v="-295.43"/>
    <n v="125.99"/>
    <n v="2.5"/>
    <s v="Karen Seio"/>
    <x v="0"/>
    <s v="Consumer"/>
    <x v="2"/>
    <x v="3"/>
    <s v="Small Box"/>
    <d v="2018-04-02T00:00:00"/>
    <n v="4.4238829205354595E-4"/>
    <s v=""/>
    <s v="Low Local Control Audit"/>
  </r>
  <r>
    <n v="8551"/>
    <s v="N"/>
    <d v="2018-07-29T00:00:00"/>
    <s v="Critical"/>
    <n v="34"/>
    <n v="225.98"/>
    <n v="0.01"/>
    <s v="Regular"/>
    <n v="-135.74"/>
    <n v="6.48"/>
    <n v="7.86"/>
    <s v="Meg O'Connel"/>
    <x v="1"/>
    <s v="Corporate"/>
    <x v="0"/>
    <x v="0"/>
    <s v="Small Box"/>
    <d v="2018-07-31T00:00:00"/>
    <n v="1.2952384351850311E-4"/>
    <s v=""/>
    <s v="Low Impact"/>
  </r>
  <r>
    <n v="9057"/>
    <s v="N"/>
    <d v="2018-11-04T00:00:00"/>
    <s v="Critical"/>
    <n v="20"/>
    <n v="160.29"/>
    <n v="0.01"/>
    <s v="Regular"/>
    <n v="1.35"/>
    <n v="7.59"/>
    <n v="4"/>
    <s v="Michael Granlund"/>
    <x v="0"/>
    <s v="Home Office"/>
    <x v="1"/>
    <x v="2"/>
    <s v="Wrap Bag"/>
    <d v="2018-11-04T00:00:00"/>
    <n v="9.1872629779541821E-5"/>
    <s v=""/>
    <s v="Low Impact"/>
  </r>
  <r>
    <n v="9923"/>
    <s v="Y"/>
    <d v="2018-10-05T00:00:00"/>
    <s v="High"/>
    <n v="27"/>
    <n v="63.71"/>
    <n v="0.01"/>
    <s v="Regular"/>
    <n v="-96.03"/>
    <n v="2.08"/>
    <n v="5.33"/>
    <s v="Chad Sievert"/>
    <x v="0"/>
    <s v="Corporate"/>
    <x v="1"/>
    <x v="2"/>
    <s v="Small Box"/>
    <d v="2018-10-05T00:00:00"/>
    <n v="3.6516346891600284E-5"/>
    <s v="QUALITY CHECK"/>
    <s v="Low Impact"/>
  </r>
  <r>
    <n v="10437"/>
    <s v="N"/>
    <d v="2018-08-18T00:00:00"/>
    <s v="Critical"/>
    <n v="50"/>
    <n v="820.52"/>
    <n v="0.01"/>
    <s v="Regular"/>
    <n v="-191.22"/>
    <n v="15.99"/>
    <n v="13.18"/>
    <s v="Don Jones"/>
    <x v="3"/>
    <s v="Corporate"/>
    <x v="0"/>
    <x v="6"/>
    <s v="Small Box"/>
    <d v="2018-08-20T00:00:00"/>
    <n v="4.7029340686698898E-4"/>
    <s v=""/>
    <s v="Low Local Control Audit"/>
  </r>
  <r>
    <n v="10886"/>
    <s v="N"/>
    <d v="2018-08-23T00:00:00"/>
    <s v="Critical"/>
    <n v="47"/>
    <n v="5750.94"/>
    <n v="0.01"/>
    <s v="Delivery Van"/>
    <n v="432.98"/>
    <n v="119.99"/>
    <n v="56.14"/>
    <s v="Quincy Jones"/>
    <x v="0"/>
    <s v="Corporate"/>
    <x v="2"/>
    <x v="12"/>
    <s v="Jumbo Box"/>
    <d v="2018-08-24T00:00:00"/>
    <n v="3.2962379531122233E-3"/>
    <s v=""/>
    <s v="Major Local Control Audit"/>
  </r>
  <r>
    <n v="11008"/>
    <s v="N"/>
    <d v="2018-02-24T00:00:00"/>
    <s v="Critical"/>
    <n v="17"/>
    <n v="2545.89"/>
    <n v="0.01"/>
    <s v="Regular"/>
    <n v="-321.51"/>
    <n v="138.13999999999999"/>
    <n v="35"/>
    <s v="Peter McVee"/>
    <x v="0"/>
    <s v="Small Business"/>
    <x v="0"/>
    <x v="5"/>
    <s v="Large Box"/>
    <d v="2018-02-26T00:00:00"/>
    <n v="1.4592152313272053E-3"/>
    <s v=""/>
    <s v="Major Local Control Audit"/>
  </r>
  <r>
    <n v="11426"/>
    <s v="Y"/>
    <d v="2018-05-07T00:00:00"/>
    <s v="Medium"/>
    <n v="19"/>
    <n v="333.68"/>
    <n v="0.01"/>
    <s v="Regular"/>
    <n v="81.96"/>
    <n v="16.48"/>
    <n v="1.99"/>
    <s v="Laurel Beltran"/>
    <x v="1"/>
    <s v="Consumer"/>
    <x v="2"/>
    <x v="4"/>
    <s v="Small Pack"/>
    <d v="2018-05-08T00:00:00"/>
    <n v="1.9125372203404776E-4"/>
    <s v="QUALITY CHECK"/>
    <s v="Low Impact"/>
  </r>
  <r>
    <n v="11584"/>
    <s v="N"/>
    <d v="2018-11-22T00:00:00"/>
    <s v="Medium"/>
    <n v="48"/>
    <n v="1497.3175000000001"/>
    <n v="0.01"/>
    <s v="Regular"/>
    <n v="836.51"/>
    <n v="35.99"/>
    <n v="0.99"/>
    <s v="Sean Miller"/>
    <x v="2"/>
    <s v="Small Business"/>
    <x v="2"/>
    <x v="3"/>
    <s v="Small Pack"/>
    <d v="2018-11-23T00:00:00"/>
    <n v="8.5821009632496806E-4"/>
    <s v=""/>
    <s v="Medium Impact"/>
  </r>
  <r>
    <n v="11714"/>
    <s v="N"/>
    <d v="2018-08-04T00:00:00"/>
    <s v="Critical"/>
    <n v="1"/>
    <n v="3501.79"/>
    <n v="0.01"/>
    <s v="Delivery Van"/>
    <n v="-7838.33"/>
    <n v="3502.14"/>
    <n v="8.73"/>
    <s v="Tamara Willingham"/>
    <x v="1"/>
    <s v="Corporate"/>
    <x v="2"/>
    <x v="12"/>
    <s v="Jumbo Box"/>
    <d v="2018-08-05T00:00:00"/>
    <n v="2.007103725969816E-3"/>
    <s v=""/>
    <s v="Major Local Control Audit"/>
  </r>
  <r>
    <n v="11748"/>
    <s v="N"/>
    <d v="2018-06-03T00:00:00"/>
    <s v="Not Specified"/>
    <n v="23"/>
    <n v="3503.12"/>
    <n v="0.01"/>
    <s v="Delivery Van"/>
    <n v="-168.14"/>
    <n v="145.97999999999999"/>
    <n v="46.2"/>
    <s v="Tamara Willingham"/>
    <x v="1"/>
    <s v="Corporate"/>
    <x v="1"/>
    <x v="14"/>
    <s v="Jumbo Box"/>
    <d v="2018-06-03T00:00:00"/>
    <n v="2.0078660355188007E-3"/>
    <s v=""/>
    <s v="Major Local Control Audit"/>
  </r>
  <r>
    <n v="12099"/>
    <s v="N"/>
    <d v="2018-09-11T00:00:00"/>
    <s v="Critical"/>
    <n v="48"/>
    <n v="308.81"/>
    <n v="0.01"/>
    <s v="Regular"/>
    <n v="128.28"/>
    <n v="6.35"/>
    <n v="1.02"/>
    <s v="Cindy Stewart"/>
    <x v="1"/>
    <s v="Corporate"/>
    <x v="0"/>
    <x v="0"/>
    <s v="Wrap Bag"/>
    <d v="2018-09-13T00:00:00"/>
    <n v="1.7699910663310445E-4"/>
    <s v=""/>
    <s v="Low Impact"/>
  </r>
  <r>
    <n v="12258"/>
    <s v="N"/>
    <d v="2018-11-30T00:00:00"/>
    <s v="Low"/>
    <n v="22"/>
    <n v="2431.13"/>
    <n v="0.01"/>
    <s v="Regular"/>
    <n v="660.63"/>
    <n v="110.98"/>
    <n v="13.99"/>
    <s v="Kelly Lampkin"/>
    <x v="2"/>
    <s v="Home Office"/>
    <x v="1"/>
    <x v="2"/>
    <s v="Medium Box"/>
    <d v="2018-12-04T00:00:00"/>
    <n v="1.393438807386222E-3"/>
    <s v=""/>
    <s v="Medium Local Control Audit"/>
  </r>
  <r>
    <n v="12642"/>
    <s v="N"/>
    <d v="2018-04-27T00:00:00"/>
    <s v="Critical"/>
    <n v="14"/>
    <n v="572.33000000000004"/>
    <n v="0.01"/>
    <s v="Regular"/>
    <n v="-62.28"/>
    <n v="39.979999999999997"/>
    <n v="7.12"/>
    <s v="Neil Knudson"/>
    <x v="1"/>
    <s v="Home Office"/>
    <x v="2"/>
    <x v="4"/>
    <s v="Small Box"/>
    <d v="2018-04-29T00:00:00"/>
    <n v="3.280395670455124E-4"/>
    <s v=""/>
    <s v="Low Impact"/>
  </r>
  <r>
    <n v="12768"/>
    <s v="N"/>
    <d v="2018-04-08T00:00:00"/>
    <s v="Critical"/>
    <n v="34"/>
    <n v="1562.97"/>
    <n v="0.01"/>
    <s v="Express"/>
    <n v="501.59"/>
    <n v="42.98"/>
    <n v="4.62"/>
    <s v="Kelly Lampkin"/>
    <x v="2"/>
    <s v="Corporate"/>
    <x v="0"/>
    <x v="8"/>
    <s v="Small Box"/>
    <d v="2018-04-10T00:00:00"/>
    <n v="8.9583981637363834E-4"/>
    <s v=""/>
    <s v="Medium Impact"/>
  </r>
  <r>
    <n v="12771"/>
    <s v="N"/>
    <d v="2018-01-17T00:00:00"/>
    <s v="Critical"/>
    <n v="46"/>
    <n v="78.08"/>
    <n v="0.01"/>
    <s v="Regular"/>
    <n v="-43.1"/>
    <n v="1.68"/>
    <n v="1.57"/>
    <s v="Carlos Soltero"/>
    <x v="3"/>
    <s v="Small Business"/>
    <x v="0"/>
    <x v="1"/>
    <s v="Wrap Bag"/>
    <d v="2018-01-19T00:00:00"/>
    <n v="4.4752729011083821E-5"/>
    <s v=""/>
    <s v="Low Impact"/>
  </r>
  <r>
    <n v="13091"/>
    <s v="Y"/>
    <d v="2018-11-15T00:00:00"/>
    <s v="Medium"/>
    <n v="39"/>
    <n v="883.15"/>
    <n v="0.01"/>
    <s v="Regular"/>
    <n v="-1148.19"/>
    <n v="20.34"/>
    <n v="35"/>
    <s v="Arthur Wiediger"/>
    <x v="2"/>
    <s v="Corporate"/>
    <x v="0"/>
    <x v="5"/>
    <s v="Large Box"/>
    <d v="2018-11-16T00:00:00"/>
    <n v="5.0619073547821056E-4"/>
    <s v="QUALITY CHECK"/>
    <s v="Medium Impact"/>
  </r>
  <r>
    <n v="13280"/>
    <s v="N"/>
    <d v="2018-09-11T00:00:00"/>
    <s v="High"/>
    <n v="40"/>
    <n v="460.68"/>
    <n v="0.01"/>
    <s v="Regular"/>
    <n v="-116.76"/>
    <n v="10.9"/>
    <n v="7.46"/>
    <s v="Grant Carroll"/>
    <x v="3"/>
    <s v="Small Business"/>
    <x v="0"/>
    <x v="5"/>
    <s v="Small Box"/>
    <d v="2018-09-12T00:00:00"/>
    <n v="2.6404568648598999E-4"/>
    <s v=""/>
    <s v="Low Impact"/>
  </r>
  <r>
    <n v="13542"/>
    <s v="N"/>
    <d v="2018-03-08T00:00:00"/>
    <s v="Low"/>
    <n v="11"/>
    <n v="3571.84"/>
    <n v="0.01"/>
    <s v="Delivery Van"/>
    <n v="403.81"/>
    <n v="300.98"/>
    <n v="64.73"/>
    <s v="John Huston"/>
    <x v="1"/>
    <s v="Consumer"/>
    <x v="1"/>
    <x v="9"/>
    <s v="Jumbo Drum"/>
    <d v="2018-03-15T00:00:00"/>
    <n v="2.0472539394332692E-3"/>
    <s v=""/>
    <s v="Major Local Control Audit"/>
  </r>
  <r>
    <n v="13635"/>
    <s v="N"/>
    <d v="2018-05-01T00:00:00"/>
    <s v="Critical"/>
    <n v="49"/>
    <n v="334.29"/>
    <n v="0.01"/>
    <s v="Regular"/>
    <n v="-157.28"/>
    <n v="6.48"/>
    <n v="7.37"/>
    <s v="Randy Ferguson"/>
    <x v="1"/>
    <s v="Home Office"/>
    <x v="0"/>
    <x v="0"/>
    <s v="Small Box"/>
    <d v="2018-05-03T00:00:00"/>
    <n v="1.9160335272944688E-4"/>
    <s v=""/>
    <s v="Low Impact"/>
  </r>
  <r>
    <n v="14274"/>
    <s v="N"/>
    <d v="2018-01-06T00:00:00"/>
    <s v="Not Specified"/>
    <n v="23"/>
    <n v="3674.08"/>
    <n v="0.01"/>
    <s v="Delivery Van"/>
    <n v="112.44"/>
    <n v="150.97999999999999"/>
    <n v="30"/>
    <s v="Craig Leslie"/>
    <x v="1"/>
    <s v="Consumer"/>
    <x v="1"/>
    <x v="9"/>
    <s v="Jumbo Drum"/>
    <d v="2018-01-08T00:00:00"/>
    <n v="2.1058543366424547E-3"/>
    <s v=""/>
    <s v="Major Local Control Audit"/>
  </r>
  <r>
    <n v="14274"/>
    <s v="N"/>
    <d v="2018-01-06T00:00:00"/>
    <s v="Not Specified"/>
    <n v="46"/>
    <n v="1413.89"/>
    <n v="0.01"/>
    <s v="Express"/>
    <n v="-40.72"/>
    <n v="28.28"/>
    <n v="13.99"/>
    <s v="Craig Leslie"/>
    <x v="1"/>
    <s v="Consumer"/>
    <x v="0"/>
    <x v="5"/>
    <s v="Medium Box"/>
    <d v="2018-01-08T00:00:00"/>
    <n v="8.103923670783979E-4"/>
    <s v=""/>
    <s v="Medium Impact"/>
  </r>
  <r>
    <n v="14530"/>
    <s v="N"/>
    <d v="2018-04-06T00:00:00"/>
    <s v="High"/>
    <n v="44"/>
    <n v="4851.5024999999996"/>
    <n v="0.01"/>
    <s v="Regular"/>
    <n v="1371.67"/>
    <n v="125.99"/>
    <n v="7.69"/>
    <s v="Tracy Blumstein"/>
    <x v="1"/>
    <s v="Home Office"/>
    <x v="2"/>
    <x v="3"/>
    <s v="Small Box"/>
    <d v="2018-04-06T00:00:00"/>
    <n v="2.7807117914843194E-3"/>
    <s v=""/>
    <s v="Major Local Control Audit"/>
  </r>
  <r>
    <n v="14596"/>
    <s v="N"/>
    <d v="2018-01-10T00:00:00"/>
    <s v="Critical"/>
    <n v="24"/>
    <n v="199.12"/>
    <n v="0.01"/>
    <s v="Regular"/>
    <n v="73.33"/>
    <n v="8.34"/>
    <n v="0.96"/>
    <s v="Darren Powers"/>
    <x v="2"/>
    <s v="Corporate"/>
    <x v="1"/>
    <x v="2"/>
    <s v="Wrap Bag"/>
    <d v="2018-01-12T00:00:00"/>
    <n v="1.1412862961945454E-4"/>
    <s v=""/>
    <s v="Low Impact"/>
  </r>
  <r>
    <n v="14913"/>
    <s v="N"/>
    <d v="2018-02-14T00:00:00"/>
    <s v="High"/>
    <n v="47"/>
    <n v="1003.43"/>
    <n v="0.01"/>
    <s v="Regular"/>
    <n v="208.06"/>
    <n v="19.98"/>
    <n v="8.68"/>
    <s v="Janet Lee"/>
    <x v="1"/>
    <s v="Consumer"/>
    <x v="0"/>
    <x v="0"/>
    <s v="Small Box"/>
    <d v="2018-02-15T00:00:00"/>
    <n v="5.7513103063001837E-4"/>
    <s v=""/>
    <s v="Medium Impact"/>
  </r>
  <r>
    <n v="15075"/>
    <s v="N"/>
    <d v="2018-10-04T00:00:00"/>
    <s v="Medium"/>
    <n v="10"/>
    <n v="54.84"/>
    <n v="0.01"/>
    <s v="Regular"/>
    <n v="-56.3"/>
    <n v="5.0199999999999996"/>
    <n v="5.14"/>
    <s v="Natalie Webber"/>
    <x v="1"/>
    <s v="Consumer"/>
    <x v="2"/>
    <x v="4"/>
    <s v="Small Pack"/>
    <d v="2018-10-06T00:00:00"/>
    <n v="3.143237268145283E-5"/>
    <s v=""/>
    <s v="Low Impact"/>
  </r>
  <r>
    <n v="15139"/>
    <s v="N"/>
    <d v="2018-11-19T00:00:00"/>
    <s v="High"/>
    <n v="33"/>
    <n v="744.12"/>
    <n v="0.01"/>
    <s v="Delivery Van"/>
    <n v="-1163.21"/>
    <n v="20.98"/>
    <n v="45"/>
    <s v="Guy Armstrong"/>
    <x v="0"/>
    <s v="Corporate"/>
    <x v="0"/>
    <x v="5"/>
    <s v="Jumbo Drum"/>
    <d v="2018-11-19T00:00:00"/>
    <n v="4.2650359518093872E-4"/>
    <s v=""/>
    <s v="Low Local Control Audit"/>
  </r>
  <r>
    <n v="15170"/>
    <s v="N"/>
    <d v="2018-03-18T00:00:00"/>
    <s v="Critical"/>
    <n v="19"/>
    <n v="356.46449999999999"/>
    <n v="0.01"/>
    <s v="Regular"/>
    <n v="-9.11"/>
    <n v="20.99"/>
    <n v="4.8099999999999996"/>
    <s v="Thomas Boland"/>
    <x v="2"/>
    <s v="Corporate"/>
    <x v="2"/>
    <x v="3"/>
    <s v="Medium Box"/>
    <d v="2018-03-18T00:00:00"/>
    <n v="2.043130016722783E-4"/>
    <s v=""/>
    <s v="Low Impact"/>
  </r>
  <r>
    <n v="15751"/>
    <s v="N"/>
    <d v="2018-08-15T00:00:00"/>
    <s v="Critical"/>
    <n v="21"/>
    <n v="397.73200000000003"/>
    <n v="0.01"/>
    <s v="Regular"/>
    <n v="-26.05"/>
    <n v="20.99"/>
    <n v="0.99"/>
    <s v="Maya Herman"/>
    <x v="1"/>
    <s v="Corporate"/>
    <x v="2"/>
    <x v="3"/>
    <s v="Small Pack"/>
    <d v="2018-08-16T00:00:00"/>
    <n v="2.2796609138110133E-4"/>
    <s v=""/>
    <s v="Low Impact"/>
  </r>
  <r>
    <n v="15815"/>
    <s v="N"/>
    <d v="2018-05-01T00:00:00"/>
    <s v="Critical"/>
    <n v="43"/>
    <n v="528.6"/>
    <n v="0.01"/>
    <s v="Regular"/>
    <n v="52.59"/>
    <n v="11.7"/>
    <n v="5.63"/>
    <s v="Mitch Willingham"/>
    <x v="1"/>
    <s v="Corporate"/>
    <x v="0"/>
    <x v="6"/>
    <s v="Small Box"/>
    <d v="2018-05-03T00:00:00"/>
    <n v="3.0297505834091839E-4"/>
    <s v=""/>
    <s v="Low Impact"/>
  </r>
  <r>
    <n v="18533"/>
    <s v="Y"/>
    <d v="2018-11-06T00:00:00"/>
    <s v="Not Specified"/>
    <n v="27"/>
    <n v="442.57"/>
    <n v="0.01"/>
    <s v="Regular"/>
    <n v="-60.73"/>
    <n v="15.31"/>
    <n v="8.7799999999999994"/>
    <s v="Larry Hughes"/>
    <x v="2"/>
    <s v="Home Office"/>
    <x v="0"/>
    <x v="5"/>
    <s v="Small Box"/>
    <d v="2018-11-07T00:00:00"/>
    <n v="2.5366566698815788E-4"/>
    <s v="QUALITY CHECK"/>
    <s v="Low Impact"/>
  </r>
  <r>
    <n v="18753"/>
    <s v="Y"/>
    <d v="2018-07-31T00:00:00"/>
    <s v="Medium"/>
    <n v="33"/>
    <n v="5394.4"/>
    <n v="0.01"/>
    <s v="Delivery Van"/>
    <n v="788.79"/>
    <n v="160.97999999999999"/>
    <n v="30"/>
    <s v="Erin Creighton"/>
    <x v="2"/>
    <s v="Corporate"/>
    <x v="1"/>
    <x v="9"/>
    <s v="Jumbo Drum"/>
    <d v="2018-08-02T00:00:00"/>
    <n v="3.0918816774768258E-3"/>
    <s v="QUALITY CHECK"/>
    <s v="Major Local Control Audit"/>
  </r>
  <r>
    <n v="18790"/>
    <s v="N"/>
    <d v="2018-02-11T00:00:00"/>
    <s v="High"/>
    <n v="7"/>
    <n v="13253.93"/>
    <n v="0.01"/>
    <s v="Delivery Van"/>
    <n v="-1596.75"/>
    <n v="2036.48"/>
    <n v="14.7"/>
    <s v="Nicole Brennan"/>
    <x v="1"/>
    <s v="Consumer"/>
    <x v="2"/>
    <x v="12"/>
    <s v="Jumbo Drum"/>
    <d v="2018-02-13T00:00:00"/>
    <n v="7.5966897748703157E-3"/>
    <s v=""/>
    <s v="Major Local Control Audit"/>
  </r>
  <r>
    <n v="19075"/>
    <s v="N"/>
    <d v="2018-09-26T00:00:00"/>
    <s v="Critical"/>
    <n v="36"/>
    <n v="1841.6"/>
    <n v="0.01"/>
    <s v="Regular"/>
    <n v="12.95"/>
    <n v="50.98"/>
    <n v="6.5"/>
    <s v="Joseph Holt"/>
    <x v="1"/>
    <s v="Home Office"/>
    <x v="2"/>
    <x v="4"/>
    <s v="Small Box"/>
    <d v="2018-09-27T00:00:00"/>
    <n v="1.0555408010606041E-3"/>
    <s v=""/>
    <s v="Medium Local Control Audit"/>
  </r>
  <r>
    <n v="21314"/>
    <s v="N"/>
    <d v="2018-11-02T00:00:00"/>
    <s v="Low"/>
    <n v="30"/>
    <n v="107.96"/>
    <n v="0.01"/>
    <s v="Regular"/>
    <n v="13.24"/>
    <n v="3.58"/>
    <n v="1.63"/>
    <s v="Patrick Jones"/>
    <x v="0"/>
    <s v="Home Office"/>
    <x v="0"/>
    <x v="16"/>
    <s v="Wrap Bag"/>
    <d v="2018-11-06T00:00:00"/>
    <n v="6.1878901434895105E-5"/>
    <s v=""/>
    <s v="Low Impact"/>
  </r>
  <r>
    <n v="21479"/>
    <s v="N"/>
    <d v="2018-08-28T00:00:00"/>
    <s v="Medium"/>
    <n v="41"/>
    <n v="291.16000000000003"/>
    <n v="0.01"/>
    <s v="Express"/>
    <n v="-89.47"/>
    <n v="6.48"/>
    <n v="6.57"/>
    <s v="Patrick O'Donnell"/>
    <x v="2"/>
    <s v="Home Office"/>
    <x v="0"/>
    <x v="0"/>
    <s v="Small Box"/>
    <d v="2018-08-29T00:00:00"/>
    <n v="1.6688274306950779E-4"/>
    <s v=""/>
    <s v="Low Impact"/>
  </r>
  <r>
    <n v="21602"/>
    <s v="N"/>
    <d v="2018-07-01T00:00:00"/>
    <s v="Critical"/>
    <n v="6"/>
    <n v="2170.61"/>
    <n v="0.01"/>
    <s v="Delivery Van"/>
    <n v="-62.29"/>
    <n v="348.21"/>
    <n v="40.19"/>
    <s v="Jack O'Briant"/>
    <x v="1"/>
    <s v="Small Business"/>
    <x v="1"/>
    <x v="14"/>
    <s v="Jumbo Box"/>
    <d v="2018-07-04T00:00:00"/>
    <n v="1.2441178421970884E-3"/>
    <s v=""/>
    <s v="Medium Local Control Audit"/>
  </r>
  <r>
    <n v="21766"/>
    <s v="N"/>
    <d v="2018-06-01T00:00:00"/>
    <s v="High"/>
    <n v="32"/>
    <n v="535.24"/>
    <n v="0.01"/>
    <s v="Regular"/>
    <n v="216.43"/>
    <n v="15.68"/>
    <n v="3.73"/>
    <s v="Steve Carroll"/>
    <x v="0"/>
    <s v="Consumer"/>
    <x v="1"/>
    <x v="2"/>
    <s v="Small Pack"/>
    <d v="2018-06-03T00:00:00"/>
    <n v="3.067808744350987E-4"/>
    <s v=""/>
    <s v="Low Impact"/>
  </r>
  <r>
    <n v="22208"/>
    <s v="N"/>
    <d v="2018-10-13T00:00:00"/>
    <s v="High"/>
    <n v="37"/>
    <n v="1138.43"/>
    <n v="0.01"/>
    <s v="Regular"/>
    <n v="18.59"/>
    <n v="30.97"/>
    <n v="4"/>
    <s v="Sean Christensen"/>
    <x v="2"/>
    <s v="Home Office"/>
    <x v="2"/>
    <x v="4"/>
    <s v="Small Box"/>
    <d v="2018-10-15T00:00:00"/>
    <n v="6.525083156773586E-4"/>
    <s v=""/>
    <s v="Medium Impact"/>
  </r>
  <r>
    <n v="22402"/>
    <s v="Y"/>
    <d v="2018-05-27T00:00:00"/>
    <s v="Critical"/>
    <n v="1"/>
    <n v="51.832999999999998"/>
    <n v="0.01"/>
    <s v="Regular"/>
    <n v="-235.9"/>
    <n v="55.99"/>
    <n v="5"/>
    <s v="Brad Thomas"/>
    <x v="1"/>
    <s v="Home Office"/>
    <x v="2"/>
    <x v="3"/>
    <s v="Small Pack"/>
    <d v="2018-05-28T00:00:00"/>
    <n v="2.9708865302657629E-5"/>
    <s v="QUALITY CHECK"/>
    <s v="Low Impact"/>
  </r>
  <r>
    <n v="23751"/>
    <s v="N"/>
    <d v="2018-03-18T00:00:00"/>
    <s v="Medium"/>
    <n v="44"/>
    <n v="10364.36"/>
    <n v="0.01"/>
    <s v="Delivery Van"/>
    <n v="1049.03"/>
    <n v="220.98"/>
    <n v="64.66"/>
    <s v="Ricardo Block"/>
    <x v="1"/>
    <s v="Corporate"/>
    <x v="1"/>
    <x v="11"/>
    <s v="Jumbo Box"/>
    <d v="2018-03-19T00:00:00"/>
    <n v="5.9404891707648148E-3"/>
    <s v=""/>
    <s v="Major Local Control Audit"/>
  </r>
  <r>
    <n v="25120"/>
    <s v="N"/>
    <d v="2018-02-04T00:00:00"/>
    <s v="Medium"/>
    <n v="22"/>
    <n v="179.22"/>
    <n v="0.01"/>
    <s v="Regular"/>
    <n v="-139.9"/>
    <n v="7.28"/>
    <n v="11.15"/>
    <s v="Michael Grace"/>
    <x v="1"/>
    <s v="Corporate"/>
    <x v="0"/>
    <x v="0"/>
    <s v="Small Box"/>
    <d v="2018-02-05T00:00:00"/>
    <n v="1.0272264463840218E-4"/>
    <s v=""/>
    <s v="Low Impact"/>
  </r>
  <r>
    <n v="25574"/>
    <s v="N"/>
    <d v="2018-03-12T00:00:00"/>
    <s v="Not Specified"/>
    <n v="31"/>
    <n v="1526.67"/>
    <n v="0.01"/>
    <s v="Express"/>
    <n v="118.82"/>
    <n v="47.98"/>
    <n v="3.61"/>
    <s v="Rob Beeghly"/>
    <x v="1"/>
    <s v="Consumer"/>
    <x v="2"/>
    <x v="4"/>
    <s v="Small Pack"/>
    <d v="2018-03-13T00:00:00"/>
    <n v="8.7503392417202027E-4"/>
    <s v=""/>
    <s v="Medium Impact"/>
  </r>
  <r>
    <n v="25831"/>
    <s v="N"/>
    <d v="2018-09-14T00:00:00"/>
    <s v="Medium"/>
    <n v="6"/>
    <n v="250.376"/>
    <n v="0.01"/>
    <s v="Regular"/>
    <n v="-131.85"/>
    <n v="45.99"/>
    <n v="4.99"/>
    <s v="Tracy Blumstein"/>
    <x v="1"/>
    <s v="Home Office"/>
    <x v="2"/>
    <x v="3"/>
    <s v="Small Box"/>
    <d v="2018-09-16T00:00:00"/>
    <n v="1.4350677867416909E-4"/>
    <s v=""/>
    <s v="Low Impact"/>
  </r>
  <r>
    <n v="26466"/>
    <s v="N"/>
    <d v="2018-06-11T00:00:00"/>
    <s v="Critical"/>
    <n v="29"/>
    <n v="909.721"/>
    <n v="0.01"/>
    <s v="Regular"/>
    <n v="287.99"/>
    <n v="35.99"/>
    <n v="5.99"/>
    <s v="Rick Wilson"/>
    <x v="1"/>
    <s v="Corporate"/>
    <x v="2"/>
    <x v="3"/>
    <s v="Wrap Bag"/>
    <d v="2018-06-12T00:00:00"/>
    <n v="5.214203046707503E-4"/>
    <s v=""/>
    <s v="Medium Impact"/>
  </r>
  <r>
    <n v="26689"/>
    <s v="N"/>
    <d v="2018-09-29T00:00:00"/>
    <s v="High"/>
    <n v="2"/>
    <n v="198.44"/>
    <n v="0.01"/>
    <s v="Regular"/>
    <n v="-87.46"/>
    <n v="99.23"/>
    <n v="8.99"/>
    <s v="Tamara Willingham"/>
    <x v="1"/>
    <s v="Corporate"/>
    <x v="1"/>
    <x v="2"/>
    <s v="Small Pack"/>
    <d v="2018-10-02T00:00:00"/>
    <n v="1.1373887736884572E-4"/>
    <s v=""/>
    <s v="Low Impact"/>
  </r>
  <r>
    <n v="26913"/>
    <s v="N"/>
    <d v="2018-09-29T00:00:00"/>
    <s v="High"/>
    <n v="11"/>
    <n v="642.91449999999998"/>
    <n v="0.01"/>
    <s v="Regular"/>
    <n v="-118.8"/>
    <n v="65.989999999999995"/>
    <n v="8.99"/>
    <s v="Amy Hunt"/>
    <x v="1"/>
    <s v="Consumer"/>
    <x v="2"/>
    <x v="3"/>
    <s v="Small Box"/>
    <d v="2018-10-01T00:00:00"/>
    <n v="3.684961372412455E-4"/>
    <s v=""/>
    <s v="Low Impact"/>
  </r>
  <r>
    <n v="28256"/>
    <s v="N"/>
    <d v="2018-02-23T00:00:00"/>
    <s v="High"/>
    <n v="19"/>
    <n v="467.4"/>
    <n v="0.01"/>
    <s v="Delivery Van"/>
    <n v="-851.09"/>
    <n v="20.98"/>
    <n v="53.03"/>
    <s v="Brian Moss"/>
    <x v="1"/>
    <s v="Corporate"/>
    <x v="0"/>
    <x v="5"/>
    <s v="Jumbo Drum"/>
    <d v="2018-02-23T00:00:00"/>
    <n v="2.6789735578612421E-4"/>
    <s v=""/>
    <s v="Low Impact"/>
  </r>
  <r>
    <n v="28290"/>
    <s v="N"/>
    <d v="2018-01-10T00:00:00"/>
    <s v="Low"/>
    <n v="3"/>
    <n v="523.58000000000004"/>
    <n v="0.01"/>
    <s v="Express"/>
    <n v="-179.36"/>
    <n v="161.55000000000001"/>
    <n v="19.989999999999998"/>
    <s v="Maria Bertelson"/>
    <x v="2"/>
    <s v="Home Office"/>
    <x v="0"/>
    <x v="5"/>
    <s v="Small Box"/>
    <d v="2018-01-12T00:00:00"/>
    <n v="3.0009776966730622E-4"/>
    <s v=""/>
    <s v="Low Impact"/>
  </r>
  <r>
    <n v="28451"/>
    <s v="N"/>
    <d v="2018-01-05T00:00:00"/>
    <s v="Critical"/>
    <n v="21"/>
    <n v="4201.08"/>
    <n v="0.01"/>
    <s v="Regular"/>
    <n v="1162.76"/>
    <n v="194.3"/>
    <n v="11.54"/>
    <s v="Pauline Chand"/>
    <x v="2"/>
    <s v="Small Business"/>
    <x v="1"/>
    <x v="2"/>
    <s v="Large Box"/>
    <d v="2018-01-07T00:00:00"/>
    <n v="2.4079123308642933E-3"/>
    <s v=""/>
    <s v="Major Local Control Audit"/>
  </r>
  <r>
    <n v="28933"/>
    <s v="N"/>
    <d v="2018-07-09T00:00:00"/>
    <s v="Critical"/>
    <n v="1"/>
    <n v="11.16"/>
    <n v="0.01"/>
    <s v="Regular"/>
    <n v="-7.25"/>
    <n v="5.58"/>
    <n v="5.3"/>
    <s v="Shirley Jackson"/>
    <x v="1"/>
    <s v="Corporate"/>
    <x v="0"/>
    <x v="7"/>
    <s v="Small Box"/>
    <d v="2018-07-10T00:00:00"/>
    <n v="6.396522230580116E-6"/>
    <s v=""/>
    <s v="Low Impact"/>
  </r>
  <r>
    <n v="29284"/>
    <s v="N"/>
    <d v="2018-04-10T00:00:00"/>
    <s v="Medium"/>
    <n v="20"/>
    <n v="6449.0559999999996"/>
    <n v="0.01"/>
    <s v="Delivery Van"/>
    <n v="1116.02"/>
    <n v="400.98"/>
    <n v="42.52"/>
    <s v="David Kendrick"/>
    <x v="1"/>
    <s v="Home Office"/>
    <x v="1"/>
    <x v="14"/>
    <s v="Jumbo Box"/>
    <d v="2018-04-12T00:00:00"/>
    <n v="3.6963736622093262E-3"/>
    <s v=""/>
    <s v="Major Local Control Audit"/>
  </r>
  <r>
    <n v="30016"/>
    <s v="N"/>
    <d v="2018-01-03T00:00:00"/>
    <s v="Critical"/>
    <n v="8"/>
    <n v="754.65549999999996"/>
    <n v="0.01"/>
    <s v="Regular"/>
    <n v="-212.55"/>
    <n v="110.99"/>
    <n v="2.5"/>
    <s v="Bill Donatelli"/>
    <x v="2"/>
    <s v="Corporate"/>
    <x v="2"/>
    <x v="3"/>
    <s v="Small Box"/>
    <d v="2018-01-06T00:00:00"/>
    <n v="4.3254217582254056E-4"/>
    <s v=""/>
    <s v="Low Local Control Audit"/>
  </r>
  <r>
    <n v="30176"/>
    <s v="N"/>
    <d v="2018-04-19T00:00:00"/>
    <s v="Low"/>
    <n v="30"/>
    <n v="2504.41"/>
    <n v="0.01"/>
    <s v="Regular"/>
    <n v="-547.89"/>
    <n v="79.52"/>
    <n v="48.2"/>
    <s v="Amy Hunt"/>
    <x v="1"/>
    <s v="Home Office"/>
    <x v="1"/>
    <x v="2"/>
    <s v="Medium Box"/>
    <d v="2018-04-26T00:00:00"/>
    <n v="1.4354403440400669E-3"/>
    <s v=""/>
    <s v="Major Local Control Audit"/>
  </r>
  <r>
    <n v="30567"/>
    <s v="N"/>
    <d v="2018-01-14T00:00:00"/>
    <s v="Not Specified"/>
    <n v="3"/>
    <n v="38.71"/>
    <n v="0.01"/>
    <s v="Express"/>
    <n v="23"/>
    <n v="9.48"/>
    <n v="7.29"/>
    <s v="Toby Swindell"/>
    <x v="1"/>
    <s v="Small Business"/>
    <x v="1"/>
    <x v="2"/>
    <s v="Small Pack"/>
    <d v="2018-01-16T00:00:00"/>
    <n v="2.2187220030981746E-5"/>
    <s v=""/>
    <s v="Low Impact"/>
  </r>
  <r>
    <n v="31078"/>
    <s v="N"/>
    <d v="2018-02-10T00:00:00"/>
    <s v="Critical"/>
    <n v="7"/>
    <n v="104.46"/>
    <n v="0.01"/>
    <s v="Regular"/>
    <n v="-36.770000000000003"/>
    <n v="13.99"/>
    <n v="7.51"/>
    <s v="Evan Bailliet"/>
    <x v="1"/>
    <s v="Corporate"/>
    <x v="2"/>
    <x v="12"/>
    <s v="Medium Box"/>
    <d v="2018-02-11T00:00:00"/>
    <n v="5.9872823674408503E-5"/>
    <s v=""/>
    <s v="Low Impact"/>
  </r>
  <r>
    <n v="32199"/>
    <s v="N"/>
    <d v="2018-07-15T00:00:00"/>
    <s v="High"/>
    <n v="1"/>
    <n v="3672.89"/>
    <n v="0.01"/>
    <s v="Regular"/>
    <n v="-3061.82"/>
    <n v="3499.99"/>
    <n v="24.49"/>
    <s v="Erica Bern"/>
    <x v="0"/>
    <s v="Corporate"/>
    <x v="2"/>
    <x v="13"/>
    <s v="Large Box"/>
    <d v="2018-07-16T00:00:00"/>
    <n v="2.105172270203889E-3"/>
    <s v=""/>
    <s v="Major Local Control Audit"/>
  </r>
  <r>
    <n v="32869"/>
    <s v="N"/>
    <d v="2018-03-27T00:00:00"/>
    <s v="Medium"/>
    <n v="2"/>
    <n v="15.26"/>
    <n v="0.01"/>
    <s v="Regular"/>
    <n v="-7.51"/>
    <n v="6.68"/>
    <n v="1.5"/>
    <s v="Christopher Schild"/>
    <x v="0"/>
    <s v="Corporate"/>
    <x v="0"/>
    <x v="1"/>
    <s v="Wrap Bag"/>
    <d v="2018-03-28T00:00:00"/>
    <n v="8.7464990357215569E-6"/>
    <s v=""/>
    <s v="Low Impact"/>
  </r>
  <r>
    <n v="34017"/>
    <s v="N"/>
    <d v="2018-03-23T00:00:00"/>
    <s v="High"/>
    <n v="28"/>
    <n v="435.39"/>
    <n v="0.01"/>
    <s v="Regular"/>
    <n v="-48.97"/>
    <n v="14.98"/>
    <n v="7.69"/>
    <s v="Paul Prost"/>
    <x v="2"/>
    <s v="Corporate"/>
    <x v="0"/>
    <x v="5"/>
    <s v="Small Box"/>
    <d v="2018-03-25T00:00:00"/>
    <n v="2.4955034175378821E-4"/>
    <s v=""/>
    <s v="Low Impact"/>
  </r>
  <r>
    <n v="34918"/>
    <s v="N"/>
    <d v="2018-10-23T00:00:00"/>
    <s v="Medium"/>
    <n v="25"/>
    <n v="200.77"/>
    <n v="0.01"/>
    <s v="Regular"/>
    <n v="-60.61"/>
    <n v="7.28"/>
    <n v="7.98"/>
    <s v="Amy Cox"/>
    <x v="2"/>
    <s v="Corporate"/>
    <x v="1"/>
    <x v="2"/>
    <s v="Wrap Bag"/>
    <d v="2018-10-25T00:00:00"/>
    <n v="1.1507435199225537E-4"/>
    <s v=""/>
    <s v="Low Impact"/>
  </r>
  <r>
    <n v="36643"/>
    <s v="N"/>
    <d v="2018-02-23T00:00:00"/>
    <s v="Critical"/>
    <n v="17"/>
    <n v="240.87"/>
    <n v="0.01"/>
    <s v="Regular"/>
    <n v="-36.770000000000003"/>
    <n v="13.79"/>
    <n v="8.7799999999999994"/>
    <s v="Ruben Ausman"/>
    <x v="2"/>
    <s v="Corporate"/>
    <x v="1"/>
    <x v="2"/>
    <s v="Small Box"/>
    <d v="2018-02-25T00:00:00"/>
    <n v="1.380582714766875E-4"/>
    <s v=""/>
    <s v="Low Impact"/>
  </r>
  <r>
    <n v="37254"/>
    <s v="N"/>
    <d v="2018-09-18T00:00:00"/>
    <s v="High"/>
    <n v="28"/>
    <n v="739.94"/>
    <n v="0.01"/>
    <s v="Regular"/>
    <n v="370.23"/>
    <n v="26.17"/>
    <n v="1.39"/>
    <s v="Katrina Bavinger"/>
    <x v="2"/>
    <s v="Consumer"/>
    <x v="0"/>
    <x v="7"/>
    <s v="Small Box"/>
    <d v="2018-09-19T00:00:00"/>
    <n v="4.2410776516984335E-4"/>
    <s v=""/>
    <s v="Low Local Control Audit"/>
  </r>
  <r>
    <n v="37862"/>
    <s v="Y"/>
    <d v="2018-01-12T00:00:00"/>
    <s v="Not Specified"/>
    <n v="27"/>
    <n v="1603.27"/>
    <n v="0.01"/>
    <s v="Regular"/>
    <n v="452.49"/>
    <n v="59.98"/>
    <n v="3.99"/>
    <s v="Guy Thornton"/>
    <x v="2"/>
    <s v="Corporate"/>
    <x v="0"/>
    <x v="8"/>
    <s v="Small Box"/>
    <d v="2018-01-15T00:00:00"/>
    <n v="9.189383688729554E-4"/>
    <s v="QUALITY CHECK"/>
    <s v="Medium Local Control Audit"/>
  </r>
  <r>
    <n v="38145"/>
    <s v="N"/>
    <d v="2018-09-12T00:00:00"/>
    <s v="Not Specified"/>
    <n v="8"/>
    <n v="387.17"/>
    <n v="0.01"/>
    <s v="Regular"/>
    <n v="190.6"/>
    <n v="45.98"/>
    <n v="4.8"/>
    <s v="Amy Cox"/>
    <x v="2"/>
    <s v="Small Business"/>
    <x v="1"/>
    <x v="2"/>
    <s v="Wrap Bag"/>
    <d v="2018-09-13T00:00:00"/>
    <n v="2.219123218650272E-4"/>
    <s v=""/>
    <s v="Low Impact"/>
  </r>
  <r>
    <n v="40704"/>
    <s v="N"/>
    <d v="2018-01-07T00:00:00"/>
    <s v="Low"/>
    <n v="6"/>
    <n v="11.57"/>
    <n v="0.01"/>
    <s v="Regular"/>
    <n v="-2.06"/>
    <n v="1.76"/>
    <n v="0.7"/>
    <s v="Julie Kriz"/>
    <x v="0"/>
    <s v="Corporate"/>
    <x v="0"/>
    <x v="1"/>
    <s v="Wrap Bag"/>
    <d v="2018-01-12T00:00:00"/>
    <n v="6.6315199110942602E-6"/>
    <s v=""/>
    <s v="Low Impact"/>
  </r>
  <r>
    <n v="40928"/>
    <s v="N"/>
    <d v="2018-09-12T00:00:00"/>
    <s v="Low"/>
    <n v="4"/>
    <n v="292.34050000000002"/>
    <n v="0.01"/>
    <s v="Regular"/>
    <n v="-420.59"/>
    <n v="85.99"/>
    <n v="0.99"/>
    <s v="Patrick Ryan"/>
    <x v="1"/>
    <s v="Corporate"/>
    <x v="2"/>
    <x v="3"/>
    <s v="Wrap Bag"/>
    <d v="2018-09-17T00:00:00"/>
    <n v="1.6755936443986618E-4"/>
    <s v=""/>
    <s v="Low Impact"/>
  </r>
  <r>
    <n v="42309"/>
    <s v="N"/>
    <d v="2018-08-06T00:00:00"/>
    <s v="Low"/>
    <n v="41"/>
    <n v="854.23"/>
    <n v="0.01"/>
    <s v="Regular"/>
    <n v="67.14"/>
    <n v="20.48"/>
    <n v="6.32"/>
    <s v="Meg Tillman"/>
    <x v="1"/>
    <s v="Small Business"/>
    <x v="0"/>
    <x v="8"/>
    <s v="Small Box"/>
    <d v="2018-08-08T00:00:00"/>
    <n v="4.8961480152584697E-4"/>
    <s v=""/>
    <s v="Low Local Control Audit"/>
  </r>
  <r>
    <n v="44196"/>
    <s v="N"/>
    <d v="2018-08-22T00:00:00"/>
    <s v="Not Specified"/>
    <n v="10"/>
    <n v="56.91"/>
    <n v="0.01"/>
    <s v="Regular"/>
    <n v="7.5"/>
    <n v="5.18"/>
    <n v="2.04"/>
    <s v="Cynthia Delaney"/>
    <x v="1"/>
    <s v="Corporate"/>
    <x v="0"/>
    <x v="0"/>
    <s v="Wrap Bag"/>
    <d v="2018-08-24T00:00:00"/>
    <n v="3.2618824385512042E-5"/>
    <s v=""/>
    <s v="Low Impact"/>
  </r>
  <r>
    <n v="44576"/>
    <s v="N"/>
    <d v="2018-12-25T00:00:00"/>
    <s v="Not Specified"/>
    <n v="38"/>
    <n v="5016.25"/>
    <n v="0.01"/>
    <s v="Delivery Van"/>
    <n v="-189.35"/>
    <n v="124.49"/>
    <n v="51.94"/>
    <s v="Greg Guthrie"/>
    <x v="0"/>
    <s v="Small Business"/>
    <x v="1"/>
    <x v="14"/>
    <s v="Jumbo Box"/>
    <d v="2018-12-26T00:00:00"/>
    <n v="2.8751393045831101E-3"/>
    <s v=""/>
    <s v="Major Local Control Audit"/>
  </r>
  <r>
    <n v="45414"/>
    <s v="N"/>
    <d v="2018-02-11T00:00:00"/>
    <s v="Critical"/>
    <n v="17"/>
    <n v="1002.73"/>
    <n v="0.01"/>
    <s v="Regular"/>
    <n v="-563.86"/>
    <n v="60.98"/>
    <n v="49"/>
    <s v="George Ashbrook"/>
    <x v="2"/>
    <s v="Consumer"/>
    <x v="0"/>
    <x v="8"/>
    <s v="Large Box"/>
    <d v="2018-02-12T00:00:00"/>
    <n v="5.7472981507792112E-4"/>
    <s v=""/>
    <s v="Medium Impact"/>
  </r>
  <r>
    <n v="45731"/>
    <s v="N"/>
    <d v="2018-08-10T00:00:00"/>
    <s v="Critical"/>
    <n v="19"/>
    <n v="146.63"/>
    <n v="0.01"/>
    <s v="Express"/>
    <n v="-30.06"/>
    <n v="6.48"/>
    <n v="6.22"/>
    <s v="Gene Hale"/>
    <x v="0"/>
    <s v="Consumer"/>
    <x v="0"/>
    <x v="0"/>
    <s v="Small Box"/>
    <d v="2018-08-11T00:00:00"/>
    <n v="8.4043194862899859E-5"/>
    <s v=""/>
    <s v="Low Impact"/>
  </r>
  <r>
    <n v="548"/>
    <s v="N"/>
    <d v="2018-09-20T00:00:00"/>
    <s v="Critical"/>
    <n v="29"/>
    <n v="202.95"/>
    <n v="0.02"/>
    <s v="Regular"/>
    <n v="-50.64"/>
    <n v="6.48"/>
    <n v="5.9"/>
    <s v="Sung Chung"/>
    <x v="1"/>
    <s v="Home Office"/>
    <x v="0"/>
    <x v="0"/>
    <s v="Small Box"/>
    <d v="2018-09-21T00:00:00"/>
    <n v="1.163238518545013E-4"/>
    <s v=""/>
    <s v="Low Impact"/>
  </r>
  <r>
    <n v="1059"/>
    <s v="N"/>
    <d v="2018-02-26T00:00:00"/>
    <s v="Critical"/>
    <n v="22"/>
    <n v="127.33"/>
    <n v="0.02"/>
    <s v="Regular"/>
    <n v="5.3"/>
    <n v="5.34"/>
    <n v="2.99"/>
    <s v="Sean O'Donnell"/>
    <x v="2"/>
    <s v="Corporate"/>
    <x v="0"/>
    <x v="6"/>
    <s v="Small Box"/>
    <d v="2018-02-28T00:00:00"/>
    <n v="7.2981108926502351E-5"/>
    <s v=""/>
    <s v="Low Impact"/>
  </r>
  <r>
    <n v="1444"/>
    <s v="N"/>
    <d v="2018-12-05T00:00:00"/>
    <s v="Medium"/>
    <n v="2"/>
    <n v="21.44"/>
    <n v="0.02"/>
    <s v="Regular"/>
    <n v="-13.67"/>
    <n v="6.48"/>
    <n v="8.74"/>
    <s v="Noel Staavos"/>
    <x v="0"/>
    <s v="Home Office"/>
    <x v="0"/>
    <x v="0"/>
    <s v="Small Box"/>
    <d v="2018-12-07T00:00:00"/>
    <n v="1.228865919566646E-5"/>
    <s v=""/>
    <s v="Low Impact"/>
  </r>
  <r>
    <n v="1895"/>
    <s v="N"/>
    <d v="2018-05-29T00:00:00"/>
    <s v="Medium"/>
    <n v="5"/>
    <n v="41.25"/>
    <n v="0.02"/>
    <s v="Regular"/>
    <n v="-23.25"/>
    <n v="6.48"/>
    <n v="7.91"/>
    <s v="Mitch Willingham"/>
    <x v="1"/>
    <s v="Corporate"/>
    <x v="0"/>
    <x v="0"/>
    <s v="Small Box"/>
    <d v="2018-05-31T00:00:00"/>
    <n v="2.3643059320020589E-5"/>
    <s v=""/>
    <s v="Low Impact"/>
  </r>
  <r>
    <n v="2818"/>
    <s v="N"/>
    <d v="2018-12-11T00:00:00"/>
    <s v="Medium"/>
    <n v="2"/>
    <n v="89.23"/>
    <n v="0.02"/>
    <s v="Regular"/>
    <n v="-42.72"/>
    <n v="38.76"/>
    <n v="13.26"/>
    <s v="Ross Baird"/>
    <x v="1"/>
    <s v="Corporate"/>
    <x v="0"/>
    <x v="0"/>
    <s v="Small Box"/>
    <d v="2018-12-12T00:00:00"/>
    <n v="5.1143519590919696E-5"/>
    <s v=""/>
    <s v="Low Impact"/>
  </r>
  <r>
    <n v="4321"/>
    <s v="N"/>
    <d v="2018-07-17T00:00:00"/>
    <s v="Medium"/>
    <n v="47"/>
    <n v="1505.57"/>
    <n v="0.02"/>
    <s v="Express"/>
    <n v="-54.63"/>
    <n v="30.53"/>
    <n v="19.989999999999998"/>
    <s v="Pauline Chand"/>
    <x v="2"/>
    <s v="Corporate"/>
    <x v="0"/>
    <x v="10"/>
    <s v="Small Box"/>
    <d v="2018-07-19T00:00:00"/>
    <n v="8.6294014110165811E-4"/>
    <s v=""/>
    <s v="Medium Impact"/>
  </r>
  <r>
    <n v="4354"/>
    <s v="N"/>
    <d v="2018-09-29T00:00:00"/>
    <s v="Not Specified"/>
    <n v="6"/>
    <n v="49.04"/>
    <n v="0.02"/>
    <s v="Regular"/>
    <n v="7.74"/>
    <n v="7.38"/>
    <n v="5.21"/>
    <s v="Erin Creighton"/>
    <x v="2"/>
    <s v="Corporate"/>
    <x v="1"/>
    <x v="2"/>
    <s v="Small Box"/>
    <d v="2018-09-30T00:00:00"/>
    <n v="2.8108015249789329E-5"/>
    <s v=""/>
    <s v="Low Impact"/>
  </r>
  <r>
    <n v="4674"/>
    <s v="N"/>
    <d v="2018-04-18T00:00:00"/>
    <s v="Critical"/>
    <n v="23"/>
    <n v="3041.33"/>
    <n v="0.02"/>
    <s v="Delivery Van"/>
    <n v="-260.41000000000003"/>
    <n v="130.97999999999999"/>
    <n v="30"/>
    <s v="Christina Anderson"/>
    <x v="1"/>
    <s v="Corporate"/>
    <x v="1"/>
    <x v="9"/>
    <s v="Jumbo Drum"/>
    <d v="2018-04-19T00:00:00"/>
    <n v="1.7431841358001993E-3"/>
    <s v=""/>
    <s v="Major Local Control Audit"/>
  </r>
  <r>
    <n v="5509"/>
    <s v="N"/>
    <d v="2018-04-07T00:00:00"/>
    <s v="Low"/>
    <n v="11"/>
    <n v="68.459999999999994"/>
    <n v="0.02"/>
    <s v="Regular"/>
    <n v="-22.48"/>
    <n v="5.58"/>
    <n v="5.3"/>
    <s v="Ashley Jarboe"/>
    <x v="1"/>
    <s v="Home Office"/>
    <x v="0"/>
    <x v="7"/>
    <s v="Small Box"/>
    <d v="2018-04-12T00:00:00"/>
    <n v="3.9238880995117806E-5"/>
    <s v=""/>
    <s v="Low Impact"/>
  </r>
  <r>
    <n v="5511"/>
    <s v="Y"/>
    <d v="2018-11-28T00:00:00"/>
    <s v="Critical"/>
    <n v="46"/>
    <n v="129.44"/>
    <n v="0.02"/>
    <s v="Express"/>
    <n v="-5.54"/>
    <n v="2.58"/>
    <n v="1.3"/>
    <s v="Art Ferguson"/>
    <x v="0"/>
    <s v="Corporate"/>
    <x v="0"/>
    <x v="1"/>
    <s v="Wrap Bag"/>
    <d v="2018-11-29T00:00:00"/>
    <n v="7.4190487233538556E-5"/>
    <s v="QUALITY CHECK"/>
    <s v="Low Impact"/>
  </r>
  <r>
    <n v="5511"/>
    <s v="Y"/>
    <d v="2018-11-28T00:00:00"/>
    <s v="Critical"/>
    <n v="32"/>
    <n v="1829.3869999999999"/>
    <n v="0.02"/>
    <s v="Regular"/>
    <n v="482.45"/>
    <n v="65.989999999999995"/>
    <n v="3.9"/>
    <s v="Art Ferguson"/>
    <x v="0"/>
    <s v="Corporate"/>
    <x v="2"/>
    <x v="3"/>
    <s v="Small Box"/>
    <d v="2018-11-29T00:00:00"/>
    <n v="1.0485407360066546E-3"/>
    <s v="QUALITY CHECK"/>
    <s v="Medium Local Control Audit"/>
  </r>
  <r>
    <n v="6112"/>
    <s v="N"/>
    <d v="2018-08-23T00:00:00"/>
    <s v="Medium"/>
    <n v="10"/>
    <n v="1597.37"/>
    <n v="0.02"/>
    <s v="Delivery Van"/>
    <n v="-533.69000000000005"/>
    <n v="146.05000000000001"/>
    <n v="80.2"/>
    <s v="Arianne Irving"/>
    <x v="1"/>
    <s v="Corporate"/>
    <x v="1"/>
    <x v="14"/>
    <s v="Jumbo Box"/>
    <d v="2018-08-23T00:00:00"/>
    <n v="9.1555669493384938E-4"/>
    <s v=""/>
    <s v="Medium Local Control Audit"/>
  </r>
  <r>
    <n v="7776"/>
    <s v="N"/>
    <d v="2018-03-14T00:00:00"/>
    <s v="Medium"/>
    <n v="6"/>
    <n v="934.21600000000001"/>
    <n v="0.02"/>
    <s v="Delivery Van"/>
    <n v="-4.34"/>
    <n v="179.29"/>
    <n v="29.21"/>
    <s v="Michelle Moray"/>
    <x v="1"/>
    <s v="Corporate"/>
    <x v="1"/>
    <x v="14"/>
    <s v="Jumbo Box"/>
    <d v="2018-03-14T00:00:00"/>
    <n v="5.3545998316878441E-4"/>
    <s v=""/>
    <s v="Medium Impact"/>
  </r>
  <r>
    <n v="8257"/>
    <s v="N"/>
    <d v="2018-03-22T00:00:00"/>
    <s v="Low"/>
    <n v="18"/>
    <n v="881.32"/>
    <n v="0.02"/>
    <s v="Regular"/>
    <n v="373.67"/>
    <n v="48.04"/>
    <n v="5.09"/>
    <s v="David Philippe"/>
    <x v="0"/>
    <s v="Consumer"/>
    <x v="0"/>
    <x v="0"/>
    <s v="Small Box"/>
    <d v="2018-03-26T00:00:00"/>
    <n v="5.0514184339201331E-4"/>
    <s v=""/>
    <s v="Medium Impact"/>
  </r>
  <r>
    <n v="8258"/>
    <s v="N"/>
    <d v="2018-03-01T00:00:00"/>
    <s v="High"/>
    <n v="37"/>
    <n v="434.77"/>
    <n v="0.02"/>
    <s v="Regular"/>
    <n v="-155.21"/>
    <n v="11.34"/>
    <n v="11.25"/>
    <s v="James Lanier"/>
    <x v="2"/>
    <s v="Corporate"/>
    <x v="0"/>
    <x v="0"/>
    <s v="Small Box"/>
    <d v="2018-03-02T00:00:00"/>
    <n v="2.4919497940764488E-4"/>
    <s v=""/>
    <s v="Low Impact"/>
  </r>
  <r>
    <n v="8320"/>
    <s v="N"/>
    <d v="2018-09-19T00:00:00"/>
    <s v="Not Specified"/>
    <n v="35"/>
    <n v="1142.3599999999999"/>
    <n v="0.02"/>
    <s v="Regular"/>
    <n v="72.78"/>
    <n v="30.73"/>
    <n v="4"/>
    <s v="Karl Brown"/>
    <x v="0"/>
    <s v="Home Office"/>
    <x v="2"/>
    <x v="4"/>
    <s v="Small Box"/>
    <d v="2018-09-22T00:00:00"/>
    <n v="6.547608544198477E-4"/>
    <s v=""/>
    <s v="Medium Impact"/>
  </r>
  <r>
    <n v="8868"/>
    <s v="N"/>
    <d v="2018-01-28T00:00:00"/>
    <s v="Low"/>
    <n v="3"/>
    <n v="190.45"/>
    <n v="0.02"/>
    <s v="Regular"/>
    <n v="-44.05"/>
    <n v="59.98"/>
    <n v="3.99"/>
    <s v="Cindy Chapman"/>
    <x v="1"/>
    <s v="Corporate"/>
    <x v="0"/>
    <x v="8"/>
    <s v="Small Box"/>
    <d v="2018-02-06T00:00:00"/>
    <n v="1.0915928842419203E-4"/>
    <s v=""/>
    <s v="Low Impact"/>
  </r>
  <r>
    <n v="9665"/>
    <s v="N"/>
    <d v="2018-04-23T00:00:00"/>
    <s v="Low"/>
    <n v="50"/>
    <n v="2348.66"/>
    <n v="0.02"/>
    <s v="Regular"/>
    <n v="921.41"/>
    <n v="46.89"/>
    <n v="5.0999999999999996"/>
    <s v="Eugene Hildebrand"/>
    <x v="2"/>
    <s v="Home Office"/>
    <x v="0"/>
    <x v="8"/>
    <s v="Medium Box"/>
    <d v="2018-04-23T00:00:00"/>
    <n v="1.3461698836984134E-3"/>
    <s v=""/>
    <s v="Medium Local Control Audit"/>
  </r>
  <r>
    <n v="9893"/>
    <s v="N"/>
    <d v="2018-08-16T00:00:00"/>
    <s v="Medium"/>
    <n v="1"/>
    <n v="192.49"/>
    <n v="0.02"/>
    <s v="Delivery Van"/>
    <n v="-98.3"/>
    <n v="160.97999999999999"/>
    <n v="30"/>
    <s v="Edward Nazzal"/>
    <x v="2"/>
    <s v="Home Office"/>
    <x v="1"/>
    <x v="9"/>
    <s v="Jumbo Drum"/>
    <d v="2018-08-19T00:00:00"/>
    <n v="1.1032854517601851E-4"/>
    <s v=""/>
    <s v="Low Impact"/>
  </r>
  <r>
    <n v="10052"/>
    <s v="N"/>
    <d v="2018-09-07T00:00:00"/>
    <s v="Not Specified"/>
    <n v="46"/>
    <n v="162.28"/>
    <n v="0.02"/>
    <s v="Regular"/>
    <n v="-216.15"/>
    <n v="3.36"/>
    <n v="6.27"/>
    <s v="Dan Campbell"/>
    <x v="1"/>
    <s v="Corporate"/>
    <x v="0"/>
    <x v="6"/>
    <s v="Small Box"/>
    <d v="2018-09-09T00:00:00"/>
    <n v="9.3013228277647069E-5"/>
    <s v=""/>
    <s v="Low Impact"/>
  </r>
  <r>
    <n v="10528"/>
    <s v="N"/>
    <d v="2018-09-13T00:00:00"/>
    <s v="Medium"/>
    <n v="47"/>
    <n v="838.4"/>
    <n v="0.02"/>
    <s v="Express"/>
    <n v="-132.91"/>
    <n v="17.7"/>
    <n v="9.4700000000000006"/>
    <s v="Michael Grace"/>
    <x v="1"/>
    <s v="Corporate"/>
    <x v="0"/>
    <x v="5"/>
    <s v="Small Box"/>
    <d v="2018-09-15T00:00:00"/>
    <n v="4.8054159839770332E-4"/>
    <s v=""/>
    <s v="Low Local Control Audit"/>
  </r>
  <r>
    <n v="10530"/>
    <s v="N"/>
    <d v="2018-01-27T00:00:00"/>
    <s v="Medium"/>
    <n v="4"/>
    <n v="377.21300000000002"/>
    <n v="0.02"/>
    <s v="Regular"/>
    <n v="-411.65"/>
    <n v="110.99"/>
    <n v="2.5"/>
    <s v="Victor Price"/>
    <x v="1"/>
    <s v="Consumer"/>
    <x v="2"/>
    <x v="3"/>
    <s v="Small Box"/>
    <d v="2018-01-29T00:00:00"/>
    <n v="2.1620531721898005E-4"/>
    <s v=""/>
    <s v="Low Impact"/>
  </r>
  <r>
    <n v="12934"/>
    <s v="N"/>
    <d v="2018-03-05T00:00:00"/>
    <s v="Not Specified"/>
    <n v="27"/>
    <n v="96.99"/>
    <n v="0.02"/>
    <s v="Express"/>
    <n v="-66.349999999999994"/>
    <n v="3.28"/>
    <n v="3.97"/>
    <s v="Guy Armstrong"/>
    <x v="0"/>
    <s v="Corporate"/>
    <x v="0"/>
    <x v="1"/>
    <s v="Wrap Bag"/>
    <d v="2018-03-06T00:00:00"/>
    <n v="5.5591280568455686E-5"/>
    <s v=""/>
    <s v="Low Impact"/>
  </r>
  <r>
    <n v="13313"/>
    <s v="N"/>
    <d v="2018-07-16T00:00:00"/>
    <s v="Not Specified"/>
    <n v="18"/>
    <n v="243.51"/>
    <n v="0.02"/>
    <s v="Regular"/>
    <n v="-159.86000000000001"/>
    <n v="12.99"/>
    <n v="14.37"/>
    <s v="Skye Norling"/>
    <x v="2"/>
    <s v="Home Office"/>
    <x v="1"/>
    <x v="2"/>
    <s v="Large Box"/>
    <d v="2018-07-18T00:00:00"/>
    <n v="1.3957142727316881E-4"/>
    <s v=""/>
    <s v="Low Impact"/>
  </r>
  <r>
    <n v="13313"/>
    <s v="N"/>
    <d v="2018-07-16T00:00:00"/>
    <s v="Not Specified"/>
    <n v="45"/>
    <n v="592.73"/>
    <n v="0.02"/>
    <s v="Regular"/>
    <n v="75.010000000000005"/>
    <n v="12.98"/>
    <n v="3.14"/>
    <s v="Skye Norling"/>
    <x v="2"/>
    <s v="Home Office"/>
    <x v="0"/>
    <x v="15"/>
    <s v="Small Pack"/>
    <d v="2018-07-19T00:00:00"/>
    <n v="3.3973213456377709E-4"/>
    <s v=""/>
    <s v="Low Impact"/>
  </r>
  <r>
    <n v="13602"/>
    <s v="N"/>
    <d v="2018-01-13T00:00:00"/>
    <s v="Low"/>
    <n v="13"/>
    <n v="660.99"/>
    <n v="0.02"/>
    <s v="Regular"/>
    <n v="267.67"/>
    <n v="48.04"/>
    <n v="5.09"/>
    <s v="Brian Stugart"/>
    <x v="1"/>
    <s v="Corporate"/>
    <x v="0"/>
    <x v="0"/>
    <s v="Small Box"/>
    <d v="2018-01-13T00:00:00"/>
    <n v="3.7885638254400993E-4"/>
    <s v=""/>
    <s v="Low Impact"/>
  </r>
  <r>
    <n v="13636"/>
    <s v="N"/>
    <d v="2018-01-22T00:00:00"/>
    <s v="Low"/>
    <n v="32"/>
    <n v="28180.080000000002"/>
    <n v="0.02"/>
    <s v="Delivery Van"/>
    <n v="7513.88"/>
    <n v="880.98"/>
    <n v="44.55"/>
    <s v="Sally Matthias"/>
    <x v="0"/>
    <s v="Home Office"/>
    <x v="1"/>
    <x v="11"/>
    <s v="Jumbo Box"/>
    <d v="2018-01-26T00:00:00"/>
    <n v="1.6151837650495174E-2"/>
    <s v=""/>
    <s v="Major Local Control Audit"/>
  </r>
  <r>
    <n v="13735"/>
    <s v="N"/>
    <d v="2018-05-21T00:00:00"/>
    <s v="Medium"/>
    <n v="36"/>
    <n v="281.70999999999998"/>
    <n v="0.02"/>
    <s v="Regular"/>
    <n v="117.38"/>
    <n v="7.64"/>
    <n v="1.39"/>
    <s v="Edward Becker"/>
    <x v="2"/>
    <s v="Home Office"/>
    <x v="0"/>
    <x v="7"/>
    <s v="Small Box"/>
    <d v="2018-05-23T00:00:00"/>
    <n v="1.6146633311619395E-4"/>
    <s v=""/>
    <s v="Low Impact"/>
  </r>
  <r>
    <n v="14785"/>
    <s v="N"/>
    <d v="2018-10-09T00:00:00"/>
    <s v="High"/>
    <n v="25"/>
    <n v="744.12"/>
    <n v="0.02"/>
    <s v="Regular"/>
    <n v="146.51"/>
    <n v="28.15"/>
    <n v="6.17"/>
    <s v="Nicole Brennan"/>
    <x v="1"/>
    <s v="Consumer"/>
    <x v="0"/>
    <x v="1"/>
    <s v="Small Pack"/>
    <d v="2018-10-10T00:00:00"/>
    <n v="4.2650359518093872E-4"/>
    <s v=""/>
    <s v="Low Local Control Audit"/>
  </r>
  <r>
    <n v="15075"/>
    <s v="N"/>
    <d v="2018-10-04T00:00:00"/>
    <s v="Medium"/>
    <n v="24"/>
    <n v="1548.43"/>
    <n v="0.02"/>
    <s v="Regular"/>
    <n v="622.89"/>
    <n v="63.94"/>
    <n v="14.48"/>
    <s v="Natalie Webber"/>
    <x v="1"/>
    <s v="Consumer"/>
    <x v="1"/>
    <x v="2"/>
    <s v="Small Box"/>
    <d v="2018-10-04T00:00:00"/>
    <n v="8.8750599619150268E-4"/>
    <s v=""/>
    <s v="Medium Impact"/>
  </r>
  <r>
    <n v="15108"/>
    <s v="N"/>
    <d v="2018-08-27T00:00:00"/>
    <s v="High"/>
    <n v="50"/>
    <n v="2066.16"/>
    <n v="0.02"/>
    <s v="Regular"/>
    <n v="372.36"/>
    <n v="40.99"/>
    <n v="17.48"/>
    <s v="Delfina Latchford"/>
    <x v="3"/>
    <s v="Small Business"/>
    <x v="0"/>
    <x v="0"/>
    <s v="Small Box"/>
    <d v="2018-08-29T00:00:00"/>
    <n v="1.184250750173424E-3"/>
    <s v=""/>
    <s v="Medium Local Control Audit"/>
  </r>
  <r>
    <n v="15654"/>
    <s v="N"/>
    <d v="2018-10-02T00:00:00"/>
    <s v="Not Specified"/>
    <n v="4"/>
    <n v="9396.41"/>
    <n v="0.02"/>
    <s v="Delivery Van"/>
    <n v="-4991.42"/>
    <n v="2550.14"/>
    <n v="29.7"/>
    <s v="Duane Noonan"/>
    <x v="1"/>
    <s v="Corporate"/>
    <x v="2"/>
    <x v="12"/>
    <s v="Jumbo Drum"/>
    <d v="2018-10-04T00:00:00"/>
    <n v="5.3856940369753862E-3"/>
    <s v=""/>
    <s v="Major Local Control Audit"/>
  </r>
  <r>
    <n v="15751"/>
    <s v="N"/>
    <d v="2018-08-15T00:00:00"/>
    <s v="Critical"/>
    <n v="37"/>
    <n v="189.6"/>
    <n v="0.02"/>
    <s v="Regular"/>
    <n v="89.65"/>
    <n v="4.9800000000000004"/>
    <n v="0.49"/>
    <s v="Maya Herman"/>
    <x v="1"/>
    <s v="Corporate"/>
    <x v="0"/>
    <x v="10"/>
    <s v="Small Box"/>
    <d v="2018-08-16T00:00:00"/>
    <n v="1.0867209811093101E-4"/>
    <s v=""/>
    <s v="Low Impact"/>
  </r>
  <r>
    <n v="16102"/>
    <s v="N"/>
    <d v="2018-12-13T00:00:00"/>
    <s v="Not Specified"/>
    <n v="25"/>
    <n v="13255.93"/>
    <n v="0.02"/>
    <s v="Delivery Van"/>
    <n v="4089.27"/>
    <n v="500.98"/>
    <n v="26"/>
    <s v="Aaron Hawkins"/>
    <x v="1"/>
    <s v="Home Office"/>
    <x v="1"/>
    <x v="9"/>
    <s v="Jumbo Drum"/>
    <d v="2018-12-15T00:00:00"/>
    <n v="7.5978361050191645E-3"/>
    <s v=""/>
    <s v="Major Local Control Audit"/>
  </r>
  <r>
    <n v="16771"/>
    <s v="N"/>
    <d v="2018-09-28T00:00:00"/>
    <s v="High"/>
    <n v="42"/>
    <n v="1737.06"/>
    <n v="0.02"/>
    <s v="Regular"/>
    <n v="339.17"/>
    <n v="39.979999999999997"/>
    <n v="9.1999999999999993"/>
    <s v="Dan Lawera"/>
    <x v="2"/>
    <s v="Corporate"/>
    <x v="1"/>
    <x v="2"/>
    <s v="Wrap Bag"/>
    <d v="2018-09-30T00:00:00"/>
    <n v="9.9562212418024165E-4"/>
    <s v=""/>
    <s v="Medium Local Control Audit"/>
  </r>
  <r>
    <n v="17024"/>
    <s v="N"/>
    <d v="2018-10-13T00:00:00"/>
    <s v="Medium"/>
    <n v="31"/>
    <n v="1401.75"/>
    <n v="0.02"/>
    <s v="Regular"/>
    <n v="426.44"/>
    <n v="42.98"/>
    <n v="4.62"/>
    <s v="Tamara Dahlen"/>
    <x v="2"/>
    <s v="Corporate"/>
    <x v="0"/>
    <x v="8"/>
    <s v="Small Box"/>
    <d v="2018-10-15T00:00:00"/>
    <n v="8.0343414307488148E-4"/>
    <s v=""/>
    <s v="Medium Impact"/>
  </r>
  <r>
    <n v="17028"/>
    <s v="N"/>
    <d v="2018-10-15T00:00:00"/>
    <s v="High"/>
    <n v="19"/>
    <n v="513.5"/>
    <n v="0.02"/>
    <s v="Regular"/>
    <n v="82.96"/>
    <n v="25.99"/>
    <n v="5.37"/>
    <s v="Jennifer Jackson"/>
    <x v="1"/>
    <s v="Home Office"/>
    <x v="0"/>
    <x v="1"/>
    <s v="Small Box"/>
    <d v="2018-10-17T00:00:00"/>
    <n v="2.9432026571710483E-4"/>
    <s v=""/>
    <s v="Low Impact"/>
  </r>
  <r>
    <n v="17408"/>
    <s v="N"/>
    <d v="2018-05-27T00:00:00"/>
    <s v="Not Specified"/>
    <n v="41"/>
    <n v="728.12699999999995"/>
    <n v="0.02"/>
    <s v="Regular"/>
    <n v="49.79"/>
    <n v="20.99"/>
    <n v="4.8099999999999996"/>
    <s v="Berenike Kampe"/>
    <x v="0"/>
    <s v="Corporate"/>
    <x v="2"/>
    <x v="3"/>
    <s v="Medium Box"/>
    <d v="2018-05-29T00:00:00"/>
    <n v="4.1733696614566377E-4"/>
    <s v=""/>
    <s v="Low Local Control Audit"/>
  </r>
  <r>
    <n v="18561"/>
    <s v="N"/>
    <d v="2018-01-09T00:00:00"/>
    <s v="Not Specified"/>
    <n v="9"/>
    <n v="45.87"/>
    <n v="0.02"/>
    <s v="Regular"/>
    <n v="-38.9"/>
    <n v="4.13"/>
    <n v="6.89"/>
    <s v="Joni Blumstein"/>
    <x v="2"/>
    <s v="Home Office"/>
    <x v="0"/>
    <x v="10"/>
    <s v="Small Box"/>
    <d v="2018-01-10T00:00:00"/>
    <n v="2.6291081963862895E-5"/>
    <s v=""/>
    <s v="Low Impact"/>
  </r>
  <r>
    <n v="19047"/>
    <s v="N"/>
    <d v="2018-01-28T00:00:00"/>
    <s v="High"/>
    <n v="3"/>
    <n v="6.76"/>
    <n v="0.02"/>
    <s v="Regular"/>
    <n v="-4.28"/>
    <n v="1.68"/>
    <n v="1.57"/>
    <s v="Adam Hart"/>
    <x v="1"/>
    <s v="Corporate"/>
    <x v="0"/>
    <x v="1"/>
    <s v="Wrap Bag"/>
    <d v="2018-01-30T00:00:00"/>
    <n v="3.8745959031112529E-6"/>
    <s v=""/>
    <s v="Low Impact"/>
  </r>
  <r>
    <n v="20037"/>
    <s v="N"/>
    <d v="2018-01-10T00:00:00"/>
    <s v="Low"/>
    <n v="35"/>
    <n v="1009.42"/>
    <n v="0.02"/>
    <s v="Regular"/>
    <n v="339.58"/>
    <n v="29.18"/>
    <n v="8.5500000000000007"/>
    <s v="Michelle Moray"/>
    <x v="1"/>
    <s v="Corporate"/>
    <x v="1"/>
    <x v="2"/>
    <s v="Small Box"/>
    <d v="2018-01-15T00:00:00"/>
    <n v="5.7856428942582266E-4"/>
    <s v=""/>
    <s v="Medium Impact"/>
  </r>
  <r>
    <n v="20261"/>
    <s v="N"/>
    <d v="2018-05-20T00:00:00"/>
    <s v="Medium"/>
    <n v="21"/>
    <n v="1259.4535000000001"/>
    <n v="0.02"/>
    <s v="Express"/>
    <n v="168.24"/>
    <n v="65.989999999999995"/>
    <n v="8.99"/>
    <s v="Duane Huffman"/>
    <x v="2"/>
    <s v="Small Business"/>
    <x v="2"/>
    <x v="3"/>
    <s v="Small Box"/>
    <d v="2018-05-21T00:00:00"/>
    <n v="7.2187475906200136E-4"/>
    <s v=""/>
    <s v="Medium Impact"/>
  </r>
  <r>
    <n v="20262"/>
    <s v="N"/>
    <d v="2018-12-26T00:00:00"/>
    <s v="Not Specified"/>
    <n v="27"/>
    <n v="652.24"/>
    <n v="0.02"/>
    <s v="Regular"/>
    <n v="185.04"/>
    <n v="22.72"/>
    <n v="8.99"/>
    <s v="Patrick O'Donnell"/>
    <x v="2"/>
    <s v="Home Office"/>
    <x v="1"/>
    <x v="2"/>
    <s v="Small Pack"/>
    <d v="2018-12-26T00:00:00"/>
    <n v="3.7384118814279347E-4"/>
    <s v=""/>
    <s v="Low Impact"/>
  </r>
  <r>
    <n v="20480"/>
    <s v="Y"/>
    <d v="2018-01-29T00:00:00"/>
    <s v="Medium"/>
    <n v="4"/>
    <n v="1042.6300000000001"/>
    <n v="0.02"/>
    <s v="Delivery Van"/>
    <n v="-219.93"/>
    <n v="240.98"/>
    <n v="60.2"/>
    <s v="Liz MacKendrick"/>
    <x v="2"/>
    <s v="Corporate"/>
    <x v="1"/>
    <x v="11"/>
    <s v="Jumbo Box"/>
    <d v="2018-01-31T00:00:00"/>
    <n v="5.9759910154746833E-4"/>
    <s v="QUALITY CHECK"/>
    <s v="Medium Impact"/>
  </r>
  <r>
    <n v="21286"/>
    <s v="Y"/>
    <d v="2018-05-16T00:00:00"/>
    <s v="Critical"/>
    <n v="17"/>
    <n v="280.39"/>
    <n v="0.02"/>
    <s v="Express"/>
    <n v="9.33"/>
    <n v="14.42"/>
    <n v="6.75"/>
    <s v="Denny Ordway"/>
    <x v="1"/>
    <s v="Small Business"/>
    <x v="0"/>
    <x v="8"/>
    <s v="Medium Box"/>
    <d v="2018-05-17T00:00:00"/>
    <n v="1.6070975521795329E-4"/>
    <s v="QUALITY CHECK"/>
    <s v="Low Impact"/>
  </r>
  <r>
    <n v="21442"/>
    <s v="N"/>
    <d v="2018-12-25T00:00:00"/>
    <s v="Low"/>
    <n v="48"/>
    <n v="2962.96"/>
    <n v="0.02"/>
    <s v="Delivery Van"/>
    <n v="-612.94000000000005"/>
    <n v="58.14"/>
    <n v="36.61"/>
    <s v="Thea Hudgings"/>
    <x v="1"/>
    <s v="Consumer"/>
    <x v="1"/>
    <x v="11"/>
    <s v="Jumbo Box"/>
    <d v="2015-01-01T00:00:00"/>
    <n v="1.6982651889175325E-3"/>
    <s v=""/>
    <s v="Major Local Control Audit"/>
  </r>
  <r>
    <n v="21636"/>
    <s v="N"/>
    <d v="2018-08-10T00:00:00"/>
    <s v="Low"/>
    <n v="35"/>
    <n v="1665.0395000000001"/>
    <n v="0.02"/>
    <s v="Regular"/>
    <n v="366.51"/>
    <n v="55.99"/>
    <n v="3.3"/>
    <s v="Fred Wasserman"/>
    <x v="3"/>
    <s v="Home Office"/>
    <x v="2"/>
    <x v="3"/>
    <s v="Small Pack"/>
    <d v="2018-08-10T00:00:00"/>
    <n v="9.5434248893763458E-4"/>
    <s v=""/>
    <s v="Medium Local Control Audit"/>
  </r>
  <r>
    <n v="22407"/>
    <s v="N"/>
    <d v="2018-11-17T00:00:00"/>
    <s v="Not Specified"/>
    <n v="10"/>
    <n v="128.02000000000001"/>
    <n v="0.02"/>
    <s v="Regular"/>
    <n v="-7.9"/>
    <n v="12.28"/>
    <n v="6.47"/>
    <s v="Sung Shariari"/>
    <x v="1"/>
    <s v="Corporate"/>
    <x v="0"/>
    <x v="0"/>
    <s v="Small Box"/>
    <d v="2018-11-17T00:00:00"/>
    <n v="7.337659282785542E-5"/>
    <s v=""/>
    <s v="Low Impact"/>
  </r>
  <r>
    <n v="22695"/>
    <s v="N"/>
    <d v="2018-07-03T00:00:00"/>
    <s v="Low"/>
    <n v="44"/>
    <n v="444.52"/>
    <n v="0.02"/>
    <s v="Regular"/>
    <n v="161.13"/>
    <n v="10.06"/>
    <n v="2.06"/>
    <s v="Joy Smith"/>
    <x v="0"/>
    <s v="Consumer"/>
    <x v="0"/>
    <x v="0"/>
    <s v="Wrap Bag"/>
    <d v="2018-07-08T00:00:00"/>
    <n v="2.5478333888328614E-4"/>
    <s v=""/>
    <s v="Low Impact"/>
  </r>
  <r>
    <n v="23008"/>
    <s v="N"/>
    <d v="2018-10-09T00:00:00"/>
    <s v="Critical"/>
    <n v="2"/>
    <n v="325.81"/>
    <n v="0.02"/>
    <s v="Express"/>
    <n v="-522.78"/>
    <n v="152.47999999999999"/>
    <n v="6.5"/>
    <s v="Erin Ashbrook"/>
    <x v="2"/>
    <s v="Consumer"/>
    <x v="2"/>
    <x v="4"/>
    <s v="Small Box"/>
    <d v="2018-10-11T00:00:00"/>
    <n v="1.8674291289832507E-4"/>
    <s v=""/>
    <s v="Low Impact"/>
  </r>
  <r>
    <n v="24003"/>
    <s v="N"/>
    <d v="2018-10-31T00:00:00"/>
    <s v="Critical"/>
    <n v="50"/>
    <n v="1318.49"/>
    <n v="0.02"/>
    <s v="Regular"/>
    <n v="4.6900000000000004"/>
    <n v="24.98"/>
    <n v="8.7899999999999991"/>
    <s v="Dan Campbell"/>
    <x v="0"/>
    <s v="Corporate"/>
    <x v="0"/>
    <x v="5"/>
    <s v="Small Box"/>
    <d v="2018-11-01T00:00:00"/>
    <n v="7.5571241897827749E-4"/>
    <s v=""/>
    <s v="Medium Impact"/>
  </r>
  <r>
    <n v="24193"/>
    <s v="N"/>
    <d v="2018-03-14T00:00:00"/>
    <s v="Not Specified"/>
    <n v="45"/>
    <n v="9539.6"/>
    <n v="0.02"/>
    <s v="Delivery Van"/>
    <n v="-163.63"/>
    <n v="200.98"/>
    <n v="55.96"/>
    <s v="Beth Fritzler"/>
    <x v="1"/>
    <s v="Small Business"/>
    <x v="1"/>
    <x v="11"/>
    <s v="Jumbo Box"/>
    <d v="2018-03-16T00:00:00"/>
    <n v="5.4677655439822649E-3"/>
    <s v=""/>
    <s v="Major Local Control Audit"/>
  </r>
  <r>
    <n v="24193"/>
    <s v="N"/>
    <d v="2018-03-14T00:00:00"/>
    <s v="Not Specified"/>
    <n v="24"/>
    <n v="109.86"/>
    <n v="0.02"/>
    <s v="Regular"/>
    <n v="-63.87"/>
    <n v="4.28"/>
    <n v="5.17"/>
    <s v="Beth Fritzler"/>
    <x v="1"/>
    <s v="Small Business"/>
    <x v="0"/>
    <x v="0"/>
    <s v="Small Box"/>
    <d v="2018-03-15T00:00:00"/>
    <n v="6.2967915076302109E-5"/>
    <s v=""/>
    <s v="Low Impact"/>
  </r>
  <r>
    <n v="25440"/>
    <s v="N"/>
    <d v="2018-02-06T00:00:00"/>
    <s v="High"/>
    <n v="30"/>
    <n v="6589.3040000000001"/>
    <n v="0.02"/>
    <s v="Delivery Van"/>
    <n v="912.48"/>
    <n v="259.70999999999998"/>
    <n v="66.67"/>
    <s v="Kelly Andreada"/>
    <x v="1"/>
    <s v="Home Office"/>
    <x v="1"/>
    <x v="14"/>
    <s v="Jumbo Box"/>
    <d v="2018-02-06T00:00:00"/>
    <n v="3.7767589175672473E-3"/>
    <s v=""/>
    <s v="Major Local Control Audit"/>
  </r>
  <r>
    <n v="25638"/>
    <s v="N"/>
    <d v="2018-08-06T00:00:00"/>
    <s v="High"/>
    <n v="31"/>
    <n v="163.89"/>
    <n v="0.02"/>
    <s v="Regular"/>
    <n v="-108.55"/>
    <n v="4.8899999999999997"/>
    <n v="4.93"/>
    <s v="Ivan Gibson"/>
    <x v="1"/>
    <s v="Corporate"/>
    <x v="2"/>
    <x v="4"/>
    <s v="Small Pack"/>
    <d v="2018-08-07T00:00:00"/>
    <n v="9.3936024047470886E-5"/>
    <s v=""/>
    <s v="Low Impact"/>
  </r>
  <r>
    <n v="26854"/>
    <s v="N"/>
    <d v="2018-06-21T00:00:00"/>
    <s v="Not Specified"/>
    <n v="1"/>
    <n v="34.11"/>
    <n v="0.02"/>
    <s v="Regular"/>
    <n v="-12.95"/>
    <n v="25.38"/>
    <n v="8.99"/>
    <s v="Charlotte Melton"/>
    <x v="3"/>
    <s v="Home Office"/>
    <x v="1"/>
    <x v="2"/>
    <s v="Small Pack"/>
    <d v="2018-06-22T00:00:00"/>
    <n v="1.9550660688627936E-5"/>
    <s v=""/>
    <s v="Low Impact"/>
  </r>
  <r>
    <n v="27491"/>
    <s v="N"/>
    <d v="2018-04-09T00:00:00"/>
    <s v="Not Specified"/>
    <n v="36"/>
    <n v="350.71"/>
    <n v="0.02"/>
    <s v="Regular"/>
    <n v="-15.3"/>
    <n v="9.77"/>
    <n v="6.02"/>
    <s v="Roy Collins"/>
    <x v="1"/>
    <s v="Corporate"/>
    <x v="1"/>
    <x v="2"/>
    <s v="Medium Box"/>
    <d v="2018-04-10T00:00:00"/>
    <n v="2.010147232515011E-4"/>
    <s v=""/>
    <s v="Low Impact"/>
  </r>
  <r>
    <n v="28130"/>
    <s v="N"/>
    <d v="2018-07-30T00:00:00"/>
    <s v="Low"/>
    <n v="23"/>
    <n v="404.24"/>
    <n v="0.02"/>
    <s v="Express"/>
    <n v="-76.989999999999995"/>
    <n v="15.99"/>
    <n v="13.18"/>
    <s v="Guy Thornton"/>
    <x v="2"/>
    <s v="Corporate"/>
    <x v="0"/>
    <x v="6"/>
    <s v="Small Box"/>
    <d v="2018-08-03T00:00:00"/>
    <n v="2.3169624968545754E-4"/>
    <s v=""/>
    <s v="Low Impact"/>
  </r>
  <r>
    <n v="28291"/>
    <s v="Y"/>
    <d v="2018-03-04T00:00:00"/>
    <s v="Critical"/>
    <n v="14"/>
    <n v="3950.6"/>
    <n v="0.02"/>
    <s v="Delivery Van"/>
    <n v="-477.66"/>
    <n v="280.98"/>
    <n v="57"/>
    <s v="Carl Weiss"/>
    <x v="1"/>
    <s v="Consumer"/>
    <x v="1"/>
    <x v="9"/>
    <s v="Jumbo Drum"/>
    <d v="2018-03-05T00:00:00"/>
    <n v="2.2643459430223842E-3"/>
    <s v="QUALITY CHECK"/>
    <s v="Major Local Control Audit"/>
  </r>
  <r>
    <n v="28451"/>
    <s v="N"/>
    <d v="2018-01-05T00:00:00"/>
    <s v="Critical"/>
    <n v="41"/>
    <n v="8958.4599999999991"/>
    <n v="0.02"/>
    <s v="Regular"/>
    <n v="2593.14"/>
    <n v="209.84"/>
    <n v="21.21"/>
    <s v="Pauline Chand"/>
    <x v="2"/>
    <s v="Small Business"/>
    <x v="1"/>
    <x v="2"/>
    <s v="Large Box"/>
    <d v="2018-01-06T00:00:00"/>
    <n v="5.1346763926310704E-3"/>
    <s v=""/>
    <s v="Major Local Control Audit"/>
  </r>
  <r>
    <n v="28772"/>
    <s v="N"/>
    <d v="2018-02-06T00:00:00"/>
    <s v="High"/>
    <n v="16"/>
    <n v="950.46400000000006"/>
    <n v="0.02"/>
    <s v="Regular"/>
    <n v="-763.8"/>
    <n v="71.37"/>
    <n v="69"/>
    <s v="Nick Zandusky"/>
    <x v="1"/>
    <s v="Small Business"/>
    <x v="1"/>
    <x v="14"/>
    <s v="Large Box"/>
    <d v="2018-02-07T00:00:00"/>
    <n v="5.4477276929803761E-4"/>
    <s v=""/>
    <s v="Medium Impact"/>
  </r>
  <r>
    <n v="28897"/>
    <s v="N"/>
    <d v="2018-08-24T00:00:00"/>
    <s v="Medium"/>
    <n v="35"/>
    <n v="146.15"/>
    <n v="0.02"/>
    <s v="Regular"/>
    <n v="-180.26"/>
    <n v="4.0599999999999996"/>
    <n v="6.89"/>
    <s v="Ed Ludwig"/>
    <x v="2"/>
    <s v="Consumer"/>
    <x v="0"/>
    <x v="8"/>
    <s v="Small Box"/>
    <d v="2018-08-26T00:00:00"/>
    <n v="8.3768075627175991E-5"/>
    <s v=""/>
    <s v="Low Impact"/>
  </r>
  <r>
    <n v="30407"/>
    <s v="N"/>
    <d v="2018-04-17T00:00:00"/>
    <s v="Low"/>
    <n v="41"/>
    <n v="17853.64"/>
    <n v="0.02"/>
    <s v="Regular"/>
    <n v="6227.33"/>
    <n v="419.19"/>
    <n v="19.989999999999998"/>
    <s v="Patrick Ryan"/>
    <x v="1"/>
    <s v="Corporate"/>
    <x v="0"/>
    <x v="5"/>
    <s v="Small Box"/>
    <d v="2018-04-17T00:00:00"/>
    <n v="1.0233082899352543E-2"/>
    <s v=""/>
    <s v="Major Local Control Audit"/>
  </r>
  <r>
    <n v="30567"/>
    <s v="N"/>
    <d v="2018-01-14T00:00:00"/>
    <s v="Not Specified"/>
    <n v="14"/>
    <n v="62.6"/>
    <n v="0.02"/>
    <s v="Regular"/>
    <n v="7.32"/>
    <n v="4.28"/>
    <n v="0.94"/>
    <s v="Toby Swindell"/>
    <x v="1"/>
    <s v="Small Business"/>
    <x v="0"/>
    <x v="1"/>
    <s v="Wrap Bag"/>
    <d v="2018-01-15T00:00:00"/>
    <n v="3.5880133658988827E-5"/>
    <s v=""/>
    <s v="Low Impact"/>
  </r>
  <r>
    <n v="33797"/>
    <s v="N"/>
    <d v="2018-01-11T00:00:00"/>
    <s v="Not Specified"/>
    <n v="44"/>
    <n v="574.5"/>
    <n v="0.02"/>
    <s v="Regular"/>
    <n v="-449.04"/>
    <n v="12.99"/>
    <n v="14.37"/>
    <s v="Bradley Drucker"/>
    <x v="0"/>
    <s v="Small Business"/>
    <x v="1"/>
    <x v="2"/>
    <s v="Large Box"/>
    <d v="2018-01-12T00:00:00"/>
    <n v="3.2928333525701403E-4"/>
    <s v=""/>
    <s v="Low Impact"/>
  </r>
  <r>
    <n v="33888"/>
    <s v="N"/>
    <d v="2018-08-20T00:00:00"/>
    <s v="Not Specified"/>
    <n v="3"/>
    <n v="58.33"/>
    <n v="0.02"/>
    <s v="Regular"/>
    <n v="-35.08"/>
    <n v="15.7"/>
    <n v="11.25"/>
    <s v="Heather Kirkland"/>
    <x v="3"/>
    <s v="Home Office"/>
    <x v="0"/>
    <x v="5"/>
    <s v="Small Box"/>
    <d v="2018-08-21T00:00:00"/>
    <n v="3.3432718791195179E-5"/>
    <s v=""/>
    <s v="Low Impact"/>
  </r>
  <r>
    <n v="34177"/>
    <s v="N"/>
    <d v="2018-08-15T00:00:00"/>
    <s v="High"/>
    <n v="13"/>
    <n v="34.42"/>
    <n v="0.02"/>
    <s v="Regular"/>
    <n v="9.4700000000000006"/>
    <n v="2.61"/>
    <n v="0.5"/>
    <s v="Toby Braunhardt"/>
    <x v="3"/>
    <s v="Corporate"/>
    <x v="0"/>
    <x v="10"/>
    <s v="Small Box"/>
    <d v="2018-08-18T00:00:00"/>
    <n v="1.9728341861699605E-5"/>
    <s v=""/>
    <s v="Low Impact"/>
  </r>
  <r>
    <n v="34432"/>
    <s v="N"/>
    <d v="2018-04-07T00:00:00"/>
    <s v="Not Specified"/>
    <n v="3"/>
    <n v="581.41999999999996"/>
    <n v="0.02"/>
    <s v="Regular"/>
    <n v="-129.97"/>
    <n v="178.47"/>
    <n v="19.989999999999998"/>
    <s v="Nora Pelletier"/>
    <x v="1"/>
    <s v="Home Office"/>
    <x v="0"/>
    <x v="5"/>
    <s v="Small Box"/>
    <d v="2018-04-08T00:00:00"/>
    <n v="3.3324963757203323E-4"/>
    <s v=""/>
    <s v="Low Impact"/>
  </r>
  <r>
    <n v="34788"/>
    <s v="N"/>
    <d v="2018-11-09T00:00:00"/>
    <s v="High"/>
    <n v="4"/>
    <n v="30.47"/>
    <n v="0.02"/>
    <s v="Regular"/>
    <n v="-10.7"/>
    <n v="5.98"/>
    <n v="5.15"/>
    <s v="Alan Hwang"/>
    <x v="2"/>
    <s v="Corporate"/>
    <x v="0"/>
    <x v="0"/>
    <s v="Small Box"/>
    <d v="2018-11-11T00:00:00"/>
    <n v="1.7464339817721875E-5"/>
    <s v=""/>
    <s v="Low Impact"/>
  </r>
  <r>
    <n v="36707"/>
    <s v="Y"/>
    <d v="2018-11-29T00:00:00"/>
    <s v="Medium"/>
    <n v="47"/>
    <n v="181.78"/>
    <n v="0.02"/>
    <s v="Regular"/>
    <n v="71.56"/>
    <n v="3.78"/>
    <n v="0.71"/>
    <s v="Charlotte Melton"/>
    <x v="3"/>
    <s v="Home Office"/>
    <x v="0"/>
    <x v="16"/>
    <s v="Wrap Bag"/>
    <d v="2018-11-30T00:00:00"/>
    <n v="1.0418994722892953E-4"/>
    <s v="QUALITY CHECK"/>
    <s v="Low Impact"/>
  </r>
  <r>
    <n v="37447"/>
    <s v="N"/>
    <d v="2018-07-08T00:00:00"/>
    <s v="Low"/>
    <n v="23"/>
    <n v="139.44999999999999"/>
    <n v="0.02"/>
    <s v="Regular"/>
    <n v="-137.49"/>
    <n v="5.81"/>
    <n v="8.49"/>
    <s v="Noel Staavos"/>
    <x v="0"/>
    <s v="Home Office"/>
    <x v="0"/>
    <x v="6"/>
    <s v="Small Box"/>
    <d v="2018-07-12T00:00:00"/>
    <n v="7.9927869628530207E-5"/>
    <s v=""/>
    <s v="Low Impact"/>
  </r>
  <r>
    <n v="37696"/>
    <s v="N"/>
    <d v="2018-07-09T00:00:00"/>
    <s v="Not Specified"/>
    <n v="41"/>
    <n v="173.27"/>
    <n v="0.02"/>
    <s v="Regular"/>
    <n v="51.29"/>
    <n v="4"/>
    <n v="1.3"/>
    <s v="Valerie Dominguez"/>
    <x v="1"/>
    <s v="Corporate"/>
    <x v="0"/>
    <x v="0"/>
    <s v="Wrap Bag"/>
    <d v="2018-07-09T00:00:00"/>
    <n v="9.9312312445574988E-5"/>
    <s v=""/>
    <s v="Low Impact"/>
  </r>
  <r>
    <n v="37926"/>
    <s v="N"/>
    <d v="2018-09-08T00:00:00"/>
    <s v="Critical"/>
    <n v="31"/>
    <n v="353.25"/>
    <n v="0.02"/>
    <s v="Regular"/>
    <n v="60.06"/>
    <n v="11.55"/>
    <n v="2.36"/>
    <s v="Rick Hansen"/>
    <x v="1"/>
    <s v="Corporate"/>
    <x v="0"/>
    <x v="1"/>
    <s v="Wrap Bag"/>
    <d v="2018-09-10T00:00:00"/>
    <n v="2.0247056254053998E-4"/>
    <s v=""/>
    <s v="Low Impact"/>
  </r>
  <r>
    <n v="38084"/>
    <s v="N"/>
    <d v="2018-03-20T00:00:00"/>
    <s v="Not Specified"/>
    <n v="11"/>
    <n v="100.36"/>
    <n v="0.02"/>
    <s v="Regular"/>
    <n v="18.41"/>
    <n v="9.11"/>
    <n v="2.15"/>
    <s v="Victoria Wilson"/>
    <x v="2"/>
    <s v="Home Office"/>
    <x v="0"/>
    <x v="0"/>
    <s v="Wrap Bag"/>
    <d v="2018-03-22T00:00:00"/>
    <n v="5.7522846869267064E-5"/>
    <s v=""/>
    <s v="Low Impact"/>
  </r>
  <r>
    <n v="38087"/>
    <s v="N"/>
    <d v="2018-02-21T00:00:00"/>
    <s v="Critical"/>
    <n v="18"/>
    <n v="901.81"/>
    <n v="0.02"/>
    <s v="Regular"/>
    <n v="-76.89"/>
    <n v="49.99"/>
    <n v="19.989999999999998"/>
    <s v="Ann Blume"/>
    <x v="0"/>
    <s v="Small Business"/>
    <x v="2"/>
    <x v="4"/>
    <s v="Small Box"/>
    <d v="2018-02-21T00:00:00"/>
    <n v="5.1688599576697617E-4"/>
    <s v=""/>
    <s v="Medium Impact"/>
  </r>
  <r>
    <n v="38340"/>
    <s v="N"/>
    <d v="2018-01-20T00:00:00"/>
    <s v="Critical"/>
    <n v="36"/>
    <n v="2167.0500000000002"/>
    <n v="0.02"/>
    <s v="Regular"/>
    <n v="684.9"/>
    <n v="60.22"/>
    <n v="3.5"/>
    <s v="Tanja Norvell"/>
    <x v="1"/>
    <s v="Corporate"/>
    <x v="0"/>
    <x v="8"/>
    <s v="Small Box"/>
    <d v="2018-01-21T00:00:00"/>
    <n v="1.2420773745321363E-3"/>
    <s v=""/>
    <s v="Medium Local Control Audit"/>
  </r>
  <r>
    <n v="38503"/>
    <s v="N"/>
    <d v="2018-05-05T00:00:00"/>
    <s v="Low"/>
    <n v="10"/>
    <n v="503.29349999999999"/>
    <n v="0.02"/>
    <s v="Regular"/>
    <n v="-222.82"/>
    <n v="55.99"/>
    <n v="5"/>
    <s v="Melanie Page"/>
    <x v="2"/>
    <s v="Corporate"/>
    <x v="2"/>
    <x v="3"/>
    <s v="Small Pack"/>
    <d v="2018-05-05T00:00:00"/>
    <n v="2.8847025638498869E-4"/>
    <s v=""/>
    <s v="Low Impact"/>
  </r>
  <r>
    <n v="40902"/>
    <s v="N"/>
    <d v="2018-07-07T00:00:00"/>
    <s v="Low"/>
    <n v="25"/>
    <n v="192.18"/>
    <n v="0.02"/>
    <s v="Regular"/>
    <n v="-48.88"/>
    <n v="7.1"/>
    <n v="6.05"/>
    <s v="Susan Vittorini"/>
    <x v="3"/>
    <s v="Home Office"/>
    <x v="0"/>
    <x v="6"/>
    <s v="Small Box"/>
    <d v="2018-07-09T00:00:00"/>
    <n v="1.1015086400294685E-4"/>
    <s v=""/>
    <s v="Low Impact"/>
  </r>
  <r>
    <n v="41216"/>
    <s v="N"/>
    <d v="2018-07-01T00:00:00"/>
    <s v="Not Specified"/>
    <n v="8"/>
    <n v="253.26"/>
    <n v="0.02"/>
    <s v="Regular"/>
    <n v="49.66"/>
    <n v="29.17"/>
    <n v="6.27"/>
    <s v="Kean Jones"/>
    <x v="1"/>
    <s v="Home Office"/>
    <x v="0"/>
    <x v="6"/>
    <s v="Small Box"/>
    <d v="2018-07-02T00:00:00"/>
    <n v="1.4515978674881005E-4"/>
    <s v=""/>
    <s v="Low Impact"/>
  </r>
  <r>
    <n v="41825"/>
    <s v="N"/>
    <d v="2018-08-22T00:00:00"/>
    <s v="Critical"/>
    <n v="43"/>
    <n v="3277.39"/>
    <n v="0.02"/>
    <s v="Regular"/>
    <n v="286.01"/>
    <n v="73.98"/>
    <n v="4"/>
    <s v="Patrick Gardner"/>
    <x v="0"/>
    <s v="Consumer"/>
    <x v="2"/>
    <x v="4"/>
    <s v="Small Box"/>
    <d v="2018-08-23T00:00:00"/>
    <n v="1.8784854832689037E-3"/>
    <s v=""/>
    <s v="Major Local Control Audit"/>
  </r>
  <r>
    <n v="44197"/>
    <s v="N"/>
    <d v="2018-01-20T00:00:00"/>
    <s v="High"/>
    <n v="27"/>
    <n v="3970.33"/>
    <n v="0.02"/>
    <s v="Delivery Van"/>
    <n v="-229.79"/>
    <n v="140.97999999999999"/>
    <n v="53.48"/>
    <s v="Cynthia Arntzen"/>
    <x v="2"/>
    <s v="Small Business"/>
    <x v="1"/>
    <x v="11"/>
    <s v="Jumbo Box"/>
    <d v="2018-01-23T00:00:00"/>
    <n v="2.2756544899407843E-3"/>
    <s v=""/>
    <s v="Major Local Control Audit"/>
  </r>
  <r>
    <n v="44708"/>
    <s v="N"/>
    <d v="2018-07-27T00:00:00"/>
    <s v="Not Specified"/>
    <n v="15"/>
    <n v="30.68"/>
    <n v="0.02"/>
    <s v="Regular"/>
    <n v="-37.39"/>
    <n v="1.74"/>
    <n v="4.08"/>
    <s v="Allen Rosenblatt"/>
    <x v="3"/>
    <s v="Small Business"/>
    <x v="1"/>
    <x v="2"/>
    <s v="Small Pack"/>
    <d v="2018-07-28T00:00:00"/>
    <n v="1.7584704483351073E-5"/>
    <s v=""/>
    <s v="Low Impact"/>
  </r>
  <r>
    <n v="45731"/>
    <s v="N"/>
    <d v="2018-08-10T00:00:00"/>
    <s v="Critical"/>
    <n v="35"/>
    <n v="2506.2674999999999"/>
    <n v="0.02"/>
    <s v="Regular"/>
    <n v="1160.58"/>
    <n v="85.99"/>
    <n v="3.3"/>
    <s v="Gene Hale"/>
    <x v="0"/>
    <s v="Consumer"/>
    <x v="2"/>
    <x v="3"/>
    <s v="Small Pack"/>
    <d v="2018-08-12T00:00:00"/>
    <n v="1.436504998165811E-3"/>
    <s v=""/>
    <s v="Major Local Control Audit"/>
  </r>
  <r>
    <n v="45731"/>
    <s v="N"/>
    <d v="2018-08-10T00:00:00"/>
    <s v="Critical"/>
    <n v="44"/>
    <n v="12689.87"/>
    <n v="0.02"/>
    <s v="Delivery Van"/>
    <n v="-169.23"/>
    <n v="296.18"/>
    <n v="154.12"/>
    <s v="Matt Abelman"/>
    <x v="1"/>
    <s v="Consumer"/>
    <x v="1"/>
    <x v="14"/>
    <s v="Jumbo Box"/>
    <d v="2018-08-11T00:00:00"/>
    <n v="7.2733902829902964E-3"/>
    <s v=""/>
    <s v="Major Local Control Audit"/>
  </r>
  <r>
    <n v="69"/>
    <s v="N"/>
    <d v="2018-06-03T00:00:00"/>
    <s v="Not Specified"/>
    <n v="28"/>
    <n v="51.53"/>
    <n v="0.03"/>
    <s v="Express"/>
    <n v="0.35"/>
    <n v="1.68"/>
    <n v="0.7"/>
    <s v="Jonathan Doherty"/>
    <x v="1"/>
    <s v="Corporate"/>
    <x v="0"/>
    <x v="1"/>
    <s v="Wrap Bag"/>
    <d v="2018-06-05T00:00:00"/>
    <n v="2.9535196285106933E-5"/>
    <s v=""/>
    <s v="Low Impact"/>
  </r>
  <r>
    <n v="833"/>
    <s v="Y"/>
    <d v="2018-02-12T00:00:00"/>
    <s v="Medium"/>
    <n v="1"/>
    <n v="19.32"/>
    <n v="0.03"/>
    <s v="Regular"/>
    <n v="-20.32"/>
    <n v="12.53"/>
    <n v="7.17"/>
    <s v="Olvera Toch"/>
    <x v="2"/>
    <s v="Home Office"/>
    <x v="0"/>
    <x v="6"/>
    <s v="Small Box"/>
    <d v="2018-02-13T00:00:00"/>
    <n v="1.1073549237886007E-5"/>
    <s v="QUALITY CHECK"/>
    <s v="Low Impact"/>
  </r>
  <r>
    <n v="1059"/>
    <s v="N"/>
    <d v="2018-02-26T00:00:00"/>
    <s v="Critical"/>
    <n v="24"/>
    <n v="990.1"/>
    <n v="0.03"/>
    <s v="Regular"/>
    <n v="310.22000000000003"/>
    <n v="40.98"/>
    <n v="7.47"/>
    <s v="Sean O'Donnell"/>
    <x v="2"/>
    <s v="Corporate"/>
    <x v="0"/>
    <x v="6"/>
    <s v="Small Box"/>
    <d v="2018-02-27T00:00:00"/>
    <n v="5.6749074018793669E-4"/>
    <s v=""/>
    <s v="Medium Impact"/>
  </r>
  <r>
    <n v="4647"/>
    <s v="N"/>
    <d v="2018-05-13T00:00:00"/>
    <s v="Medium"/>
    <n v="7"/>
    <n v="1203.73"/>
    <n v="0.03"/>
    <s v="Regular"/>
    <n v="293.14"/>
    <n v="162.93"/>
    <n v="19.989999999999998"/>
    <s v="Carlos Meador"/>
    <x v="0"/>
    <s v="Corporate"/>
    <x v="0"/>
    <x v="7"/>
    <s v="Small Box"/>
    <d v="2018-05-14T00:00:00"/>
    <n v="6.8993599503729423E-4"/>
    <s v=""/>
    <s v="Medium Impact"/>
  </r>
  <r>
    <n v="4931"/>
    <s v="N"/>
    <d v="2018-11-16T00:00:00"/>
    <s v="Critical"/>
    <n v="45"/>
    <n v="4282.7250000000004"/>
    <n v="0.03"/>
    <s v="Regular"/>
    <n v="1371.74"/>
    <n v="110.99"/>
    <n v="2.5"/>
    <s v="Giulietta Dortch"/>
    <x v="1"/>
    <s v="Corporate"/>
    <x v="2"/>
    <x v="3"/>
    <s v="Small Box"/>
    <d v="2018-11-18T00:00:00"/>
    <n v="2.4547083933657014E-3"/>
    <s v=""/>
    <s v="Major Local Control Audit"/>
  </r>
  <r>
    <n v="5283"/>
    <s v="N"/>
    <d v="2018-06-03T00:00:00"/>
    <s v="Medium"/>
    <n v="23"/>
    <n v="2508.6729999999998"/>
    <n v="0.03"/>
    <s v="Regular"/>
    <n v="417.47"/>
    <n v="125.99"/>
    <n v="7.69"/>
    <s v="Gary Zandusky"/>
    <x v="2"/>
    <s v="Home Office"/>
    <x v="2"/>
    <x v="3"/>
    <s v="Small Box"/>
    <d v="2018-06-05T00:00:00"/>
    <n v="1.4378837467523397E-3"/>
    <s v=""/>
    <s v="Major Local Control Audit"/>
  </r>
  <r>
    <n v="5509"/>
    <s v="N"/>
    <d v="2018-04-07T00:00:00"/>
    <s v="Low"/>
    <n v="21"/>
    <n v="885.23"/>
    <n v="0.03"/>
    <s v="Regular"/>
    <n v="78.98"/>
    <n v="40.89"/>
    <n v="18.98"/>
    <s v="Ashley Jarboe"/>
    <x v="1"/>
    <s v="Home Office"/>
    <x v="1"/>
    <x v="2"/>
    <s v="Small Box"/>
    <d v="2018-04-14T00:00:00"/>
    <n v="5.0738291883301403E-4"/>
    <s v=""/>
    <s v="Medium Impact"/>
  </r>
  <r>
    <n v="5572"/>
    <s v="N"/>
    <d v="2018-07-16T00:00:00"/>
    <s v="High"/>
    <n v="37"/>
    <n v="288.55"/>
    <n v="0.03"/>
    <s v="Regular"/>
    <n v="-133.69999999999999"/>
    <n v="7.37"/>
    <n v="5.53"/>
    <s v="Anna Gayman"/>
    <x v="2"/>
    <s v="Corporate"/>
    <x v="2"/>
    <x v="4"/>
    <s v="Small Pack"/>
    <d v="2018-07-18T00:00:00"/>
    <n v="1.6538678222525918E-4"/>
    <s v=""/>
    <s v="Low Impact"/>
  </r>
  <r>
    <n v="5984"/>
    <s v="N"/>
    <d v="2018-06-17T00:00:00"/>
    <s v="Low"/>
    <n v="42"/>
    <n v="464.64"/>
    <n v="0.03"/>
    <s v="Regular"/>
    <n v="14.48"/>
    <n v="10.64"/>
    <n v="5.16"/>
    <s v="Eric Barreto"/>
    <x v="1"/>
    <s v="Consumer"/>
    <x v="1"/>
    <x v="2"/>
    <s v="Small Box"/>
    <d v="2018-06-22T00:00:00"/>
    <n v="2.6631542018071193E-4"/>
    <s v=""/>
    <s v="Low Impact"/>
  </r>
  <r>
    <n v="5984"/>
    <s v="N"/>
    <d v="2018-06-17T00:00:00"/>
    <s v="Low"/>
    <n v="11"/>
    <n v="96.68"/>
    <n v="0.03"/>
    <s v="Regular"/>
    <n v="22.25"/>
    <n v="7.96"/>
    <n v="4.95"/>
    <s v="Eric Barreto"/>
    <x v="1"/>
    <s v="Consumer"/>
    <x v="1"/>
    <x v="2"/>
    <s v="Small Box"/>
    <d v="2018-06-19T00:00:00"/>
    <n v="5.5413599395384021E-5"/>
    <s v=""/>
    <s v="Low Impact"/>
  </r>
  <r>
    <n v="6979"/>
    <s v="Y"/>
    <d v="2018-02-27T00:00:00"/>
    <s v="Critical"/>
    <n v="28"/>
    <n v="334.89"/>
    <n v="0.03"/>
    <s v="Regular"/>
    <n v="-1.44"/>
    <n v="11.99"/>
    <n v="5.99"/>
    <s v="Keith Dawkins"/>
    <x v="1"/>
    <s v="Home Office"/>
    <x v="2"/>
    <x v="12"/>
    <s v="Medium Box"/>
    <d v="2018-02-28T00:00:00"/>
    <n v="1.9194725177410171E-4"/>
    <s v="QUALITY CHECK"/>
    <s v="Low Impact"/>
  </r>
  <r>
    <n v="8257"/>
    <s v="N"/>
    <d v="2018-03-22T00:00:00"/>
    <s v="Low"/>
    <n v="5"/>
    <n v="22.77"/>
    <n v="0.03"/>
    <s v="Regular"/>
    <n v="-6.2"/>
    <n v="4.28"/>
    <n v="1.6"/>
    <s v="David Philippe"/>
    <x v="0"/>
    <s v="Consumer"/>
    <x v="0"/>
    <x v="1"/>
    <s v="Wrap Bag"/>
    <d v="2018-03-29T00:00:00"/>
    <n v="1.3050968744651365E-5"/>
    <s v=""/>
    <s v="Low Impact"/>
  </r>
  <r>
    <n v="8646"/>
    <s v="N"/>
    <d v="2018-04-09T00:00:00"/>
    <s v="High"/>
    <n v="8"/>
    <n v="85.85"/>
    <n v="0.03"/>
    <s v="Regular"/>
    <n v="-327.64999999999998"/>
    <n v="4.4800000000000004"/>
    <n v="49"/>
    <s v="Emily Ducich"/>
    <x v="1"/>
    <s v="Consumer"/>
    <x v="0"/>
    <x v="8"/>
    <s v="Large Box"/>
    <d v="2018-04-11T00:00:00"/>
    <n v="4.9206221639364064E-5"/>
    <s v=""/>
    <s v="Low Impact"/>
  </r>
  <r>
    <n v="8710"/>
    <s v="N"/>
    <d v="2018-01-04T00:00:00"/>
    <s v="Critical"/>
    <n v="17"/>
    <n v="63.34"/>
    <n v="0.03"/>
    <s v="Regular"/>
    <n v="-76.02"/>
    <n v="3.36"/>
    <n v="6.27"/>
    <s v="Tamara Dahlen"/>
    <x v="2"/>
    <s v="Corporate"/>
    <x v="0"/>
    <x v="6"/>
    <s v="Small Box"/>
    <d v="2018-01-05T00:00:00"/>
    <n v="3.6304275814063134E-5"/>
    <s v=""/>
    <s v="Low Impact"/>
  </r>
  <r>
    <n v="8868"/>
    <s v="N"/>
    <d v="2018-01-28T00:00:00"/>
    <s v="Low"/>
    <n v="34"/>
    <n v="179.99"/>
    <n v="0.03"/>
    <s v="Regular"/>
    <n v="-102.27"/>
    <n v="5.18"/>
    <n v="5.74"/>
    <s v="Cindy Chapman"/>
    <x v="1"/>
    <s v="Corporate"/>
    <x v="0"/>
    <x v="6"/>
    <s v="Small Box"/>
    <d v="2018-02-01T00:00:00"/>
    <n v="1.0316398174570924E-4"/>
    <s v=""/>
    <s v="Low Impact"/>
  </r>
  <r>
    <n v="9088"/>
    <s v="N"/>
    <d v="2018-06-22T00:00:00"/>
    <s v="Critical"/>
    <n v="50"/>
    <n v="15383.7"/>
    <n v="0.03"/>
    <s v="Regular"/>
    <n v="6523.26"/>
    <n v="304.99"/>
    <n v="19.989999999999998"/>
    <s v="Russell Applegate"/>
    <x v="2"/>
    <s v="Home Office"/>
    <x v="0"/>
    <x v="6"/>
    <s v="Small Box"/>
    <d v="2018-06-24T00:00:00"/>
    <n v="8.8173995554278982E-3"/>
    <s v=""/>
    <s v="Major Local Control Audit"/>
  </r>
  <r>
    <n v="9923"/>
    <s v="Y"/>
    <d v="2018-10-05T00:00:00"/>
    <s v="High"/>
    <n v="14"/>
    <n v="5388.8"/>
    <n v="0.03"/>
    <s v="Delivery Van"/>
    <n v="-115.08"/>
    <n v="370.98"/>
    <n v="99"/>
    <s v="Chad Sievert"/>
    <x v="0"/>
    <s v="Corporate"/>
    <x v="0"/>
    <x v="5"/>
    <s v="Jumbo Drum"/>
    <d v="2018-10-06T00:00:00"/>
    <n v="3.0886719530600474E-3"/>
    <s v="QUALITY CHECK"/>
    <s v="Major Local Control Audit"/>
  </r>
  <r>
    <n v="10272"/>
    <s v="N"/>
    <d v="2018-01-17T00:00:00"/>
    <s v="Medium"/>
    <n v="3"/>
    <n v="299.08"/>
    <n v="0.03"/>
    <s v="Regular"/>
    <n v="-50.43"/>
    <n v="90.48"/>
    <n v="19.989999999999998"/>
    <s v="Katherine Ducich"/>
    <x v="1"/>
    <s v="Corporate"/>
    <x v="0"/>
    <x v="7"/>
    <s v="Small Box"/>
    <d v="2018-01-19T00:00:00"/>
    <n v="1.7142221045895171E-4"/>
    <s v=""/>
    <s v="Low Impact"/>
  </r>
  <r>
    <n v="10305"/>
    <s v="N"/>
    <d v="2018-07-07T00:00:00"/>
    <s v="Low"/>
    <n v="12"/>
    <n v="65.89"/>
    <n v="0.03"/>
    <s v="Regular"/>
    <n v="20.6"/>
    <n v="5.08"/>
    <n v="2.0299999999999998"/>
    <s v="Julia Barnett"/>
    <x v="1"/>
    <s v="Home Office"/>
    <x v="1"/>
    <x v="2"/>
    <s v="Wrap Bag"/>
    <d v="2018-07-12T00:00:00"/>
    <n v="3.776584675384622E-5"/>
    <s v=""/>
    <s v="Low Impact"/>
  </r>
  <r>
    <n v="10309"/>
    <s v="N"/>
    <d v="2018-11-21T00:00:00"/>
    <s v="Low"/>
    <n v="23"/>
    <n v="496.15"/>
    <n v="0.03"/>
    <s v="Regular"/>
    <n v="213.38"/>
    <n v="20.98"/>
    <n v="1.49"/>
    <s v="Trudy Brown"/>
    <x v="1"/>
    <s v="Small Business"/>
    <x v="0"/>
    <x v="6"/>
    <s v="Small Box"/>
    <d v="2018-11-21T00:00:00"/>
    <n v="2.843758516758355E-4"/>
    <s v=""/>
    <s v="Low Impact"/>
  </r>
  <r>
    <n v="10562"/>
    <s v="N"/>
    <d v="2018-11-11T00:00:00"/>
    <s v="Not Specified"/>
    <n v="10"/>
    <n v="994.04"/>
    <n v="0.03"/>
    <s v="Regular"/>
    <n v="-335.06"/>
    <n v="95.99"/>
    <n v="35"/>
    <s v="Yana Sorensen"/>
    <x v="1"/>
    <s v="Corporate"/>
    <x v="0"/>
    <x v="5"/>
    <s v="Large Box"/>
    <d v="2018-11-12T00:00:00"/>
    <n v="5.6974901058117009E-4"/>
    <s v=""/>
    <s v="Medium Impact"/>
  </r>
  <r>
    <n v="11206"/>
    <s v="N"/>
    <d v="2018-12-28T00:00:00"/>
    <s v="Low"/>
    <n v="6"/>
    <n v="177.67"/>
    <n v="0.03"/>
    <s v="Regular"/>
    <n v="39.630000000000003"/>
    <n v="28.53"/>
    <n v="1.49"/>
    <s v="Eric Barreto"/>
    <x v="0"/>
    <s v="Small Business"/>
    <x v="0"/>
    <x v="6"/>
    <s v="Small Box"/>
    <d v="2015-01-01T00:00:00"/>
    <n v="1.0183423877304383E-4"/>
    <s v=""/>
    <s v="Low Impact"/>
  </r>
  <r>
    <n v="11843"/>
    <s v="N"/>
    <d v="2018-07-17T00:00:00"/>
    <s v="Medium"/>
    <n v="42"/>
    <n v="4993.42"/>
    <n v="0.03"/>
    <s v="Delivery Van"/>
    <n v="190.14"/>
    <n v="119.99"/>
    <n v="56.14"/>
    <s v="Cindy Chapman"/>
    <x v="1"/>
    <s v="Consumer"/>
    <x v="2"/>
    <x v="12"/>
    <s v="Jumbo Box"/>
    <d v="2018-07-19T00:00:00"/>
    <n v="2.8620539459339933E-3"/>
    <s v=""/>
    <s v="Major Local Control Audit"/>
  </r>
  <r>
    <n v="13218"/>
    <s v="Y"/>
    <d v="2018-05-16T00:00:00"/>
    <s v="High"/>
    <n v="18"/>
    <n v="513.08000000000004"/>
    <n v="0.03"/>
    <s v="Regular"/>
    <n v="198.94"/>
    <n v="28.53"/>
    <n v="1.49"/>
    <s v="Victoria Pisteka"/>
    <x v="1"/>
    <s v="Corporate"/>
    <x v="0"/>
    <x v="6"/>
    <s v="Small Box"/>
    <d v="2018-05-17T00:00:00"/>
    <n v="2.9407953638584643E-4"/>
    <s v="QUALITY CHECK"/>
    <s v="Low Impact"/>
  </r>
  <r>
    <n v="13542"/>
    <s v="N"/>
    <d v="2018-03-08T00:00:00"/>
    <s v="Low"/>
    <n v="33"/>
    <n v="310.44"/>
    <n v="0.03"/>
    <s v="Regular"/>
    <n v="-90.21"/>
    <n v="8.74"/>
    <n v="8.2899999999999991"/>
    <s v="John Huston"/>
    <x v="1"/>
    <s v="Consumer"/>
    <x v="0"/>
    <x v="7"/>
    <s v="Small Box"/>
    <d v="2018-03-08T00:00:00"/>
    <n v="1.7793336570441677E-4"/>
    <s v=""/>
    <s v="Low Impact"/>
  </r>
  <r>
    <n v="13602"/>
    <s v="N"/>
    <d v="2018-01-13T00:00:00"/>
    <s v="Low"/>
    <n v="3"/>
    <n v="445.34"/>
    <n v="0.03"/>
    <s v="Delivery Van"/>
    <n v="-377.9"/>
    <n v="145.44999999999999"/>
    <n v="17.850000000000001"/>
    <s v="Brian Stugart"/>
    <x v="1"/>
    <s v="Corporate"/>
    <x v="2"/>
    <x v="12"/>
    <s v="Jumbo Drum"/>
    <d v="2018-01-18T00:00:00"/>
    <n v="2.552533342443144E-4"/>
    <s v=""/>
    <s v="Low Impact"/>
  </r>
  <r>
    <n v="14114"/>
    <s v="N"/>
    <d v="2018-04-06T00:00:00"/>
    <s v="Critical"/>
    <n v="29"/>
    <n v="65.16"/>
    <n v="0.03"/>
    <s v="Regular"/>
    <n v="-7.04"/>
    <n v="2.1800000000000002"/>
    <n v="1.38"/>
    <s v="Dave Poirier"/>
    <x v="0"/>
    <s v="Small Business"/>
    <x v="0"/>
    <x v="16"/>
    <s v="Wrap Bag"/>
    <d v="2018-04-06T00:00:00"/>
    <n v="3.734743624951616E-5"/>
    <s v=""/>
    <s v="Low Impact"/>
  </r>
  <r>
    <n v="14274"/>
    <s v="N"/>
    <d v="2018-01-06T00:00:00"/>
    <s v="Not Specified"/>
    <n v="2"/>
    <n v="61.718499999999999"/>
    <n v="0.03"/>
    <s v="Regular"/>
    <n v="-164.04"/>
    <n v="35.99"/>
    <n v="1.1000000000000001"/>
    <s v="Craig Leslie"/>
    <x v="1"/>
    <s v="Consumer"/>
    <x v="2"/>
    <x v="3"/>
    <s v="Small Box"/>
    <d v="2018-01-07T00:00:00"/>
    <n v="3.5374888645883411E-5"/>
    <s v=""/>
    <s v="Low Impact"/>
  </r>
  <r>
    <n v="14311"/>
    <s v="N"/>
    <d v="2018-08-01T00:00:00"/>
    <s v="Critical"/>
    <n v="30"/>
    <n v="192.41"/>
    <n v="0.03"/>
    <s v="Regular"/>
    <n v="-55.95"/>
    <n v="6.37"/>
    <n v="5.19"/>
    <s v="Brian Stugart"/>
    <x v="1"/>
    <s v="Corporate"/>
    <x v="0"/>
    <x v="6"/>
    <s v="Small Box"/>
    <d v="2018-08-02T00:00:00"/>
    <n v="1.1028269197006453E-4"/>
    <s v=""/>
    <s v="Low Impact"/>
  </r>
  <r>
    <n v="14400"/>
    <s v="N"/>
    <d v="2018-02-04T00:00:00"/>
    <s v="Medium"/>
    <n v="35"/>
    <n v="228.8"/>
    <n v="0.03"/>
    <s v="Regular"/>
    <n v="-99.08"/>
    <n v="6.48"/>
    <n v="6.6"/>
    <s v="Henia Zydlo"/>
    <x v="1"/>
    <s v="Home Office"/>
    <x v="0"/>
    <x v="0"/>
    <s v="Small Box"/>
    <d v="2018-02-05T00:00:00"/>
    <n v="1.3114016902838089E-4"/>
    <s v=""/>
    <s v="Low Impact"/>
  </r>
  <r>
    <n v="15815"/>
    <s v="N"/>
    <d v="2018-05-01T00:00:00"/>
    <s v="Critical"/>
    <n v="24"/>
    <n v="107.41"/>
    <n v="0.03"/>
    <s v="Regular"/>
    <n v="20.68"/>
    <n v="4.55"/>
    <n v="1.49"/>
    <s v="Mitch Willingham"/>
    <x v="1"/>
    <s v="Corporate"/>
    <x v="0"/>
    <x v="6"/>
    <s v="Small Box"/>
    <d v="2018-05-01T00:00:00"/>
    <n v="6.1563660643961486E-5"/>
    <s v=""/>
    <s v="Low Impact"/>
  </r>
  <r>
    <n v="16225"/>
    <s v="N"/>
    <d v="2018-05-28T00:00:00"/>
    <s v="Critical"/>
    <n v="30"/>
    <n v="550.29"/>
    <n v="0.03"/>
    <s v="Regular"/>
    <n v="-82.5"/>
    <n v="17.7"/>
    <n v="9.4700000000000006"/>
    <s v="Tanja Norvell"/>
    <x v="1"/>
    <s v="Consumer"/>
    <x v="0"/>
    <x v="5"/>
    <s v="Small Box"/>
    <d v="2018-05-30T00:00:00"/>
    <n v="3.1540700880519103E-4"/>
    <s v=""/>
    <s v="Low Impact"/>
  </r>
  <r>
    <n v="16321"/>
    <s v="N"/>
    <d v="2018-10-01T00:00:00"/>
    <s v="Not Specified"/>
    <n v="50"/>
    <n v="7156.56"/>
    <n v="0.03"/>
    <s v="Regular"/>
    <n v="1871.26"/>
    <n v="142.86000000000001"/>
    <n v="19.989999999999998"/>
    <s v="Roy Skaria"/>
    <x v="1"/>
    <s v="Corporate"/>
    <x v="0"/>
    <x v="5"/>
    <s v="Small Box"/>
    <d v="2018-10-03T00:00:00"/>
    <n v="4.1018902450251291E-3"/>
    <s v=""/>
    <s v="Major Local Control Audit"/>
  </r>
  <r>
    <n v="17636"/>
    <s v="N"/>
    <d v="2018-02-04T00:00:00"/>
    <s v="Low"/>
    <n v="2"/>
    <n v="7.01"/>
    <n v="0.03"/>
    <s v="Regular"/>
    <n v="-4.2"/>
    <n v="2.94"/>
    <n v="0.96"/>
    <s v="Dean Katz"/>
    <x v="1"/>
    <s v="Home Office"/>
    <x v="0"/>
    <x v="1"/>
    <s v="Wrap Bag"/>
    <d v="2018-02-08T00:00:00"/>
    <n v="4.017887171717438E-6"/>
    <s v=""/>
    <s v="Low Impact"/>
  </r>
  <r>
    <n v="18402"/>
    <s v="N"/>
    <d v="2018-08-29T00:00:00"/>
    <s v="Low"/>
    <n v="5"/>
    <n v="1548.45"/>
    <n v="0.03"/>
    <s v="Delivery Van"/>
    <n v="-224.2"/>
    <n v="284.98"/>
    <n v="69.55"/>
    <s v="Deanra Eno"/>
    <x v="1"/>
    <s v="Corporate"/>
    <x v="1"/>
    <x v="9"/>
    <s v="Jumbo Drum"/>
    <d v="2018-09-05T00:00:00"/>
    <n v="8.8751745949299118E-4"/>
    <s v=""/>
    <s v="Medium Impact"/>
  </r>
  <r>
    <n v="18405"/>
    <s v="N"/>
    <d v="2018-01-07T00:00:00"/>
    <s v="Medium"/>
    <n v="2"/>
    <n v="158.04"/>
    <n v="0.03"/>
    <s v="Regular"/>
    <n v="-263.08999999999997"/>
    <n v="73.98"/>
    <n v="14.52"/>
    <s v="George Ashbrook"/>
    <x v="2"/>
    <s v="Consumer"/>
    <x v="2"/>
    <x v="4"/>
    <s v="Small Box"/>
    <d v="2018-01-10T00:00:00"/>
    <n v="9.0583008362086153E-5"/>
    <s v=""/>
    <s v="Low Impact"/>
  </r>
  <r>
    <n v="18753"/>
    <s v="Y"/>
    <d v="2018-07-31T00:00:00"/>
    <s v="Medium"/>
    <n v="31"/>
    <n v="3945.95"/>
    <n v="0.03"/>
    <s v="Regular"/>
    <n v="1031.32"/>
    <n v="128.24"/>
    <n v="12.65"/>
    <s v="Erin Creighton"/>
    <x v="2"/>
    <s v="Corporate"/>
    <x v="1"/>
    <x v="9"/>
    <s v="Medium Box"/>
    <d v="2018-08-02T00:00:00"/>
    <n v="2.2616807254263092E-3"/>
    <s v="QUALITY CHECK"/>
    <s v="Major Local Control Audit"/>
  </r>
  <r>
    <n v="18754"/>
    <s v="N"/>
    <d v="2018-09-25T00:00:00"/>
    <s v="Not Specified"/>
    <n v="8"/>
    <n v="1217.6199999999999"/>
    <n v="0.03"/>
    <s v="Delivery Van"/>
    <n v="-221.5"/>
    <n v="140.97999999999999"/>
    <n v="36.090000000000003"/>
    <s v="Roland Black"/>
    <x v="0"/>
    <s v="Small Business"/>
    <x v="1"/>
    <x v="11"/>
    <s v="Jumbo Box"/>
    <d v="2018-09-27T00:00:00"/>
    <n v="6.9789725792105382E-4"/>
    <s v=""/>
    <s v="Medium Impact"/>
  </r>
  <r>
    <n v="18788"/>
    <s v="N"/>
    <d v="2018-10-02T00:00:00"/>
    <s v="Not Specified"/>
    <n v="27"/>
    <n v="566.12"/>
    <n v="0.03"/>
    <s v="Regular"/>
    <n v="-19.329999999999998"/>
    <n v="19.989999999999998"/>
    <n v="11.17"/>
    <s v="Joy Smith"/>
    <x v="0"/>
    <s v="Corporate"/>
    <x v="1"/>
    <x v="2"/>
    <s v="Large Box"/>
    <d v="2018-10-03T00:00:00"/>
    <n v="3.2448021193333469E-4"/>
    <s v=""/>
    <s v="Low Impact"/>
  </r>
  <r>
    <n v="18855"/>
    <s v="N"/>
    <d v="2018-09-15T00:00:00"/>
    <s v="High"/>
    <n v="31"/>
    <n v="229.43"/>
    <n v="0.03"/>
    <s v="Regular"/>
    <n v="-127.05"/>
    <n v="7.3"/>
    <n v="7.72"/>
    <s v="Ed Jacobs"/>
    <x v="1"/>
    <s v="Small Business"/>
    <x v="0"/>
    <x v="6"/>
    <s v="Small Box"/>
    <d v="2018-09-18T00:00:00"/>
    <n v="1.3150126302526846E-4"/>
    <s v=""/>
    <s v="Low Impact"/>
  </r>
  <r>
    <n v="19073"/>
    <s v="N"/>
    <d v="2018-06-24T00:00:00"/>
    <s v="Not Specified"/>
    <n v="40"/>
    <n v="115.01"/>
    <n v="0.03"/>
    <s v="Express"/>
    <n v="5.81"/>
    <n v="2.78"/>
    <n v="1.34"/>
    <s v="Chuck Magee"/>
    <x v="0"/>
    <s v="Corporate"/>
    <x v="0"/>
    <x v="1"/>
    <s v="Wrap Bag"/>
    <d v="2018-06-26T00:00:00"/>
    <n v="6.5919715209589527E-5"/>
    <s v=""/>
    <s v="Low Impact"/>
  </r>
  <r>
    <n v="19078"/>
    <s v="Y"/>
    <d v="2018-07-27T00:00:00"/>
    <s v="Critical"/>
    <n v="21"/>
    <n v="256.12"/>
    <n v="0.03"/>
    <s v="Regular"/>
    <n v="-18.190000000000001"/>
    <n v="11.97"/>
    <n v="4.9800000000000004"/>
    <s v="Brendan Dodson"/>
    <x v="3"/>
    <s v="Corporate"/>
    <x v="0"/>
    <x v="8"/>
    <s v="Small Box"/>
    <d v="2018-07-28T00:00:00"/>
    <n v="1.4679903886166481E-4"/>
    <s v="QUALITY CHECK"/>
    <s v="Low Impact"/>
  </r>
  <r>
    <n v="19204"/>
    <s v="N"/>
    <d v="2018-09-18T00:00:00"/>
    <s v="Medium"/>
    <n v="28"/>
    <n v="1642.05"/>
    <n v="0.03"/>
    <s v="Regular"/>
    <n v="829.73"/>
    <n v="55.98"/>
    <n v="4.8600000000000003"/>
    <s v="Linda Cazamias"/>
    <x v="2"/>
    <s v="Corporate"/>
    <x v="0"/>
    <x v="0"/>
    <s v="Small Box"/>
    <d v="2018-09-20T00:00:00"/>
    <n v="9.4116571045914691E-4"/>
    <s v=""/>
    <s v="Medium Local Control Audit"/>
  </r>
  <r>
    <n v="19716"/>
    <s v="N"/>
    <d v="2018-09-29T00:00:00"/>
    <s v="Low"/>
    <n v="5"/>
    <n v="616.10550000000001"/>
    <n v="0.03"/>
    <s v="Regular"/>
    <n v="-458.74"/>
    <n v="140.99"/>
    <n v="4.2"/>
    <s v="Nat Carroll"/>
    <x v="2"/>
    <s v="Home Office"/>
    <x v="2"/>
    <x v="3"/>
    <s v="Small Box"/>
    <d v="2018-10-06T00:00:00"/>
    <n v="3.5313015476099265E-4"/>
    <s v=""/>
    <s v="Low Impact"/>
  </r>
  <r>
    <n v="20037"/>
    <s v="N"/>
    <d v="2018-01-10T00:00:00"/>
    <s v="Low"/>
    <n v="49"/>
    <n v="15137.11"/>
    <n v="0.03"/>
    <s v="Delivery Van"/>
    <n v="4913.16"/>
    <n v="297.64"/>
    <n v="14.7"/>
    <s v="Michelle Moray"/>
    <x v="1"/>
    <s v="Corporate"/>
    <x v="2"/>
    <x v="12"/>
    <s v="Jumbo Drum"/>
    <d v="2018-01-15T00:00:00"/>
    <n v="8.6760627797255012E-3"/>
    <s v=""/>
    <s v="Major Local Control Audit"/>
  </r>
  <r>
    <n v="20135"/>
    <s v="N"/>
    <d v="2018-06-30T00:00:00"/>
    <s v="Critical"/>
    <n v="44"/>
    <n v="115.24"/>
    <n v="0.03"/>
    <s v="Regular"/>
    <n v="43.23"/>
    <n v="2.61"/>
    <n v="0.5"/>
    <s v="Susan MacKendrick"/>
    <x v="1"/>
    <s v="Corporate"/>
    <x v="0"/>
    <x v="10"/>
    <s v="Small Box"/>
    <d v="2018-06-30T00:00:00"/>
    <n v="6.6051543176707221E-5"/>
    <s v=""/>
    <s v="Low Impact"/>
  </r>
  <r>
    <n v="20519"/>
    <s v="N"/>
    <d v="2018-04-10T00:00:00"/>
    <s v="High"/>
    <n v="7"/>
    <n v="124.19"/>
    <n v="0.03"/>
    <s v="Regular"/>
    <n v="-53.3"/>
    <n v="15.99"/>
    <n v="11.28"/>
    <s v="Brad Thomas"/>
    <x v="1"/>
    <s v="Home Office"/>
    <x v="2"/>
    <x v="12"/>
    <s v="Medium Box"/>
    <d v="2018-04-11T00:00:00"/>
    <n v="7.118137059280866E-5"/>
    <s v=""/>
    <s v="Low Impact"/>
  </r>
  <r>
    <n v="21442"/>
    <s v="N"/>
    <d v="2018-12-25T00:00:00"/>
    <s v="Low"/>
    <n v="48"/>
    <n v="782.93"/>
    <n v="0.03"/>
    <s v="Regular"/>
    <n v="401.07"/>
    <n v="15.57"/>
    <n v="1.39"/>
    <s v="Thea Hudgings"/>
    <x v="1"/>
    <s v="Consumer"/>
    <x v="0"/>
    <x v="7"/>
    <s v="Small Box"/>
    <d v="2015-01-01T00:00:00"/>
    <n v="4.4874813171936291E-4"/>
    <s v=""/>
    <s v="Low Local Control Audit"/>
  </r>
  <r>
    <n v="21766"/>
    <s v="N"/>
    <d v="2018-06-01T00:00:00"/>
    <s v="High"/>
    <n v="41"/>
    <n v="5178.17"/>
    <n v="0.03"/>
    <s v="Delivery Van"/>
    <n v="531.69000000000005"/>
    <n v="120.98"/>
    <n v="30"/>
    <s v="Steve Carroll"/>
    <x v="0"/>
    <s v="Consumer"/>
    <x v="1"/>
    <x v="9"/>
    <s v="Jumbo Drum"/>
    <d v="2018-06-03T00:00:00"/>
    <n v="2.9679461934339641E-3"/>
    <s v=""/>
    <s v="Major Local Control Audit"/>
  </r>
  <r>
    <n v="22279"/>
    <s v="N"/>
    <d v="2018-12-22T00:00:00"/>
    <s v="Not Specified"/>
    <n v="43"/>
    <n v="2463.6"/>
    <n v="0.03"/>
    <s v="Regular"/>
    <n v="1040.6500000000001"/>
    <n v="54.96"/>
    <n v="10.75"/>
    <s v="Lena Radford"/>
    <x v="2"/>
    <s v="Small Business"/>
    <x v="0"/>
    <x v="0"/>
    <s v="Small Box"/>
    <d v="2018-12-25T00:00:00"/>
    <n v="1.4120494773527934E-3"/>
    <s v=""/>
    <s v="Major Local Control Audit"/>
  </r>
  <r>
    <n v="22978"/>
    <s v="N"/>
    <d v="2018-04-02T00:00:00"/>
    <s v="Medium"/>
    <n v="28"/>
    <n v="1801.95"/>
    <n v="0.03"/>
    <s v="Delivery Van"/>
    <n v="-182.07"/>
    <n v="60.89"/>
    <n v="32.409999999999997"/>
    <s v="Anthony Garverick"/>
    <x v="1"/>
    <s v="Small Business"/>
    <x v="1"/>
    <x v="9"/>
    <s v="Jumbo Drum"/>
    <d v="2018-04-03T00:00:00"/>
    <n v="1.032814805859663E-3"/>
    <s v=""/>
    <s v="Medium Local Control Audit"/>
  </r>
  <r>
    <n v="23076"/>
    <s v="Y"/>
    <d v="2018-05-27T00:00:00"/>
    <s v="Critical"/>
    <n v="50"/>
    <n v="742.21"/>
    <n v="0.03"/>
    <s v="Regular"/>
    <n v="122.21"/>
    <n v="14.2"/>
    <n v="5.3"/>
    <s v="Dan Reichenbach"/>
    <x v="0"/>
    <s v="Corporate"/>
    <x v="1"/>
    <x v="2"/>
    <s v="Wrap Bag"/>
    <d v="2018-05-28T00:00:00"/>
    <n v="4.254088498887875E-4"/>
    <s v="QUALITY CHECK"/>
    <s v="Low Local Control Audit"/>
  </r>
  <r>
    <n v="23333"/>
    <s v="N"/>
    <d v="2018-08-05T00:00:00"/>
    <s v="Medium"/>
    <n v="16"/>
    <n v="886.89"/>
    <n v="0.03"/>
    <s v="Regular"/>
    <n v="-23.83"/>
    <n v="65.989999999999995"/>
    <n v="8.99"/>
    <s v="Michael Dominguez"/>
    <x v="2"/>
    <s v="Home Office"/>
    <x v="2"/>
    <x v="3"/>
    <s v="Small Box"/>
    <d v="2018-08-06T00:00:00"/>
    <n v="5.0833437285655904E-4"/>
    <s v=""/>
    <s v="Medium Impact"/>
  </r>
  <r>
    <n v="23488"/>
    <s v="Y"/>
    <d v="2018-01-06T00:00:00"/>
    <s v="High"/>
    <n v="29"/>
    <n v="101.77"/>
    <n v="0.03"/>
    <s v="Regular"/>
    <n v="-73.19"/>
    <n v="3.28"/>
    <n v="3.97"/>
    <s v="Julia Barnett"/>
    <x v="1"/>
    <s v="Home Office"/>
    <x v="0"/>
    <x v="1"/>
    <s v="Wrap Bag"/>
    <d v="2018-01-08T00:00:00"/>
    <n v="5.8331009624205947E-5"/>
    <s v="QUALITY CHECK"/>
    <s v="Low Impact"/>
  </r>
  <r>
    <n v="23844"/>
    <s v="N"/>
    <d v="2018-07-06T00:00:00"/>
    <s v="Not Specified"/>
    <n v="42"/>
    <n v="937.62"/>
    <n v="0.03"/>
    <s v="Regular"/>
    <n v="187.2"/>
    <n v="21.78"/>
    <n v="5.94"/>
    <s v="Michael Granlund"/>
    <x v="0"/>
    <s v="Home Office"/>
    <x v="0"/>
    <x v="8"/>
    <s v="Medium Box"/>
    <d v="2018-07-08T00:00:00"/>
    <n v="5.3741103708212622E-4"/>
    <s v=""/>
    <s v="Medium Impact"/>
  </r>
  <r>
    <n v="24294"/>
    <s v="N"/>
    <d v="2018-08-02T00:00:00"/>
    <s v="Not Specified"/>
    <n v="24"/>
    <n v="4865.72"/>
    <n v="0.03"/>
    <s v="Delivery Van"/>
    <n v="1951.3"/>
    <n v="200.97"/>
    <n v="15.59"/>
    <s v="Thomas Seio"/>
    <x v="3"/>
    <s v="Home Office"/>
    <x v="2"/>
    <x v="12"/>
    <s v="Jumbo Drum"/>
    <d v="2018-08-03T00:00:00"/>
    <n v="2.7888607659299538E-3"/>
    <s v=""/>
    <s v="Major Local Control Audit"/>
  </r>
  <r>
    <n v="24544"/>
    <s v="N"/>
    <d v="2018-01-26T00:00:00"/>
    <s v="High"/>
    <n v="15"/>
    <n v="403.71"/>
    <n v="0.03"/>
    <s v="Delivery Van"/>
    <n v="-97.47"/>
    <n v="25.98"/>
    <n v="14.36"/>
    <s v="Tanja Norvell"/>
    <x v="1"/>
    <s v="Corporate"/>
    <x v="1"/>
    <x v="9"/>
    <s v="Jumbo Drum"/>
    <d v="2018-01-27T00:00:00"/>
    <n v="2.313924721960124E-4"/>
    <s v=""/>
    <s v="Low Impact"/>
  </r>
  <r>
    <n v="25060"/>
    <s v="N"/>
    <d v="2018-07-20T00:00:00"/>
    <s v="Not Specified"/>
    <n v="6"/>
    <n v="7767.02"/>
    <n v="0.03"/>
    <s v="Regular"/>
    <n v="2070.62"/>
    <n v="1270.99"/>
    <n v="19.989999999999998"/>
    <s v="Brosina Hoffman"/>
    <x v="1"/>
    <s v="Consumer"/>
    <x v="0"/>
    <x v="6"/>
    <s v="Small Box"/>
    <d v="2018-07-22T00:00:00"/>
    <n v="4.4517845963584568E-3"/>
    <s v=""/>
    <s v="Major Local Control Audit"/>
  </r>
  <r>
    <n v="26146"/>
    <s v="N"/>
    <d v="2018-10-11T00:00:00"/>
    <s v="Low"/>
    <n v="13"/>
    <n v="1351.76"/>
    <n v="0.03"/>
    <s v="Regular"/>
    <n v="107.31"/>
    <n v="104.65"/>
    <n v="18.93"/>
    <s v="John Dryer"/>
    <x v="1"/>
    <s v="Corporate"/>
    <x v="0"/>
    <x v="8"/>
    <s v="Small Box"/>
    <d v="2018-10-18T00:00:00"/>
    <n v="7.7478162100438864E-4"/>
    <s v=""/>
    <s v="Medium Impact"/>
  </r>
  <r>
    <n v="26146"/>
    <s v="N"/>
    <d v="2018-10-11T00:00:00"/>
    <s v="Low"/>
    <n v="49"/>
    <n v="595.4"/>
    <n v="0.03"/>
    <s v="Regular"/>
    <n v="-148.85"/>
    <n v="11.66"/>
    <n v="7.95"/>
    <s v="John Dryer"/>
    <x v="1"/>
    <s v="Corporate"/>
    <x v="0"/>
    <x v="1"/>
    <s v="Small Pack"/>
    <d v="2018-10-20T00:00:00"/>
    <n v="3.4126248531249115E-4"/>
    <s v=""/>
    <s v="Low Impact"/>
  </r>
  <r>
    <n v="28419"/>
    <s v="Y"/>
    <d v="2018-10-31T00:00:00"/>
    <s v="Low"/>
    <n v="9"/>
    <n v="133.85"/>
    <n v="0.03"/>
    <s v="Express"/>
    <n v="-5.28"/>
    <n v="13.48"/>
    <n v="4.51"/>
    <s v="Rachel Payne"/>
    <x v="1"/>
    <s v="Consumer"/>
    <x v="0"/>
    <x v="5"/>
    <s v="Small Box"/>
    <d v="2018-11-04T00:00:00"/>
    <n v="7.671814521175166E-5"/>
    <s v="QUALITY CHECK"/>
    <s v="Low Impact"/>
  </r>
  <r>
    <n v="28772"/>
    <s v="N"/>
    <d v="2018-02-06T00:00:00"/>
    <s v="High"/>
    <n v="4"/>
    <n v="705.68700000000001"/>
    <n v="0.03"/>
    <s v="Express"/>
    <n v="-803.08"/>
    <n v="205.99"/>
    <n v="8.99"/>
    <s v="Nick Zandusky"/>
    <x v="1"/>
    <s v="Small Business"/>
    <x v="2"/>
    <x v="3"/>
    <s v="Small Box"/>
    <d v="2018-02-08T00:00:00"/>
    <n v="4.044751418755726E-4"/>
    <s v=""/>
    <s v="Low Local Control Audit"/>
  </r>
  <r>
    <n v="28933"/>
    <s v="N"/>
    <d v="2018-07-09T00:00:00"/>
    <s v="Critical"/>
    <n v="38"/>
    <n v="156.19999999999999"/>
    <n v="0.03"/>
    <s v="Regular"/>
    <n v="43"/>
    <n v="3.98"/>
    <n v="0.7"/>
    <s v="Shirley Jackson"/>
    <x v="1"/>
    <s v="Corporate"/>
    <x v="0"/>
    <x v="1"/>
    <s v="Wrap Bag"/>
    <d v="2018-07-10T00:00:00"/>
    <n v="8.9528384625144628E-5"/>
    <s v=""/>
    <s v="Low Impact"/>
  </r>
  <r>
    <n v="29319"/>
    <s v="N"/>
    <d v="2018-01-24T00:00:00"/>
    <s v="Low"/>
    <n v="21"/>
    <n v="4429.6899999999996"/>
    <n v="0.03"/>
    <s v="Express"/>
    <n v="983.55"/>
    <n v="199.99"/>
    <n v="24.49"/>
    <s v="Filia McAdams"/>
    <x v="0"/>
    <s v="Small Business"/>
    <x v="2"/>
    <x v="13"/>
    <s v="Large Box"/>
    <d v="2018-01-26T00:00:00"/>
    <n v="2.5389435985285333E-3"/>
    <s v=""/>
    <s v="Major Local Control Audit"/>
  </r>
  <r>
    <n v="30016"/>
    <s v="N"/>
    <d v="2018-01-03T00:00:00"/>
    <s v="Critical"/>
    <n v="15"/>
    <n v="85.56"/>
    <n v="0.03"/>
    <s v="Regular"/>
    <n v="-41.58"/>
    <n v="5.28"/>
    <n v="5.66"/>
    <s v="Bill Donatelli"/>
    <x v="2"/>
    <s v="Corporate"/>
    <x v="0"/>
    <x v="0"/>
    <s v="Small Box"/>
    <d v="2018-01-05T00:00:00"/>
    <n v="4.9040003767780892E-5"/>
    <s v=""/>
    <s v="Low Impact"/>
  </r>
  <r>
    <n v="30278"/>
    <s v="N"/>
    <d v="2018-09-30T00:00:00"/>
    <s v="Low"/>
    <n v="50"/>
    <n v="2860.93"/>
    <n v="0.03"/>
    <s v="Regular"/>
    <n v="832.62"/>
    <n v="65.989999999999995"/>
    <n v="5.26"/>
    <s v="Ionia McGrath"/>
    <x v="0"/>
    <s v="Home Office"/>
    <x v="2"/>
    <x v="3"/>
    <s v="Small Box"/>
    <d v="2018-10-09T00:00:00"/>
    <n v="1.6397851563739758E-3"/>
    <s v=""/>
    <s v="Major Local Control Audit"/>
  </r>
  <r>
    <n v="30759"/>
    <s v="N"/>
    <d v="2018-05-08T00:00:00"/>
    <s v="Not Specified"/>
    <n v="2"/>
    <n v="64.790000000000006"/>
    <n v="0.03"/>
    <s v="Regular"/>
    <n v="-41.32"/>
    <n v="29.34"/>
    <n v="7.87"/>
    <s v="Brad Thomas"/>
    <x v="1"/>
    <s v="Corporate"/>
    <x v="1"/>
    <x v="2"/>
    <s v="Small Box"/>
    <d v="2018-05-10T00:00:00"/>
    <n v="3.7135365171979009E-5"/>
    <s v=""/>
    <s v="Low Impact"/>
  </r>
  <r>
    <n v="31111"/>
    <s v="N"/>
    <d v="2018-08-24T00:00:00"/>
    <s v="Not Specified"/>
    <n v="27"/>
    <n v="217.93"/>
    <n v="0.03"/>
    <s v="Regular"/>
    <n v="-29.02"/>
    <n v="7.64"/>
    <n v="5.83"/>
    <s v="Monica Federle"/>
    <x v="3"/>
    <s v="Corporate"/>
    <x v="0"/>
    <x v="0"/>
    <s v="Wrap Bag"/>
    <d v="2018-08-26T00:00:00"/>
    <n v="1.2490986466938395E-4"/>
    <s v=""/>
    <s v="Low Impact"/>
  </r>
  <r>
    <n v="31781"/>
    <s v="N"/>
    <d v="2018-01-16T00:00:00"/>
    <s v="Medium"/>
    <n v="41"/>
    <n v="78.489999999999995"/>
    <n v="0.03"/>
    <s v="Regular"/>
    <n v="5.53"/>
    <n v="1.81"/>
    <n v="0.75"/>
    <s v="Sylvia Foulston"/>
    <x v="3"/>
    <s v="Corporate"/>
    <x v="0"/>
    <x v="16"/>
    <s v="Wrap Bag"/>
    <d v="2018-01-17T00:00:00"/>
    <n v="4.4987726691597964E-5"/>
    <s v=""/>
    <s v="Low Impact"/>
  </r>
  <r>
    <n v="31910"/>
    <s v="N"/>
    <d v="2018-10-29T00:00:00"/>
    <s v="Medium"/>
    <n v="6"/>
    <n v="187.63749999999999"/>
    <n v="0.03"/>
    <s v="Regular"/>
    <n v="-190.03"/>
    <n v="35.99"/>
    <n v="5"/>
    <s v="Craig Molinari"/>
    <x v="1"/>
    <s v="Small Business"/>
    <x v="2"/>
    <x v="3"/>
    <s v="Small Box"/>
    <d v="2018-10-30T00:00:00"/>
    <n v="1.0754726165237245E-4"/>
    <s v=""/>
    <s v="Low Impact"/>
  </r>
  <r>
    <n v="32199"/>
    <s v="N"/>
    <d v="2018-07-15T00:00:00"/>
    <s v="High"/>
    <n v="8"/>
    <n v="46.97"/>
    <n v="0.03"/>
    <s v="Regular"/>
    <n v="-0.01"/>
    <n v="5.84"/>
    <n v="1.2"/>
    <s v="Erica Bern"/>
    <x v="0"/>
    <s v="Corporate"/>
    <x v="0"/>
    <x v="1"/>
    <s v="Wrap Bag"/>
    <d v="2018-07-17T00:00:00"/>
    <n v="2.6921563545730113E-5"/>
    <s v=""/>
    <s v="Low Impact"/>
  </r>
  <r>
    <n v="33959"/>
    <s v="N"/>
    <d v="2018-07-31T00:00:00"/>
    <s v="Critical"/>
    <n v="23"/>
    <n v="367.53"/>
    <n v="0.03"/>
    <s v="Delivery Van"/>
    <n v="11.65"/>
    <n v="15.23"/>
    <n v="27.75"/>
    <s v="Ben Peterman"/>
    <x v="0"/>
    <s v="Corporate"/>
    <x v="1"/>
    <x v="14"/>
    <s v="Jumbo Box"/>
    <d v="2018-08-01T00:00:00"/>
    <n v="2.1065535980332526E-4"/>
    <s v=""/>
    <s v="Low Impact"/>
  </r>
  <r>
    <n v="34567"/>
    <s v="N"/>
    <d v="2018-04-26T00:00:00"/>
    <s v="Low"/>
    <n v="18"/>
    <n v="3344.11"/>
    <n v="0.03"/>
    <s v="Delivery Van"/>
    <n v="588.54"/>
    <n v="180.98"/>
    <n v="26.2"/>
    <s v="Katrina Bavinger"/>
    <x v="2"/>
    <s v="Consumer"/>
    <x v="1"/>
    <x v="9"/>
    <s v="Jumbo Drum"/>
    <d v="2018-04-30T00:00:00"/>
    <n v="1.9167270570345227E-3"/>
    <s v=""/>
    <s v="Major Local Control Audit"/>
  </r>
  <r>
    <n v="36706"/>
    <s v="N"/>
    <d v="2018-04-11T00:00:00"/>
    <s v="Not Specified"/>
    <n v="7"/>
    <n v="355.97"/>
    <n v="0.03"/>
    <s v="Regular"/>
    <n v="-4.46"/>
    <n v="48.04"/>
    <n v="19.989999999999998"/>
    <s v="Brad Eason"/>
    <x v="2"/>
    <s v="Small Business"/>
    <x v="0"/>
    <x v="0"/>
    <s v="Small Box"/>
    <d v="2018-04-13T00:00:00"/>
    <n v="2.0402957154297527E-4"/>
    <s v=""/>
    <s v="Low Impact"/>
  </r>
  <r>
    <n v="36835"/>
    <s v="N"/>
    <d v="2018-10-20T00:00:00"/>
    <s v="Critical"/>
    <n v="39"/>
    <n v="12073.06"/>
    <n v="0.03"/>
    <s v="Regular"/>
    <n v="5081.87"/>
    <n v="315.98"/>
    <n v="19.989999999999998"/>
    <s v="William Brown"/>
    <x v="1"/>
    <s v="Home Office"/>
    <x v="0"/>
    <x v="6"/>
    <s v="Small Box"/>
    <d v="2018-10-22T00:00:00"/>
    <n v="6.9198563334343707E-3"/>
    <s v=""/>
    <s v="Major Local Control Audit"/>
  </r>
  <r>
    <n v="36835"/>
    <s v="N"/>
    <d v="2018-10-20T00:00:00"/>
    <s v="Critical"/>
    <n v="18"/>
    <n v="1175.53"/>
    <n v="0.03"/>
    <s v="Regular"/>
    <n v="257.58999999999997"/>
    <n v="63.94"/>
    <n v="14.48"/>
    <s v="William Brown"/>
    <x v="1"/>
    <s v="Home Office"/>
    <x v="1"/>
    <x v="2"/>
    <s v="Small Box"/>
    <d v="2018-10-21T00:00:00"/>
    <n v="6.7377273993851649E-4"/>
    <s v=""/>
    <s v="Medium Impact"/>
  </r>
  <r>
    <n v="37025"/>
    <s v="N"/>
    <d v="2018-11-10T00:00:00"/>
    <s v="High"/>
    <n v="37"/>
    <n v="641.89"/>
    <n v="0.03"/>
    <s v="Regular"/>
    <n v="207.3"/>
    <n v="17.48"/>
    <n v="1.99"/>
    <s v="Tracy Collins"/>
    <x v="1"/>
    <s v="Corporate"/>
    <x v="2"/>
    <x v="4"/>
    <s v="Small Pack"/>
    <d v="2018-11-11T00:00:00"/>
    <n v="3.6790892962249738E-4"/>
    <s v=""/>
    <s v="Low Impact"/>
  </r>
  <r>
    <n v="37794"/>
    <s v="N"/>
    <d v="2018-03-24T00:00:00"/>
    <s v="Low"/>
    <n v="32"/>
    <n v="6195.87"/>
    <n v="0.03"/>
    <s v="Regular"/>
    <n v="781.03"/>
    <n v="193.17"/>
    <n v="19.989999999999998"/>
    <s v="Michael Oakman"/>
    <x v="1"/>
    <s v="Small Business"/>
    <x v="0"/>
    <x v="5"/>
    <s v="Small Box"/>
    <d v="2018-03-28T00:00:00"/>
    <n v="3.5512562896760237E-3"/>
    <s v=""/>
    <s v="Major Local Control Audit"/>
  </r>
  <r>
    <n v="38852"/>
    <s v="N"/>
    <d v="2018-11-01T00:00:00"/>
    <s v="Not Specified"/>
    <n v="25"/>
    <n v="152.31"/>
    <n v="0.03"/>
    <s v="Regular"/>
    <n v="38.08"/>
    <n v="5.98"/>
    <n v="1.49"/>
    <s v="Eric Barreto"/>
    <x v="1"/>
    <s v="Small Business"/>
    <x v="0"/>
    <x v="6"/>
    <s v="Small Box"/>
    <d v="2018-11-03T00:00:00"/>
    <n v="8.729877248563239E-5"/>
    <s v=""/>
    <s v="Low Impact"/>
  </r>
  <r>
    <n v="39430"/>
    <s v="N"/>
    <d v="2018-06-13T00:00:00"/>
    <s v="Low"/>
    <n v="29"/>
    <n v="877.97"/>
    <n v="0.03"/>
    <s v="Regular"/>
    <n v="-144.19999999999999"/>
    <n v="30.98"/>
    <n v="6.5"/>
    <s v="Edward Becker"/>
    <x v="2"/>
    <s v="Corporate"/>
    <x v="2"/>
    <x v="4"/>
    <s v="Small Box"/>
    <d v="2018-06-17T00:00:00"/>
    <n v="5.0322174039269039E-4"/>
    <s v=""/>
    <s v="Medium Impact"/>
  </r>
  <r>
    <n v="40261"/>
    <s v="N"/>
    <d v="2018-11-04T00:00:00"/>
    <s v="Critical"/>
    <n v="36"/>
    <n v="331.37"/>
    <n v="0.03"/>
    <s v="Express"/>
    <n v="-172.17"/>
    <n v="9.06"/>
    <n v="9.86"/>
    <s v="Evan Bailliet"/>
    <x v="1"/>
    <s v="Corporate"/>
    <x v="0"/>
    <x v="0"/>
    <s v="Small Box"/>
    <d v="2018-11-06T00:00:00"/>
    <n v="1.8992971071212663E-4"/>
    <s v=""/>
    <s v="Low Impact"/>
  </r>
  <r>
    <n v="40354"/>
    <s v="Y"/>
    <d v="2018-01-03T00:00:00"/>
    <s v="High"/>
    <n v="29"/>
    <n v="172.51"/>
    <n v="0.03"/>
    <s v="Regular"/>
    <n v="12.55"/>
    <n v="5.58"/>
    <n v="2.99"/>
    <s v="Patrick Jones"/>
    <x v="0"/>
    <s v="Home Office"/>
    <x v="0"/>
    <x v="6"/>
    <s v="Small Box"/>
    <d v="2018-01-04T00:00:00"/>
    <n v="9.8876706989012167E-5"/>
    <s v="QUALITY CHECK"/>
    <s v="Low Impact"/>
  </r>
  <r>
    <n v="40647"/>
    <s v="N"/>
    <d v="2018-08-17T00:00:00"/>
    <s v="High"/>
    <n v="47"/>
    <n v="1982.16"/>
    <n v="0.03"/>
    <s v="Regular"/>
    <n v="267.10000000000002"/>
    <n v="40.99"/>
    <n v="19.989999999999998"/>
    <s v="Naresj Patel"/>
    <x v="2"/>
    <s v="Corporate"/>
    <x v="0"/>
    <x v="0"/>
    <s v="Small Box"/>
    <d v="2018-08-18T00:00:00"/>
    <n v="1.1361048839217459E-3"/>
    <s v=""/>
    <s v="Medium Local Control Audit"/>
  </r>
  <r>
    <n v="40708"/>
    <s v="N"/>
    <d v="2018-10-12T00:00:00"/>
    <s v="Not Specified"/>
    <n v="15"/>
    <n v="103.55"/>
    <n v="0.03"/>
    <s v="Regular"/>
    <n v="19.59"/>
    <n v="6.68"/>
    <n v="1.5"/>
    <s v="Toby Knight"/>
    <x v="1"/>
    <s v="Corporate"/>
    <x v="0"/>
    <x v="1"/>
    <s v="Wrap Bag"/>
    <d v="2018-10-13T00:00:00"/>
    <n v="5.9351243456681987E-5"/>
    <s v=""/>
    <s v="Low Impact"/>
  </r>
  <r>
    <n v="41542"/>
    <s v="N"/>
    <d v="2018-09-26T00:00:00"/>
    <s v="High"/>
    <n v="47"/>
    <n v="6181.48"/>
    <n v="0.03"/>
    <s v="Delivery Van"/>
    <n v="-194.83"/>
    <n v="124.49"/>
    <n v="51.94"/>
    <s v="Marc Crier"/>
    <x v="1"/>
    <s v="Corporate"/>
    <x v="1"/>
    <x v="14"/>
    <s v="Jumbo Box"/>
    <d v="2018-09-27T00:00:00"/>
    <n v="3.5430084442550514E-3"/>
    <s v=""/>
    <s v="Major Local Control Audit"/>
  </r>
  <r>
    <n v="41543"/>
    <s v="N"/>
    <d v="2018-02-06T00:00:00"/>
    <s v="Low"/>
    <n v="45"/>
    <n v="7548.65"/>
    <n v="0.03"/>
    <s v="Delivery Van"/>
    <n v="1385.35"/>
    <n v="160.97999999999999"/>
    <n v="30"/>
    <s v="Bill Donatelli"/>
    <x v="2"/>
    <s v="Corporate"/>
    <x v="1"/>
    <x v="9"/>
    <s v="Jumbo Drum"/>
    <d v="2018-02-10T00:00:00"/>
    <n v="4.3266225390563252E-3"/>
    <s v=""/>
    <s v="Major Local Control Audit"/>
  </r>
  <r>
    <n v="41543"/>
    <s v="N"/>
    <d v="2018-02-06T00:00:00"/>
    <s v="Low"/>
    <n v="24"/>
    <n v="1318.8685"/>
    <n v="0.03"/>
    <s v="Regular"/>
    <n v="172.33"/>
    <n v="65.989999999999995"/>
    <n v="3.99"/>
    <s v="Bill Donatelli"/>
    <x v="2"/>
    <s v="Corporate"/>
    <x v="2"/>
    <x v="3"/>
    <s v="Small Box"/>
    <d v="2018-02-10T00:00:00"/>
    <n v="7.5592936195894732E-4"/>
    <s v=""/>
    <s v="Medium Impact"/>
  </r>
  <r>
    <n v="41636"/>
    <s v="N"/>
    <d v="2018-08-14T00:00:00"/>
    <s v="Critical"/>
    <n v="47"/>
    <n v="5294.48"/>
    <n v="0.03"/>
    <s v="Regular"/>
    <n v="1521.31"/>
    <n v="107.53"/>
    <n v="5.81"/>
    <s v="MaryBeth Skach"/>
    <x v="1"/>
    <s v="Home Office"/>
    <x v="1"/>
    <x v="2"/>
    <s v="Medium Box"/>
    <d v="2018-08-15T00:00:00"/>
    <n v="3.0346110232403055E-3"/>
    <s v=""/>
    <s v="Major Local Control Audit"/>
  </r>
  <r>
    <n v="41636"/>
    <s v="N"/>
    <d v="2018-08-14T00:00:00"/>
    <s v="Critical"/>
    <n v="27"/>
    <n v="2762.857"/>
    <n v="0.03"/>
    <s v="Regular"/>
    <n v="722.24"/>
    <n v="115.99"/>
    <n v="4.2300000000000004"/>
    <s v="MaryBeth Skach"/>
    <x v="1"/>
    <s v="Home Office"/>
    <x v="2"/>
    <x v="3"/>
    <s v="Small Box"/>
    <d v="2018-08-16T00:00:00"/>
    <n v="1.5835731380299182E-3"/>
    <s v=""/>
    <s v="Major Local Control Audit"/>
  </r>
  <r>
    <n v="41696"/>
    <s v="N"/>
    <d v="2018-07-13T00:00:00"/>
    <s v="Not Specified"/>
    <n v="45"/>
    <n v="237.28"/>
    <n v="0.03"/>
    <s v="Express"/>
    <n v="-2088.6799999999998"/>
    <n v="4.4800000000000004"/>
    <n v="49"/>
    <s v="Bryan Mills"/>
    <x v="3"/>
    <s v="Small Business"/>
    <x v="0"/>
    <x v="8"/>
    <s v="Large Box"/>
    <d v="2018-07-15T00:00:00"/>
    <n v="1.3600060885950269E-4"/>
    <s v=""/>
    <s v="Low Impact"/>
  </r>
  <r>
    <n v="41765"/>
    <s v="N"/>
    <d v="2018-12-09T00:00:00"/>
    <s v="Medium"/>
    <n v="41"/>
    <n v="204.99"/>
    <n v="0.03"/>
    <s v="Regular"/>
    <n v="-95.99"/>
    <n v="4.9800000000000004"/>
    <n v="4.95"/>
    <s v="Victoria Wilson"/>
    <x v="2"/>
    <s v="Home Office"/>
    <x v="0"/>
    <x v="6"/>
    <s v="Small Box"/>
    <d v="2018-12-11T00:00:00"/>
    <n v="1.1749310860632778E-4"/>
    <s v=""/>
    <s v="Low Impact"/>
  </r>
  <r>
    <n v="41825"/>
    <s v="N"/>
    <d v="2018-08-22T00:00:00"/>
    <s v="Critical"/>
    <n v="50"/>
    <n v="7817.45"/>
    <n v="0.03"/>
    <s v="Delivery Van"/>
    <n v="-1303.5999999999999"/>
    <n v="150.88999999999999"/>
    <n v="60.2"/>
    <s v="Sylvia Foulston"/>
    <x v="0"/>
    <s v="Consumer"/>
    <x v="1"/>
    <x v="9"/>
    <s v="Jumbo Drum"/>
    <d v="2018-08-22T00:00:00"/>
    <n v="4.4806893110616959E-3"/>
    <s v=""/>
    <s v="Major Local Control Audit"/>
  </r>
  <r>
    <n v="43330"/>
    <s v="N"/>
    <d v="2018-04-27T00:00:00"/>
    <s v="Not Specified"/>
    <n v="40"/>
    <n v="2205.7584999999999"/>
    <n v="0.03"/>
    <s v="Regular"/>
    <n v="337.04"/>
    <n v="65.989999999999995"/>
    <n v="8.99"/>
    <s v="Fred Wasserman"/>
    <x v="3"/>
    <s v="Home Office"/>
    <x v="2"/>
    <x v="3"/>
    <s v="Small Box"/>
    <d v="2018-04-28T00:00:00"/>
    <n v="1.2642637348155062E-3"/>
    <s v=""/>
    <s v="Medium Local Control Audit"/>
  </r>
  <r>
    <n v="44002"/>
    <s v="N"/>
    <d v="2018-02-07T00:00:00"/>
    <s v="Medium"/>
    <n v="14"/>
    <n v="261.85000000000002"/>
    <n v="0.03"/>
    <s v="Regular"/>
    <n v="-52.33"/>
    <n v="17.7"/>
    <n v="9.4700000000000006"/>
    <s v="John Lee"/>
    <x v="1"/>
    <s v="Corporate"/>
    <x v="0"/>
    <x v="5"/>
    <s v="Small Box"/>
    <d v="2018-02-07T00:00:00"/>
    <n v="1.5008327473811859E-4"/>
    <s v=""/>
    <s v="Low Impact"/>
  </r>
  <r>
    <n v="44387"/>
    <s v="N"/>
    <d v="2018-02-04T00:00:00"/>
    <s v="Low"/>
    <n v="20"/>
    <n v="173.09"/>
    <n v="0.03"/>
    <s v="Regular"/>
    <n v="-6.71"/>
    <n v="8.34"/>
    <n v="4.82"/>
    <s v="Erica Bern"/>
    <x v="0"/>
    <s v="Corporate"/>
    <x v="0"/>
    <x v="0"/>
    <s v="Small Box"/>
    <d v="2018-02-08T00:00:00"/>
    <n v="9.9209142732178526E-5"/>
    <s v=""/>
    <s v="Low Impact"/>
  </r>
  <r>
    <n v="224"/>
    <s v="N"/>
    <d v="2018-06-17T00:00:00"/>
    <s v="Not Specified"/>
    <n v="44"/>
    <n v="267.85000000000002"/>
    <n v="0.04"/>
    <s v="Regular"/>
    <n v="-65.430000000000007"/>
    <n v="5.98"/>
    <n v="5.15"/>
    <s v="Bart Folk"/>
    <x v="1"/>
    <s v="Corporate"/>
    <x v="0"/>
    <x v="0"/>
    <s v="Small Box"/>
    <d v="2018-06-18T00:00:00"/>
    <n v="1.5352226518466704E-4"/>
    <s v=""/>
    <s v="Low Impact"/>
  </r>
  <r>
    <n v="224"/>
    <s v="N"/>
    <d v="2018-06-17T00:00:00"/>
    <s v="Not Specified"/>
    <n v="33"/>
    <n v="528.5"/>
    <n v="0.04"/>
    <s v="Regular"/>
    <n v="-149.91999999999999"/>
    <n v="15.42"/>
    <n v="10.68"/>
    <s v="Bart Folk"/>
    <x v="1"/>
    <s v="Corporate"/>
    <x v="0"/>
    <x v="5"/>
    <s v="Small Box"/>
    <d v="2018-06-18T00:00:00"/>
    <n v="3.0291774183347593E-4"/>
    <s v=""/>
    <s v="Low Impact"/>
  </r>
  <r>
    <n v="548"/>
    <s v="N"/>
    <d v="2018-09-20T00:00:00"/>
    <s v="Critical"/>
    <n v="41"/>
    <n v="129.49"/>
    <n v="0.04"/>
    <s v="Regular"/>
    <n v="36.020000000000003"/>
    <n v="3.08"/>
    <n v="0.99"/>
    <s v="Sung Chung"/>
    <x v="1"/>
    <s v="Home Office"/>
    <x v="0"/>
    <x v="10"/>
    <s v="Small Box"/>
    <d v="2018-09-21T00:00:00"/>
    <n v="7.4219145487259788E-5"/>
    <s v=""/>
    <s v="Low Impact"/>
  </r>
  <r>
    <n v="3110"/>
    <s v="N"/>
    <d v="2018-12-16T00:00:00"/>
    <s v="High"/>
    <n v="13"/>
    <n v="1601.32"/>
    <n v="0.04"/>
    <s v="Delivery Van"/>
    <n v="377.81"/>
    <n v="119.99"/>
    <n v="14"/>
    <s v="Helen Andreada"/>
    <x v="1"/>
    <s v="Corporate"/>
    <x v="2"/>
    <x v="12"/>
    <s v="Jumbo Drum"/>
    <d v="2018-12-18T00:00:00"/>
    <n v="9.178206969778272E-4"/>
    <s v=""/>
    <s v="Medium Local Control Audit"/>
  </r>
  <r>
    <n v="3492"/>
    <s v="N"/>
    <d v="2018-11-23T00:00:00"/>
    <s v="Low"/>
    <n v="33"/>
    <n v="94.6"/>
    <n v="0.04"/>
    <s v="Regular"/>
    <n v="-6.34"/>
    <n v="2.78"/>
    <n v="1.25"/>
    <s v="Roy Skaria"/>
    <x v="1"/>
    <s v="Corporate"/>
    <x v="0"/>
    <x v="1"/>
    <s v="Wrap Bag"/>
    <d v="2018-11-23T00:00:00"/>
    <n v="5.4221416040580548E-5"/>
    <s v=""/>
    <s v="Low Impact"/>
  </r>
  <r>
    <n v="4451"/>
    <s v="N"/>
    <d v="2018-09-30T00:00:00"/>
    <s v="Critical"/>
    <n v="47"/>
    <n v="992.95"/>
    <n v="0.04"/>
    <s v="Regular"/>
    <n v="-65.209999999999994"/>
    <n v="21.38"/>
    <n v="8.99"/>
    <s v="Tanja Norvell"/>
    <x v="1"/>
    <s v="Corporate"/>
    <x v="0"/>
    <x v="1"/>
    <s v="Small Pack"/>
    <d v="2018-09-30T00:00:00"/>
    <n v="5.6912426065004718E-4"/>
    <s v=""/>
    <s v="Medium Impact"/>
  </r>
  <r>
    <n v="5765"/>
    <s v="N"/>
    <d v="2018-12-14T00:00:00"/>
    <s v="Low"/>
    <n v="23"/>
    <n v="849.46"/>
    <n v="0.04"/>
    <s v="Regular"/>
    <n v="9.06"/>
    <n v="35.44"/>
    <n v="19.989999999999998"/>
    <s v="Jonathan Doherty"/>
    <x v="1"/>
    <s v="Corporate"/>
    <x v="0"/>
    <x v="0"/>
    <s v="Small Box"/>
    <d v="2018-12-21T00:00:00"/>
    <n v="4.8688080412084101E-4"/>
    <s v=""/>
    <s v="Low Local Control Audit"/>
  </r>
  <r>
    <n v="8930"/>
    <s v="N"/>
    <d v="2018-05-19T00:00:00"/>
    <s v="Medium"/>
    <n v="14"/>
    <n v="145.86000000000001"/>
    <n v="0.04"/>
    <s v="Regular"/>
    <n v="-92.32"/>
    <n v="9.99"/>
    <n v="11.59"/>
    <s v="Tony Molinari"/>
    <x v="1"/>
    <s v="Corporate"/>
    <x v="0"/>
    <x v="0"/>
    <s v="Small Box"/>
    <d v="2018-05-21T00:00:00"/>
    <n v="8.3601857755592819E-5"/>
    <s v=""/>
    <s v="Low Impact"/>
  </r>
  <r>
    <n v="9126"/>
    <s v="N"/>
    <d v="2018-11-17T00:00:00"/>
    <s v="Medium"/>
    <n v="47"/>
    <n v="2799.7"/>
    <n v="0.04"/>
    <s v="Regular"/>
    <n v="884.08"/>
    <n v="62.05"/>
    <n v="3.99"/>
    <s v="Sylvia Foulston"/>
    <x v="3"/>
    <s v="Corporate"/>
    <x v="0"/>
    <x v="8"/>
    <s v="Small Box"/>
    <d v="2018-11-18T00:00:00"/>
    <n v="1.6046902588669489E-3"/>
    <s v=""/>
    <s v="Major Local Control Audit"/>
  </r>
  <r>
    <n v="9222"/>
    <s v="N"/>
    <d v="2018-02-10T00:00:00"/>
    <s v="High"/>
    <n v="41"/>
    <n v="473.67"/>
    <n v="0.04"/>
    <s v="Regular"/>
    <n v="78.2"/>
    <n v="11.34"/>
    <n v="5.01"/>
    <s v="Ionia McGrath"/>
    <x v="0"/>
    <s v="Home Office"/>
    <x v="0"/>
    <x v="0"/>
    <s v="Small Box"/>
    <d v="2018-02-11T00:00:00"/>
    <n v="2.7149110080276734E-4"/>
    <s v=""/>
    <s v="Low Impact"/>
  </r>
  <r>
    <n v="9478"/>
    <s v="N"/>
    <d v="2018-03-28T00:00:00"/>
    <s v="High"/>
    <n v="48"/>
    <n v="522.97"/>
    <n v="0.04"/>
    <s v="Regular"/>
    <n v="29.98"/>
    <n v="10.4"/>
    <n v="5.4"/>
    <s v="Philip Brown"/>
    <x v="2"/>
    <s v="Corporate"/>
    <x v="1"/>
    <x v="2"/>
    <s v="Small Pack"/>
    <d v="2018-03-29T00:00:00"/>
    <n v="2.9974813897190713E-4"/>
    <s v=""/>
    <s v="Low Impact"/>
  </r>
  <r>
    <n v="9637"/>
    <s v="N"/>
    <d v="2018-01-03T00:00:00"/>
    <s v="Low"/>
    <n v="12"/>
    <n v="123.76"/>
    <n v="0.04"/>
    <s v="Regular"/>
    <n v="32.44"/>
    <n v="10.14"/>
    <n v="2.27"/>
    <s v="Andy Reiter"/>
    <x v="1"/>
    <s v="Corporate"/>
    <x v="0"/>
    <x v="0"/>
    <s v="Wrap Bag"/>
    <d v="2018-01-07T00:00:00"/>
    <n v="7.0934909610806025E-5"/>
    <s v=""/>
    <s v="Low Impact"/>
  </r>
  <r>
    <n v="10658"/>
    <s v="N"/>
    <d v="2018-08-27T00:00:00"/>
    <s v="Low"/>
    <n v="31"/>
    <n v="262.54000000000002"/>
    <n v="0.04"/>
    <s v="Regular"/>
    <n v="29.24"/>
    <n v="8.5"/>
    <n v="1.99"/>
    <s v="Joni Wasserman"/>
    <x v="1"/>
    <s v="Consumer"/>
    <x v="2"/>
    <x v="4"/>
    <s v="Small Pack"/>
    <d v="2018-08-31T00:00:00"/>
    <n v="1.5047875863947167E-4"/>
    <s v=""/>
    <s v="Low Impact"/>
  </r>
  <r>
    <n v="10886"/>
    <s v="N"/>
    <d v="2018-08-23T00:00:00"/>
    <s v="Critical"/>
    <n v="36"/>
    <n v="65.42"/>
    <n v="0.04"/>
    <s v="Regular"/>
    <n v="-112.92"/>
    <n v="1.74"/>
    <n v="4.08"/>
    <s v="Quincy Jones"/>
    <x v="0"/>
    <s v="Corporate"/>
    <x v="1"/>
    <x v="2"/>
    <s v="Small Pack"/>
    <d v="2018-08-25T00:00:00"/>
    <n v="3.7496459168866593E-5"/>
    <s v=""/>
    <s v="Low Impact"/>
  </r>
  <r>
    <n v="12007"/>
    <s v="N"/>
    <d v="2018-09-27T00:00:00"/>
    <s v="Not Specified"/>
    <n v="42"/>
    <n v="152.26"/>
    <n v="0.04"/>
    <s v="Regular"/>
    <n v="64.989999999999995"/>
    <n v="3.69"/>
    <n v="0.5"/>
    <s v="Victoria Pisteka"/>
    <x v="1"/>
    <s v="Corporate"/>
    <x v="0"/>
    <x v="10"/>
    <s v="Small Box"/>
    <d v="2018-09-29T00:00:00"/>
    <n v="8.7270114231911144E-5"/>
    <s v=""/>
    <s v="Low Impact"/>
  </r>
  <r>
    <n v="12224"/>
    <s v="N"/>
    <d v="2018-12-12T00:00:00"/>
    <s v="High"/>
    <n v="2"/>
    <n v="302.91000000000003"/>
    <n v="0.04"/>
    <s v="Delivery Van"/>
    <n v="-186.13"/>
    <n v="124.49"/>
    <n v="51.94"/>
    <s v="Joni Blumstein"/>
    <x v="2"/>
    <s v="Consumer"/>
    <x v="1"/>
    <x v="14"/>
    <s v="Jumbo Box"/>
    <d v="2018-12-14T00:00:00"/>
    <n v="1.7361743269399848E-4"/>
    <s v=""/>
    <s v="Low Impact"/>
  </r>
  <r>
    <n v="12228"/>
    <s v="N"/>
    <d v="2018-06-25T00:00:00"/>
    <s v="Not Specified"/>
    <n v="1"/>
    <n v="159.51"/>
    <n v="0.04"/>
    <s v="Delivery Van"/>
    <n v="-103.63"/>
    <n v="130.97999999999999"/>
    <n v="30"/>
    <s v="Brad Norvell"/>
    <x v="0"/>
    <s v="Corporate"/>
    <x v="1"/>
    <x v="9"/>
    <s v="Jumbo Drum"/>
    <d v="2018-06-28T00:00:00"/>
    <n v="9.1425561021490521E-5"/>
    <s v=""/>
    <s v="Low Impact"/>
  </r>
  <r>
    <n v="12258"/>
    <s v="N"/>
    <d v="2018-11-30T00:00:00"/>
    <s v="Low"/>
    <n v="3"/>
    <n v="561.65"/>
    <n v="0.04"/>
    <s v="Delivery Van"/>
    <n v="-264.94"/>
    <n v="180.98"/>
    <n v="30"/>
    <s v="Kelly Lampkin"/>
    <x v="2"/>
    <s v="Home Office"/>
    <x v="1"/>
    <x v="9"/>
    <s v="Jumbo Drum"/>
    <d v="2018-11-30T00:00:00"/>
    <n v="3.2191816405065612E-4"/>
    <s v=""/>
    <s v="Low Impact"/>
  </r>
  <r>
    <n v="13313"/>
    <s v="N"/>
    <d v="2018-07-16T00:00:00"/>
    <s v="Not Specified"/>
    <n v="47"/>
    <n v="1020.61"/>
    <n v="0.04"/>
    <s v="Regular"/>
    <n v="-209.61"/>
    <n v="21.66"/>
    <n v="13.99"/>
    <s v="Skye Norling"/>
    <x v="3"/>
    <s v="Home Office"/>
    <x v="0"/>
    <x v="8"/>
    <s v="Medium Box"/>
    <d v="2018-07-17T00:00:00"/>
    <n v="5.8497800660863551E-4"/>
    <s v=""/>
    <s v="Medium Impact"/>
  </r>
  <r>
    <n v="13408"/>
    <s v="N"/>
    <d v="2018-02-14T00:00:00"/>
    <s v="Low"/>
    <n v="4"/>
    <n v="256.77"/>
    <n v="0.04"/>
    <s v="Regular"/>
    <n v="173.89"/>
    <n v="60.65"/>
    <n v="12.23"/>
    <s v="Joni Blumstein"/>
    <x v="2"/>
    <s v="Home Office"/>
    <x v="1"/>
    <x v="2"/>
    <s v="Medium Box"/>
    <d v="2018-02-16T00:00:00"/>
    <n v="1.4717159616004088E-4"/>
    <s v=""/>
    <s v="Low Impact"/>
  </r>
  <r>
    <n v="13479"/>
    <s v="N"/>
    <d v="2018-12-04T00:00:00"/>
    <s v="High"/>
    <n v="13"/>
    <n v="2206.991"/>
    <n v="0.04"/>
    <s v="Regular"/>
    <n v="-1.63"/>
    <n v="205.99"/>
    <n v="5.26"/>
    <s v="Erin Ashbrook"/>
    <x v="2"/>
    <s v="Consumer"/>
    <x v="2"/>
    <x v="3"/>
    <s v="Small Box"/>
    <d v="2018-12-05T00:00:00"/>
    <n v="1.2649701607697348E-3"/>
    <s v=""/>
    <s v="Medium Local Control Audit"/>
  </r>
  <r>
    <n v="13604"/>
    <s v="N"/>
    <d v="2018-02-02T00:00:00"/>
    <s v="Not Specified"/>
    <n v="38"/>
    <n v="3152.75"/>
    <n v="0.04"/>
    <s v="Regular"/>
    <n v="1166.4000000000001"/>
    <n v="83.1"/>
    <n v="6.13"/>
    <s v="Erica Bern"/>
    <x v="0"/>
    <s v="Corporate"/>
    <x v="2"/>
    <x v="4"/>
    <s v="Small Box"/>
    <d v="2018-02-04T00:00:00"/>
    <n v="1.8070461883926041E-3"/>
    <s v=""/>
    <s v="Major Local Control Audit"/>
  </r>
  <r>
    <n v="13927"/>
    <s v="N"/>
    <d v="2018-08-26T00:00:00"/>
    <s v="Low"/>
    <n v="26"/>
    <n v="188.05"/>
    <n v="0.04"/>
    <s v="Express"/>
    <n v="-21.41"/>
    <n v="6.48"/>
    <n v="5.16"/>
    <s v="Dan Reichenbach"/>
    <x v="0"/>
    <s v="Corporate"/>
    <x v="0"/>
    <x v="0"/>
    <s v="Small Box"/>
    <d v="2018-09-02T00:00:00"/>
    <n v="1.0778369224557267E-4"/>
    <s v=""/>
    <s v="Low Impact"/>
  </r>
  <r>
    <n v="14115"/>
    <s v="N"/>
    <d v="2018-08-14T00:00:00"/>
    <s v="Not Specified"/>
    <n v="24"/>
    <n v="158.78"/>
    <n v="0.04"/>
    <s v="Regular"/>
    <n v="-38.380000000000003"/>
    <n v="6.28"/>
    <n v="5.41"/>
    <s v="Jim Mitchum"/>
    <x v="2"/>
    <s v="Consumer"/>
    <x v="1"/>
    <x v="2"/>
    <s v="Small Box"/>
    <d v="2018-08-16T00:00:00"/>
    <n v="9.1007150517160467E-5"/>
    <s v=""/>
    <s v="Low Impact"/>
  </r>
  <r>
    <n v="14211"/>
    <s v="N"/>
    <d v="2018-02-12T00:00:00"/>
    <s v="Not Specified"/>
    <n v="22"/>
    <n v="3220.58"/>
    <n v="0.04"/>
    <s v="Regular"/>
    <n v="1046.69"/>
    <n v="150.97999999999999"/>
    <n v="13.99"/>
    <s v="Frank Hawley"/>
    <x v="2"/>
    <s v="Home Office"/>
    <x v="2"/>
    <x v="12"/>
    <s v="Medium Box"/>
    <d v="2018-02-15T00:00:00"/>
    <n v="1.8459239753908343E-3"/>
    <s v=""/>
    <s v="Major Local Control Audit"/>
  </r>
  <r>
    <n v="14211"/>
    <s v="N"/>
    <d v="2018-02-12T00:00:00"/>
    <s v="Not Specified"/>
    <n v="14"/>
    <n v="2367.9899999999998"/>
    <n v="0.04"/>
    <s v="Regular"/>
    <n v="320.10000000000002"/>
    <n v="176.19"/>
    <n v="11.87"/>
    <s v="Frank Hawley"/>
    <x v="2"/>
    <s v="Home Office"/>
    <x v="0"/>
    <x v="5"/>
    <s v="Small Box"/>
    <d v="2018-02-14T00:00:00"/>
    <n v="1.3572491645870437E-3"/>
    <s v=""/>
    <s v="Medium Local Control Audit"/>
  </r>
  <r>
    <n v="16229"/>
    <s v="N"/>
    <d v="2018-03-29T00:00:00"/>
    <s v="High"/>
    <n v="27"/>
    <n v="1068.7"/>
    <n v="0.04"/>
    <s v="Regular"/>
    <n v="-89.5"/>
    <n v="40.98"/>
    <n v="6.5"/>
    <s v="Nora Paige"/>
    <x v="1"/>
    <s v="Small Business"/>
    <x v="2"/>
    <x v="4"/>
    <s v="Small Box"/>
    <d v="2018-03-30T00:00:00"/>
    <n v="6.1254151503772132E-4"/>
    <s v=""/>
    <s v="Medium Impact"/>
  </r>
  <r>
    <n v="16547"/>
    <s v="N"/>
    <d v="2018-02-18T00:00:00"/>
    <s v="Not Specified"/>
    <n v="8"/>
    <n v="1749.64"/>
    <n v="0.04"/>
    <s v="Delivery Van"/>
    <n v="-533.23"/>
    <n v="218.75"/>
    <n v="69.64"/>
    <s v="Nicole Hansen"/>
    <x v="3"/>
    <s v="Corporate"/>
    <x v="1"/>
    <x v="14"/>
    <s v="Jumbo Box"/>
    <d v="2018-02-18T00:00:00"/>
    <n v="1.002832540816505E-3"/>
    <s v=""/>
    <s v="Medium Local Control Audit"/>
  </r>
  <r>
    <n v="17668"/>
    <s v="Y"/>
    <d v="2018-11-25T00:00:00"/>
    <s v="Medium"/>
    <n v="49"/>
    <n v="848.92"/>
    <n v="0.04"/>
    <s v="Regular"/>
    <n v="296.06"/>
    <n v="17.48"/>
    <n v="1.99"/>
    <s v="Erin Creighton"/>
    <x v="2"/>
    <s v="Corporate"/>
    <x v="2"/>
    <x v="4"/>
    <s v="Small Pack"/>
    <d v="2018-11-27T00:00:00"/>
    <n v="4.865712949806516E-4"/>
    <s v="QUALITY CHECK"/>
    <s v="Low Local Control Audit"/>
  </r>
  <r>
    <n v="17668"/>
    <s v="Y"/>
    <d v="2018-11-25T00:00:00"/>
    <s v="Medium"/>
    <n v="13"/>
    <n v="2219.7325000000001"/>
    <n v="0.04"/>
    <s v="Express"/>
    <n v="-69.78"/>
    <n v="205.99"/>
    <n v="5"/>
    <s v="Erin Creighton"/>
    <x v="2"/>
    <s v="Corporate"/>
    <x v="2"/>
    <x v="3"/>
    <s v="Small Box"/>
    <d v="2018-11-26T00:00:00"/>
    <n v="1.2722731435655177E-3"/>
    <s v="QUALITY CHECK"/>
    <s v="Medium Local Control Audit"/>
  </r>
  <r>
    <n v="17669"/>
    <s v="N"/>
    <d v="2018-04-29T00:00:00"/>
    <s v="High"/>
    <n v="32"/>
    <n v="1116.03"/>
    <n v="0.04"/>
    <s v="Regular"/>
    <n v="203.44"/>
    <n v="34.76"/>
    <n v="5.49"/>
    <s v="Corey Roper"/>
    <x v="1"/>
    <s v="Small Business"/>
    <x v="0"/>
    <x v="5"/>
    <s v="Small Box"/>
    <d v="2018-04-30T00:00:00"/>
    <n v="6.396694180102443E-4"/>
    <s v=""/>
    <s v="Medium Impact"/>
  </r>
  <r>
    <n v="17764"/>
    <s v="N"/>
    <d v="2018-09-16T00:00:00"/>
    <s v="Low"/>
    <n v="27"/>
    <n v="644.4"/>
    <n v="0.04"/>
    <s v="Regular"/>
    <n v="-97.28"/>
    <n v="22.84"/>
    <n v="16.87"/>
    <s v="Don Miller"/>
    <x v="3"/>
    <s v="Home Office"/>
    <x v="0"/>
    <x v="0"/>
    <s v="Small Box"/>
    <d v="2018-09-16T00:00:00"/>
    <n v="3.6934757395930349E-4"/>
    <s v=""/>
    <s v="Low Impact"/>
  </r>
  <r>
    <n v="19073"/>
    <s v="N"/>
    <d v="2018-06-24T00:00:00"/>
    <s v="Not Specified"/>
    <n v="16"/>
    <n v="178.4"/>
    <n v="0.04"/>
    <s v="Regular"/>
    <n v="20.079999999999998"/>
    <n v="10.64"/>
    <n v="5.16"/>
    <s v="Chuck Magee"/>
    <x v="0"/>
    <s v="Corporate"/>
    <x v="1"/>
    <x v="2"/>
    <s v="Small Box"/>
    <d v="2018-06-25T00:00:00"/>
    <n v="1.022526492773739E-4"/>
    <s v=""/>
    <s v="Low Impact"/>
  </r>
  <r>
    <n v="19232"/>
    <s v="N"/>
    <d v="2018-07-12T00:00:00"/>
    <s v="Low"/>
    <n v="43"/>
    <n v="265.38"/>
    <n v="0.04"/>
    <s v="Regular"/>
    <n v="-107.59"/>
    <n v="6.24"/>
    <n v="5.22"/>
    <s v="Cynthia Arntzen"/>
    <x v="1"/>
    <s v="Small Business"/>
    <x v="1"/>
    <x v="2"/>
    <s v="Small Box"/>
    <d v="2018-07-17T00:00:00"/>
    <n v="1.5210654745083791E-4"/>
    <s v=""/>
    <s v="Low Impact"/>
  </r>
  <r>
    <n v="20261"/>
    <s v="N"/>
    <d v="2018-05-20T00:00:00"/>
    <s v="Medium"/>
    <n v="36"/>
    <n v="220.48"/>
    <n v="0.04"/>
    <s v="Regular"/>
    <n v="81.91"/>
    <n v="6.35"/>
    <n v="1.02"/>
    <s v="Duane Huffman"/>
    <x v="2"/>
    <s v="Small Business"/>
    <x v="0"/>
    <x v="0"/>
    <s v="Wrap Bag"/>
    <d v="2018-05-23T00:00:00"/>
    <n v="1.2637143560916702E-4"/>
    <s v=""/>
    <s v="Low Impact"/>
  </r>
  <r>
    <n v="20706"/>
    <s v="N"/>
    <d v="2018-07-12T00:00:00"/>
    <s v="High"/>
    <n v="41"/>
    <n v="5583.27"/>
    <n v="0.04"/>
    <s v="Express"/>
    <n v="1539.59"/>
    <n v="136.97999999999999"/>
    <n v="24.49"/>
    <s v="Jennifer Patt"/>
    <x v="1"/>
    <s v="Home Office"/>
    <x v="1"/>
    <x v="2"/>
    <s v="Large Box"/>
    <d v="2018-07-14T00:00:00"/>
    <n v="3.2001353650834273E-3"/>
    <s v=""/>
    <s v="Major Local Control Audit"/>
  </r>
  <r>
    <n v="20709"/>
    <s v="N"/>
    <d v="2018-08-11T00:00:00"/>
    <s v="High"/>
    <n v="5"/>
    <n v="25.1"/>
    <n v="0.04"/>
    <s v="Regular"/>
    <n v="2.98"/>
    <n v="4.9800000000000004"/>
    <n v="0.49"/>
    <s v="Gary Mitchum"/>
    <x v="2"/>
    <s v="Consumer"/>
    <x v="0"/>
    <x v="10"/>
    <s v="Small Box"/>
    <d v="2018-08-13T00:00:00"/>
    <n v="1.4386443368061014E-5"/>
    <s v=""/>
    <s v="Low Impact"/>
  </r>
  <r>
    <n v="21314"/>
    <s v="N"/>
    <d v="2018-11-02T00:00:00"/>
    <s v="Low"/>
    <n v="6"/>
    <n v="56.22"/>
    <n v="0.04"/>
    <s v="Regular"/>
    <n v="-20.39"/>
    <n v="8.6"/>
    <n v="6.19"/>
    <s v="Patrick Jones"/>
    <x v="0"/>
    <s v="Home Office"/>
    <x v="0"/>
    <x v="6"/>
    <s v="Small Box"/>
    <d v="2018-11-04T00:00:00"/>
    <n v="3.2223340484158974E-5"/>
    <s v=""/>
    <s v="Low Impact"/>
  </r>
  <r>
    <n v="21541"/>
    <s v="N"/>
    <d v="2018-10-08T00:00:00"/>
    <s v="Not Specified"/>
    <n v="43"/>
    <n v="3044.7"/>
    <n v="0.04"/>
    <s v="Delivery Van"/>
    <n v="-78.36"/>
    <n v="70.98"/>
    <n v="26.74"/>
    <s v="Quincy Jones"/>
    <x v="1"/>
    <s v="Corporate"/>
    <x v="1"/>
    <x v="11"/>
    <s v="Jumbo Box"/>
    <d v="2018-10-10T00:00:00"/>
    <n v="1.7451157021010106E-3"/>
    <s v=""/>
    <s v="Major Local Control Audit"/>
  </r>
  <r>
    <n v="22147"/>
    <s v="N"/>
    <d v="2018-01-16T00:00:00"/>
    <s v="Low"/>
    <n v="37"/>
    <n v="832.14"/>
    <n v="0.04"/>
    <s v="Regular"/>
    <n v="175.07"/>
    <n v="22.72"/>
    <n v="8.99"/>
    <s v="Christina Anderson"/>
    <x v="1"/>
    <s v="Corporate"/>
    <x v="1"/>
    <x v="2"/>
    <s v="Small Pack"/>
    <d v="2018-01-20T00:00:00"/>
    <n v="4.7695358503180448E-4"/>
    <s v=""/>
    <s v="Low Local Control Audit"/>
  </r>
  <r>
    <n v="22242"/>
    <s v="N"/>
    <d v="2018-06-15T00:00:00"/>
    <s v="Not Specified"/>
    <n v="50"/>
    <n v="329.91"/>
    <n v="0.04"/>
    <s v="Regular"/>
    <n v="-279.93"/>
    <n v="6.48"/>
    <n v="9.5399999999999991"/>
    <s v="Noel Staavos"/>
    <x v="0"/>
    <s v="Home Office"/>
    <x v="0"/>
    <x v="0"/>
    <s v="Small Box"/>
    <d v="2018-06-17T00:00:00"/>
    <n v="1.8909288970346652E-4"/>
    <s v=""/>
    <s v="Low Impact"/>
  </r>
  <r>
    <n v="22402"/>
    <s v="Y"/>
    <d v="2018-05-27T00:00:00"/>
    <s v="Critical"/>
    <n v="33"/>
    <n v="1194.3399999999999"/>
    <n v="0.04"/>
    <s v="Regular"/>
    <n v="497.11"/>
    <n v="37.700000000000003"/>
    <n v="2.99"/>
    <s v="Brad Thomas"/>
    <x v="1"/>
    <s v="Home Office"/>
    <x v="0"/>
    <x v="6"/>
    <s v="Small Box"/>
    <d v="2018-05-28T00:00:00"/>
    <n v="6.8455397498844584E-4"/>
    <s v="QUALITY CHECK"/>
    <s v="Medium Impact"/>
  </r>
  <r>
    <n v="23042"/>
    <s v="N"/>
    <d v="2018-04-26T00:00:00"/>
    <s v="Medium"/>
    <n v="20"/>
    <n v="8048.45"/>
    <n v="0.04"/>
    <s v="Regular"/>
    <n v="1947.67"/>
    <n v="419.19"/>
    <n v="19.989999999999998"/>
    <s v="Nicole Brennan"/>
    <x v="1"/>
    <s v="Home Office"/>
    <x v="0"/>
    <x v="5"/>
    <s v="Small Box"/>
    <d v="2018-04-27T00:00:00"/>
    <n v="4.6130904432538115E-3"/>
    <s v=""/>
    <s v="Major Local Control Audit"/>
  </r>
  <r>
    <n v="23333"/>
    <s v="N"/>
    <d v="2018-08-05T00:00:00"/>
    <s v="Medium"/>
    <n v="44"/>
    <n v="634.12"/>
    <n v="0.04"/>
    <s v="Regular"/>
    <n v="-21.65"/>
    <n v="14.42"/>
    <n v="6.75"/>
    <s v="Michael Dominguez"/>
    <x v="2"/>
    <s v="Home Office"/>
    <x v="0"/>
    <x v="8"/>
    <s v="Medium Box"/>
    <d v="2018-08-06T00:00:00"/>
    <n v="3.6345543699421712E-4"/>
    <s v=""/>
    <s v="Low Impact"/>
  </r>
  <r>
    <n v="23333"/>
    <s v="N"/>
    <d v="2018-08-05T00:00:00"/>
    <s v="Medium"/>
    <n v="32"/>
    <n v="196.84"/>
    <n v="0.04"/>
    <s v="Regular"/>
    <n v="-69.290000000000006"/>
    <n v="5.98"/>
    <n v="5.79"/>
    <s v="Michael Dominguez"/>
    <x v="2"/>
    <s v="Home Office"/>
    <x v="0"/>
    <x v="0"/>
    <s v="Small Box"/>
    <d v="2018-08-07T00:00:00"/>
    <n v="1.1282181324976614E-4"/>
    <s v=""/>
    <s v="Low Impact"/>
  </r>
  <r>
    <n v="23488"/>
    <s v="Y"/>
    <d v="2018-01-06T00:00:00"/>
    <s v="Critical"/>
    <n v="30"/>
    <n v="26133.39"/>
    <n v="0.04"/>
    <s v="Delivery Van"/>
    <n v="-11053.6"/>
    <n v="880.98"/>
    <n v="44.55"/>
    <s v="Julia West"/>
    <x v="3"/>
    <s v="Home Office"/>
    <x v="1"/>
    <x v="11"/>
    <s v="Jumbo Box"/>
    <d v="2018-01-07T00:00:00"/>
    <n v="1.4978746424320797E-2"/>
    <s v="QUALITY CHECK"/>
    <s v="Major Local Control Audit"/>
  </r>
  <r>
    <n v="23524"/>
    <s v="N"/>
    <d v="2018-04-28T00:00:00"/>
    <s v="High"/>
    <n v="28"/>
    <n v="129.33000000000001"/>
    <n v="0.04"/>
    <s v="Express"/>
    <n v="48.25"/>
    <n v="4.13"/>
    <n v="0.99"/>
    <s v="Sandra Glassco"/>
    <x v="2"/>
    <s v="Home Office"/>
    <x v="0"/>
    <x v="10"/>
    <s v="Small Box"/>
    <d v="2018-04-30T00:00:00"/>
    <n v="7.4127439075351832E-5"/>
    <s v=""/>
    <s v="Low Impact"/>
  </r>
  <r>
    <n v="23808"/>
    <s v="N"/>
    <d v="2018-02-07T00:00:00"/>
    <s v="Low"/>
    <n v="30"/>
    <n v="630.14"/>
    <n v="0.04"/>
    <s v="Regular"/>
    <n v="108"/>
    <n v="19.98"/>
    <n v="8.68"/>
    <s v="Ed Braxton"/>
    <x v="1"/>
    <s v="Consumer"/>
    <x v="0"/>
    <x v="0"/>
    <s v="Small Box"/>
    <d v="2018-02-14T00:00:00"/>
    <n v="3.6117423999800668E-4"/>
    <s v=""/>
    <s v="Low Impact"/>
  </r>
  <r>
    <n v="24162"/>
    <s v="N"/>
    <d v="2018-08-22T00:00:00"/>
    <s v="Not Specified"/>
    <n v="12"/>
    <n v="1755.3"/>
    <n v="0.04"/>
    <s v="Delivery Van"/>
    <n v="-7.01"/>
    <n v="150.97999999999999"/>
    <n v="16.010000000000002"/>
    <s v="Sean Braxton"/>
    <x v="1"/>
    <s v="Small Business"/>
    <x v="1"/>
    <x v="14"/>
    <s v="Jumbo Box"/>
    <d v="2018-08-23T00:00:00"/>
    <n v="1.0060766551377488E-3"/>
    <s v=""/>
    <s v="Medium Local Control Audit"/>
  </r>
  <r>
    <n v="24193"/>
    <s v="N"/>
    <d v="2018-03-14T00:00:00"/>
    <s v="Not Specified"/>
    <n v="19"/>
    <n v="1426.5125"/>
    <n v="0.04"/>
    <s v="Regular"/>
    <n v="-175.18"/>
    <n v="85.99"/>
    <n v="0.99"/>
    <s v="Beth Fritzler"/>
    <x v="1"/>
    <s v="Small Business"/>
    <x v="2"/>
    <x v="3"/>
    <s v="Wrap Bag"/>
    <d v="2018-03-16T00:00:00"/>
    <n v="8.1762714323032422E-4"/>
    <s v=""/>
    <s v="Medium Impact"/>
  </r>
  <r>
    <n v="25953"/>
    <s v="N"/>
    <d v="2018-09-27T00:00:00"/>
    <s v="Critical"/>
    <n v="19"/>
    <n v="1972.884"/>
    <n v="0.04"/>
    <s v="Regular"/>
    <n v="140.91"/>
    <n v="125.99"/>
    <n v="7.69"/>
    <s v="Liz Carlisle"/>
    <x v="1"/>
    <s v="Corporate"/>
    <x v="2"/>
    <x v="3"/>
    <s v="Small Box"/>
    <d v="2018-09-28T00:00:00"/>
    <n v="1.1307882046913819E-3"/>
    <s v=""/>
    <s v="Medium Local Control Audit"/>
  </r>
  <r>
    <n v="26240"/>
    <s v="Y"/>
    <d v="2018-12-19T00:00:00"/>
    <s v="Critical"/>
    <n v="38"/>
    <n v="1483.44"/>
    <n v="0.04"/>
    <s v="Regular"/>
    <n v="439.77"/>
    <n v="39.479999999999997"/>
    <n v="1.99"/>
    <s v="Carlos Soltero"/>
    <x v="0"/>
    <s v="Consumer"/>
    <x v="2"/>
    <x v="4"/>
    <s v="Small Pack"/>
    <d v="2018-12-22T00:00:00"/>
    <n v="8.5025599800463874E-4"/>
    <s v="QUALITY CHECK"/>
    <s v="Medium Impact"/>
  </r>
  <r>
    <n v="26240"/>
    <s v="Y"/>
    <d v="2018-12-19T00:00:00"/>
    <s v="Critical"/>
    <n v="39"/>
    <n v="145.68"/>
    <n v="0.04"/>
    <s v="Regular"/>
    <n v="12"/>
    <n v="3.7"/>
    <n v="1.61"/>
    <s v="Carlos Soltero"/>
    <x v="0"/>
    <s v="Consumer"/>
    <x v="1"/>
    <x v="2"/>
    <s v="Wrap Bag"/>
    <d v="2018-12-20T00:00:00"/>
    <n v="8.3498688042196357E-5"/>
    <s v="QUALITY CHECK"/>
    <s v="Low Impact"/>
  </r>
  <r>
    <n v="26279"/>
    <s v="N"/>
    <d v="2018-07-30T00:00:00"/>
    <s v="Not Specified"/>
    <n v="7"/>
    <n v="211.74350000000001"/>
    <n v="0.04"/>
    <s v="Regular"/>
    <n v="-33.31"/>
    <n v="35.99"/>
    <n v="1.25"/>
    <s v="Edward Nazzal"/>
    <x v="2"/>
    <s v="Home Office"/>
    <x v="2"/>
    <x v="3"/>
    <s v="Small Pack"/>
    <d v="2018-08-01T00:00:00"/>
    <n v="1.2136397893645528E-4"/>
    <s v=""/>
    <s v="Low Impact"/>
  </r>
  <r>
    <n v="26567"/>
    <s v="N"/>
    <d v="2018-09-04T00:00:00"/>
    <s v="Critical"/>
    <n v="48"/>
    <n v="6109.817"/>
    <n v="0.04"/>
    <s v="Regular"/>
    <n v="1374.95"/>
    <n v="155.99"/>
    <n v="8.08"/>
    <s v="Sylvia Foulston"/>
    <x v="3"/>
    <s v="Corporate"/>
    <x v="2"/>
    <x v="3"/>
    <s v="Small Box"/>
    <d v="2018-09-05T00:00:00"/>
    <n v="3.5019337155265512E-3"/>
    <s v=""/>
    <s v="Major Local Control Audit"/>
  </r>
  <r>
    <n v="27460"/>
    <s v="N"/>
    <d v="2018-05-12T00:00:00"/>
    <s v="Not Specified"/>
    <n v="31"/>
    <n v="196.58"/>
    <n v="0.04"/>
    <s v="Regular"/>
    <n v="-102.16"/>
    <n v="5.98"/>
    <n v="4.38"/>
    <s v="Evan Bailliet"/>
    <x v="1"/>
    <s v="Corporate"/>
    <x v="2"/>
    <x v="4"/>
    <s v="Small Pack"/>
    <d v="2018-05-14T00:00:00"/>
    <n v="1.126727903304157E-4"/>
    <s v=""/>
    <s v="Low Impact"/>
  </r>
  <r>
    <n v="27491"/>
    <s v="N"/>
    <d v="2018-04-09T00:00:00"/>
    <s v="Not Specified"/>
    <n v="11"/>
    <n v="985.01"/>
    <n v="0.04"/>
    <s v="Regular"/>
    <n v="186.05"/>
    <n v="90.48"/>
    <n v="19.989999999999998"/>
    <s v="Roy Collins"/>
    <x v="1"/>
    <s v="Corporate"/>
    <x v="0"/>
    <x v="7"/>
    <s v="Small Box"/>
    <d v="2018-04-11T00:00:00"/>
    <n v="5.6457332995911468E-4"/>
    <s v=""/>
    <s v="Medium Impact"/>
  </r>
  <r>
    <n v="29219"/>
    <s v="N"/>
    <d v="2018-04-10T00:00:00"/>
    <s v="Not Specified"/>
    <n v="29"/>
    <n v="203.4"/>
    <n v="0.04"/>
    <s v="Regular"/>
    <n v="24.59"/>
    <n v="7.08"/>
    <n v="2.35"/>
    <s v="Nat Carroll"/>
    <x v="2"/>
    <s v="Home Office"/>
    <x v="0"/>
    <x v="1"/>
    <s v="Wrap Bag"/>
    <d v="2018-04-11T00:00:00"/>
    <n v="1.1658177613799244E-4"/>
    <s v=""/>
    <s v="Low Impact"/>
  </r>
  <r>
    <n v="29410"/>
    <s v="Y"/>
    <d v="2018-09-17T00:00:00"/>
    <s v="Critical"/>
    <n v="35"/>
    <n v="4186.53"/>
    <n v="0.04"/>
    <s v="Regular"/>
    <n v="1929.58"/>
    <n v="120.97"/>
    <n v="7.11"/>
    <s v="Linda Cazamias"/>
    <x v="2"/>
    <s v="Corporate"/>
    <x v="2"/>
    <x v="12"/>
    <s v="Medium Box"/>
    <d v="2018-09-17T00:00:00"/>
    <n v="2.3995727790314132E-3"/>
    <s v="QUALITY CHECK"/>
    <s v="Major Local Control Audit"/>
  </r>
  <r>
    <n v="32037"/>
    <s v="N"/>
    <d v="2018-02-16T00:00:00"/>
    <s v="Low"/>
    <n v="37"/>
    <n v="311.66000000000003"/>
    <n v="0.04"/>
    <s v="Regular"/>
    <n v="-63.81"/>
    <n v="8.6"/>
    <n v="6.19"/>
    <s v="Edward Becker"/>
    <x v="2"/>
    <s v="Home Office"/>
    <x v="0"/>
    <x v="6"/>
    <s v="Small Box"/>
    <d v="2018-02-23T00:00:00"/>
    <n v="1.7863262709521497E-4"/>
    <s v=""/>
    <s v="Low Impact"/>
  </r>
  <r>
    <n v="32710"/>
    <s v="N"/>
    <d v="2018-11-16T00:00:00"/>
    <s v="High"/>
    <n v="43"/>
    <n v="540.33000000000004"/>
    <n v="0.04"/>
    <s v="Regular"/>
    <n v="-59.06"/>
    <n v="12.44"/>
    <n v="6.27"/>
    <s v="John Lee"/>
    <x v="1"/>
    <s v="Corporate"/>
    <x v="0"/>
    <x v="5"/>
    <s v="Medium Box"/>
    <d v="2018-11-17T00:00:00"/>
    <n v="3.0969828466392065E-4"/>
    <s v=""/>
    <s v="Low Impact"/>
  </r>
  <r>
    <n v="33250"/>
    <s v="N"/>
    <d v="2018-06-25T00:00:00"/>
    <s v="Not Specified"/>
    <n v="40"/>
    <n v="7381.19"/>
    <n v="0.04"/>
    <s v="Regular"/>
    <n v="2998.88"/>
    <n v="177.98"/>
    <n v="0.99"/>
    <s v="Guy Thornton"/>
    <x v="2"/>
    <s v="Corporate"/>
    <x v="0"/>
    <x v="8"/>
    <s v="Small Box"/>
    <d v="2018-06-27T00:00:00"/>
    <n v="4.2306403156931582E-3"/>
    <s v=""/>
    <s v="Major Local Control Audit"/>
  </r>
  <r>
    <n v="33888"/>
    <s v="N"/>
    <d v="2018-08-20T00:00:00"/>
    <s v="Not Specified"/>
    <n v="31"/>
    <n v="349.43"/>
    <n v="0.04"/>
    <s v="Regular"/>
    <n v="-44.92"/>
    <n v="11.5"/>
    <n v="7.19"/>
    <s v="Heather Kirkland"/>
    <x v="3"/>
    <s v="Home Office"/>
    <x v="0"/>
    <x v="6"/>
    <s v="Small Box"/>
    <d v="2018-08-23T00:00:00"/>
    <n v="2.0028107195623745E-4"/>
    <s v=""/>
    <s v="Low Impact"/>
  </r>
  <r>
    <n v="34880"/>
    <s v="N"/>
    <d v="2018-09-16T00:00:00"/>
    <s v="High"/>
    <n v="44"/>
    <n v="284.38"/>
    <n v="0.04"/>
    <s v="Regular"/>
    <n v="-62.43"/>
    <n v="6.48"/>
    <n v="5.19"/>
    <s v="Philip Brown"/>
    <x v="0"/>
    <s v="Home Office"/>
    <x v="0"/>
    <x v="0"/>
    <s v="Small Box"/>
    <d v="2018-09-17T00:00:00"/>
    <n v="1.62996683864908E-4"/>
    <s v=""/>
    <s v="Low Impact"/>
  </r>
  <r>
    <n v="35461"/>
    <s v="N"/>
    <d v="2018-06-01T00:00:00"/>
    <s v="Critical"/>
    <n v="30"/>
    <n v="112.6"/>
    <n v="0.04"/>
    <s v="Regular"/>
    <n v="-25.99"/>
    <n v="3.68"/>
    <n v="1.32"/>
    <s v="Julie Kriz"/>
    <x v="1"/>
    <s v="Corporate"/>
    <x v="0"/>
    <x v="15"/>
    <s v="Wrap Bag"/>
    <d v="2018-06-02T00:00:00"/>
    <n v="6.4538387380225904E-5"/>
    <s v=""/>
    <s v="Low Impact"/>
  </r>
  <r>
    <n v="36452"/>
    <s v="N"/>
    <d v="2018-04-05T00:00:00"/>
    <s v="High"/>
    <n v="18"/>
    <n v="129.47999999999999"/>
    <n v="0.04"/>
    <s v="Regular"/>
    <n v="46.01"/>
    <n v="6.98"/>
    <n v="2.83"/>
    <s v="Eudokia Martin"/>
    <x v="2"/>
    <s v="Home Office"/>
    <x v="1"/>
    <x v="2"/>
    <s v="Small Pack"/>
    <d v="2018-04-07T00:00:00"/>
    <n v="7.4213413836515541E-5"/>
    <s v=""/>
    <s v="Low Impact"/>
  </r>
  <r>
    <n v="36643"/>
    <s v="N"/>
    <d v="2018-02-23T00:00:00"/>
    <s v="Critical"/>
    <n v="30"/>
    <n v="1025.02"/>
    <n v="0.04"/>
    <s v="Regular"/>
    <n v="87.03"/>
    <n v="33.29"/>
    <n v="8.74"/>
    <s v="Ruben Ausman"/>
    <x v="2"/>
    <s v="Corporate"/>
    <x v="0"/>
    <x v="5"/>
    <s v="Small Box"/>
    <d v="2018-02-24T00:00:00"/>
    <n v="5.8750566458684865E-4"/>
    <s v=""/>
    <s v="Medium Impact"/>
  </r>
  <r>
    <n v="36932"/>
    <s v="Y"/>
    <d v="2018-07-07T00:00:00"/>
    <s v="Low"/>
    <n v="20"/>
    <n v="668.8"/>
    <n v="0.04"/>
    <s v="Regular"/>
    <n v="92.34"/>
    <n v="33.89"/>
    <n v="5.0999999999999996"/>
    <s v="Troy Blackwell"/>
    <x v="1"/>
    <s v="Home Office"/>
    <x v="0"/>
    <x v="5"/>
    <s v="Small Box"/>
    <d v="2018-07-12T00:00:00"/>
    <n v="3.8333280177526717E-4"/>
    <s v="QUALITY CHECK"/>
    <s v="Low Impact"/>
  </r>
  <r>
    <n v="36992"/>
    <s v="N"/>
    <d v="2018-12-07T00:00:00"/>
    <s v="Medium"/>
    <n v="34"/>
    <n v="459.08"/>
    <n v="0.04"/>
    <s v="Express"/>
    <n v="61.57"/>
    <n v="12.98"/>
    <n v="3.14"/>
    <s v="Aleksandra Gannaway"/>
    <x v="1"/>
    <s v="Corporate"/>
    <x v="0"/>
    <x v="15"/>
    <s v="Small Pack"/>
    <d v="2018-12-09T00:00:00"/>
    <n v="2.6312862236691035E-4"/>
    <s v=""/>
    <s v="Low Impact"/>
  </r>
  <r>
    <n v="37696"/>
    <s v="N"/>
    <d v="2018-07-09T00:00:00"/>
    <s v="Not Specified"/>
    <n v="5"/>
    <n v="24.09"/>
    <n v="0.04"/>
    <s v="Regular"/>
    <n v="-20.23"/>
    <n v="3.81"/>
    <n v="5.44"/>
    <s v="Valerie Dominguez"/>
    <x v="1"/>
    <s v="Corporate"/>
    <x v="0"/>
    <x v="6"/>
    <s v="Small Box"/>
    <d v="2018-07-11T00:00:00"/>
    <n v="1.3807546642892026E-5"/>
    <s v=""/>
    <s v="Low Impact"/>
  </r>
  <r>
    <n v="38145"/>
    <s v="N"/>
    <d v="2018-09-12T00:00:00"/>
    <s v="Not Specified"/>
    <n v="33"/>
    <n v="60.92"/>
    <n v="0.04"/>
    <s v="Regular"/>
    <n v="-17.2"/>
    <n v="1.88"/>
    <n v="1.49"/>
    <s v="Amy Cox"/>
    <x v="2"/>
    <s v="Small Business"/>
    <x v="0"/>
    <x v="6"/>
    <s v="Small Box"/>
    <d v="2018-09-14T00:00:00"/>
    <n v="3.4917216333955257E-5"/>
    <s v=""/>
    <s v="Low Impact"/>
  </r>
  <r>
    <n v="38240"/>
    <s v="Y"/>
    <d v="2018-12-19T00:00:00"/>
    <s v="High"/>
    <n v="4"/>
    <n v="41.53"/>
    <n v="0.04"/>
    <s v="Regular"/>
    <n v="-15.53"/>
    <n v="8.6"/>
    <n v="6.19"/>
    <s v="Ken Lonsdale"/>
    <x v="2"/>
    <s v="Consumer"/>
    <x v="0"/>
    <x v="6"/>
    <s v="Small Box"/>
    <d v="2018-12-19T00:00:00"/>
    <n v="2.3803545540859519E-5"/>
    <s v="QUALITY CHECK"/>
    <s v="Low Impact"/>
  </r>
  <r>
    <n v="38503"/>
    <s v="N"/>
    <d v="2018-05-05T00:00:00"/>
    <s v="Low"/>
    <n v="47"/>
    <n v="5567.79"/>
    <n v="0.04"/>
    <s v="Regular"/>
    <n v="1726.66"/>
    <n v="120.98"/>
    <n v="3.99"/>
    <s v="Melanie Page"/>
    <x v="2"/>
    <s v="Corporate"/>
    <x v="0"/>
    <x v="8"/>
    <s v="Small Box"/>
    <d v="2018-05-05T00:00:00"/>
    <n v="3.1912627697313319E-3"/>
    <s v=""/>
    <s v="Major Local Control Audit"/>
  </r>
  <r>
    <n v="38726"/>
    <s v="N"/>
    <d v="2018-05-21T00:00:00"/>
    <s v="Medium"/>
    <n v="44"/>
    <n v="92.86"/>
    <n v="0.04"/>
    <s v="Regular"/>
    <n v="-11.28"/>
    <n v="2.08"/>
    <n v="1.49"/>
    <s v="Eugene Hildebrand"/>
    <x v="2"/>
    <s v="Home Office"/>
    <x v="0"/>
    <x v="6"/>
    <s v="Small Box"/>
    <d v="2018-05-23T00:00:00"/>
    <n v="5.3224108811081501E-5"/>
    <s v=""/>
    <s v="Low Impact"/>
  </r>
  <r>
    <n v="39040"/>
    <s v="N"/>
    <d v="2018-05-21T00:00:00"/>
    <s v="Critical"/>
    <n v="7"/>
    <n v="19.36"/>
    <n v="0.04"/>
    <s v="Express"/>
    <n v="-1"/>
    <n v="1.98"/>
    <n v="0.7"/>
    <s v="Astrea Jones"/>
    <x v="0"/>
    <s v="Corporate"/>
    <x v="0"/>
    <x v="16"/>
    <s v="Wrap Bag"/>
    <d v="2018-05-22T00:00:00"/>
    <n v="1.1096475840862996E-5"/>
    <s v=""/>
    <s v="Low Impact"/>
  </r>
  <r>
    <n v="39780"/>
    <s v="N"/>
    <d v="2018-06-07T00:00:00"/>
    <s v="Low"/>
    <n v="48"/>
    <n v="2208.31"/>
    <n v="0.04"/>
    <s v="Regular"/>
    <n v="569.08000000000004"/>
    <n v="45.98"/>
    <n v="4.8"/>
    <s v="Chuck Sachs"/>
    <x v="0"/>
    <s v="Consumer"/>
    <x v="1"/>
    <x v="2"/>
    <s v="Wrap Bag"/>
    <d v="2018-06-09T00:00:00"/>
    <n v="1.2657261655029011E-3"/>
    <s v=""/>
    <s v="Medium Local Control Audit"/>
  </r>
  <r>
    <n v="39906"/>
    <s v="N"/>
    <d v="2018-03-17T00:00:00"/>
    <s v="Medium"/>
    <n v="25"/>
    <n v="82.21"/>
    <n v="0.04"/>
    <s v="Regular"/>
    <n v="15.25"/>
    <n v="3.38"/>
    <n v="1.0900000000000001"/>
    <s v="Sean Christensen"/>
    <x v="2"/>
    <s v="Home Office"/>
    <x v="0"/>
    <x v="0"/>
    <s v="Wrap Bag"/>
    <d v="2018-03-19T00:00:00"/>
    <n v="4.7119900768458E-5"/>
    <s v=""/>
    <s v="Low Impact"/>
  </r>
  <r>
    <n v="41799"/>
    <s v="N"/>
    <d v="2018-06-23T00:00:00"/>
    <s v="High"/>
    <n v="21"/>
    <n v="1130.806"/>
    <n v="0.04"/>
    <s v="Regular"/>
    <n v="95.15"/>
    <n v="65.989999999999995"/>
    <n v="4.99"/>
    <s v="Jonathan Doherty"/>
    <x v="1"/>
    <s v="Corporate"/>
    <x v="2"/>
    <x v="3"/>
    <s v="Small Box"/>
    <d v="2018-06-24T00:00:00"/>
    <n v="6.4813850514994437E-4"/>
    <s v=""/>
    <s v="Medium Impact"/>
  </r>
  <r>
    <n v="42022"/>
    <s v="N"/>
    <d v="2018-09-24T00:00:00"/>
    <s v="Medium"/>
    <n v="45"/>
    <n v="338.85"/>
    <n v="0.04"/>
    <s v="Regular"/>
    <n v="-170.18"/>
    <n v="7.3"/>
    <n v="7.72"/>
    <s v="Eugene Hildebrand"/>
    <x v="2"/>
    <s v="Home Office"/>
    <x v="0"/>
    <x v="6"/>
    <s v="Small Box"/>
    <d v="2018-09-25T00:00:00"/>
    <n v="1.9421698546882369E-4"/>
    <s v=""/>
    <s v="Low Impact"/>
  </r>
  <r>
    <n v="42310"/>
    <s v="N"/>
    <d v="2018-07-21T00:00:00"/>
    <s v="Critical"/>
    <n v="20"/>
    <n v="3361.7584999999999"/>
    <n v="0.04"/>
    <s v="Regular"/>
    <n v="394.35"/>
    <n v="205.99"/>
    <n v="8.99"/>
    <s v="Julia Dunbar"/>
    <x v="1"/>
    <s v="Consumer"/>
    <x v="2"/>
    <x v="3"/>
    <s v="Small Box"/>
    <d v="2018-07-22T00:00:00"/>
    <n v="1.9268425608505075E-3"/>
    <s v=""/>
    <s v="Major Local Control Audit"/>
  </r>
  <r>
    <n v="42403"/>
    <s v="N"/>
    <d v="2018-06-20T00:00:00"/>
    <s v="Not Specified"/>
    <n v="38"/>
    <n v="117.84"/>
    <n v="0.04"/>
    <s v="Regular"/>
    <n v="30.76"/>
    <n v="3.08"/>
    <n v="0.99"/>
    <s v="Nick Zandusky"/>
    <x v="1"/>
    <s v="Small Business"/>
    <x v="0"/>
    <x v="10"/>
    <s v="Small Box"/>
    <d v="2018-06-21T00:00:00"/>
    <n v="6.7541772370211553E-5"/>
    <s v=""/>
    <s v="Low Impact"/>
  </r>
  <r>
    <n v="43813"/>
    <s v="N"/>
    <d v="2018-07-21T00:00:00"/>
    <s v="Not Specified"/>
    <n v="23"/>
    <n v="384.21"/>
    <n v="0.04"/>
    <s v="Regular"/>
    <n v="-266.22000000000003"/>
    <n v="15.51"/>
    <n v="17.78"/>
    <s v="Carlos Meador"/>
    <x v="0"/>
    <s v="Corporate"/>
    <x v="0"/>
    <x v="5"/>
    <s v="Small Box"/>
    <d v="2018-07-23T00:00:00"/>
    <n v="2.2021575324472994E-4"/>
    <s v=""/>
    <s v="Low Impact"/>
  </r>
  <r>
    <n v="645"/>
    <s v="N"/>
    <d v="2018-12-02T00:00:00"/>
    <s v="High"/>
    <n v="42"/>
    <n v="557.85"/>
    <n v="0.05"/>
    <s v="Regular"/>
    <n v="89.45"/>
    <n v="12.95"/>
    <n v="4.9800000000000004"/>
    <s v="Harold Engle"/>
    <x v="0"/>
    <s v="Consumer"/>
    <x v="0"/>
    <x v="6"/>
    <s v="Small Box"/>
    <d v="2018-12-04T00:00:00"/>
    <n v="3.1974013676784211E-4"/>
    <s v=""/>
    <s v="Low Impact"/>
  </r>
  <r>
    <n v="2466"/>
    <s v="N"/>
    <d v="2018-03-05T00:00:00"/>
    <s v="Critical"/>
    <n v="25"/>
    <n v="2553.84"/>
    <n v="0.05"/>
    <s v="Regular"/>
    <n v="553.70000000000005"/>
    <n v="107.53"/>
    <n v="5.81"/>
    <s v="Quincy Jones"/>
    <x v="0"/>
    <s v="Home Office"/>
    <x v="1"/>
    <x v="2"/>
    <s v="Medium Box"/>
    <d v="2018-03-06T00:00:00"/>
    <n v="1.4637718936688822E-3"/>
    <s v=""/>
    <s v="Major Local Control Audit"/>
  </r>
  <r>
    <n v="2818"/>
    <s v="N"/>
    <d v="2018-12-11T00:00:00"/>
    <s v="Medium"/>
    <n v="37"/>
    <n v="565.91"/>
    <n v="0.05"/>
    <s v="Regular"/>
    <n v="192.39"/>
    <n v="15.68"/>
    <n v="3.73"/>
    <s v="Ross Baird"/>
    <x v="1"/>
    <s v="Corporate"/>
    <x v="1"/>
    <x v="2"/>
    <s v="Small Pack"/>
    <d v="2018-12-13T00:00:00"/>
    <n v="3.2435984726770551E-4"/>
    <s v=""/>
    <s v="Low Impact"/>
  </r>
  <r>
    <n v="2853"/>
    <s v="N"/>
    <d v="2018-05-04T00:00:00"/>
    <s v="High"/>
    <n v="25"/>
    <n v="4253.6499999999996"/>
    <n v="0.05"/>
    <s v="Express"/>
    <n v="943"/>
    <n v="178.47"/>
    <n v="19.989999999999998"/>
    <s v="Bill Tyler"/>
    <x v="1"/>
    <s v="Consumer"/>
    <x v="0"/>
    <x v="5"/>
    <s v="Small Box"/>
    <d v="2018-05-07T00:00:00"/>
    <n v="2.4380436188268018E-3"/>
    <s v=""/>
    <s v="Major Local Control Audit"/>
  </r>
  <r>
    <n v="4516"/>
    <s v="N"/>
    <d v="2018-03-28T00:00:00"/>
    <s v="Medium"/>
    <n v="42"/>
    <n v="294.77999999999997"/>
    <n v="0.05"/>
    <s v="Regular"/>
    <n v="-113.45"/>
    <n v="6.68"/>
    <n v="6.93"/>
    <s v="Ryan Crowe"/>
    <x v="1"/>
    <s v="Small Business"/>
    <x v="0"/>
    <x v="0"/>
    <s v="Small Box"/>
    <d v="2018-03-29T00:00:00"/>
    <n v="1.689576006389253E-4"/>
    <s v=""/>
    <s v="Low Impact"/>
  </r>
  <r>
    <n v="5760"/>
    <s v="N"/>
    <d v="2018-05-24T00:00:00"/>
    <s v="Not Specified"/>
    <n v="34"/>
    <n v="5261.73"/>
    <n v="0.05"/>
    <s v="Delivery Van"/>
    <n v="650.29999999999995"/>
    <n v="150.97999999999999"/>
    <n v="43.71"/>
    <s v="Nancy Lomonaco"/>
    <x v="2"/>
    <s v="Home Office"/>
    <x v="1"/>
    <x v="9"/>
    <s v="Jumbo Drum"/>
    <d v="2018-05-25T00:00:00"/>
    <n v="3.0158398670528954E-3"/>
    <s v=""/>
    <s v="Major Local Control Audit"/>
  </r>
  <r>
    <n v="6406"/>
    <s v="N"/>
    <d v="2018-08-14T00:00:00"/>
    <s v="Critical"/>
    <n v="43"/>
    <n v="92.63"/>
    <n v="0.05"/>
    <s v="Regular"/>
    <n v="-70.8"/>
    <n v="2.08"/>
    <n v="2.56"/>
    <s v="Mick Crebagga"/>
    <x v="1"/>
    <s v="Home Office"/>
    <x v="0"/>
    <x v="15"/>
    <s v="Small Pack"/>
    <d v="2018-08-16T00:00:00"/>
    <n v="5.3092280843963813E-5"/>
    <s v=""/>
    <s v="Low Impact"/>
  </r>
  <r>
    <n v="6854"/>
    <s v="N"/>
    <d v="2018-01-06T00:00:00"/>
    <s v="Medium"/>
    <n v="19"/>
    <n v="129.84"/>
    <n v="0.05"/>
    <s v="Express"/>
    <n v="2.39"/>
    <n v="6.64"/>
    <n v="4.95"/>
    <s v="Victor Price"/>
    <x v="1"/>
    <s v="Consumer"/>
    <x v="1"/>
    <x v="2"/>
    <s v="Small Pack"/>
    <d v="2018-01-08T00:00:00"/>
    <n v="7.4419753263308452E-5"/>
    <s v=""/>
    <s v="Low Impact"/>
  </r>
  <r>
    <n v="8257"/>
    <s v="N"/>
    <d v="2018-03-22T00:00:00"/>
    <s v="Low"/>
    <n v="5"/>
    <n v="7486.09"/>
    <n v="0.05"/>
    <s v="Delivery Van"/>
    <n v="-2561.3200000000002"/>
    <n v="1500.97"/>
    <n v="29.7"/>
    <s v="David Philippe"/>
    <x v="0"/>
    <s v="Consumer"/>
    <x v="2"/>
    <x v="12"/>
    <s v="Jumbo Drum"/>
    <d v="2018-03-22T00:00:00"/>
    <n v="4.2907653320003137E-3"/>
    <s v=""/>
    <s v="Major Local Control Audit"/>
  </r>
  <r>
    <n v="8835"/>
    <s v="N"/>
    <d v="2018-10-13T00:00:00"/>
    <s v="Critical"/>
    <n v="12"/>
    <n v="153.44"/>
    <n v="0.05"/>
    <s v="Regular"/>
    <n v="-6.15"/>
    <n v="12.2"/>
    <n v="6.02"/>
    <s v="James Lanier"/>
    <x v="2"/>
    <s v="Corporate"/>
    <x v="1"/>
    <x v="2"/>
    <s v="Small Pack"/>
    <d v="2018-10-14T00:00:00"/>
    <n v="8.7946449019732354E-5"/>
    <s v=""/>
    <s v="Low Impact"/>
  </r>
  <r>
    <n v="9637"/>
    <s v="N"/>
    <d v="2018-01-03T00:00:00"/>
    <s v="Low"/>
    <n v="49"/>
    <n v="28359.4"/>
    <n v="0.05"/>
    <s v="Regular"/>
    <n v="14440.39"/>
    <n v="574.74"/>
    <n v="24.49"/>
    <s v="Andy Reiter"/>
    <x v="1"/>
    <s v="Corporate"/>
    <x v="2"/>
    <x v="12"/>
    <s v="Large Box"/>
    <d v="2018-01-10T00:00:00"/>
    <n v="1.6254617611641018E-2"/>
    <s v=""/>
    <s v="Major Local Control Audit"/>
  </r>
  <r>
    <n v="9665"/>
    <s v="N"/>
    <d v="2018-04-23T00:00:00"/>
    <s v="Low"/>
    <n v="19"/>
    <n v="2657.12"/>
    <n v="0.05"/>
    <s v="Delivery Van"/>
    <n v="-373.09"/>
    <n v="140.97999999999999"/>
    <n v="36.090000000000003"/>
    <s v="Eugene Hildebrand"/>
    <x v="2"/>
    <s v="Home Office"/>
    <x v="1"/>
    <x v="11"/>
    <s v="Jumbo Box"/>
    <d v="2018-04-25T00:00:00"/>
    <n v="1.5229683825554693E-3"/>
    <s v=""/>
    <s v="Major Local Control Audit"/>
  </r>
  <r>
    <n v="11843"/>
    <s v="N"/>
    <d v="2018-07-17T00:00:00"/>
    <s v="Medium"/>
    <n v="9"/>
    <n v="1059.3"/>
    <n v="0.05"/>
    <s v="Regular"/>
    <n v="67.599999999999994"/>
    <n v="115.79"/>
    <n v="1.99"/>
    <s v="Cindy Chapman"/>
    <x v="1"/>
    <s v="Consumer"/>
    <x v="2"/>
    <x v="4"/>
    <s v="Small Pack"/>
    <d v="2018-07-19T00:00:00"/>
    <n v="6.0715376333812874E-4"/>
    <s v=""/>
    <s v="Medium Impact"/>
  </r>
  <r>
    <n v="12228"/>
    <s v="N"/>
    <d v="2018-06-25T00:00:00"/>
    <s v="Not Specified"/>
    <n v="30"/>
    <n v="5015.0510000000004"/>
    <n v="0.05"/>
    <s v="Regular"/>
    <n v="1090.43"/>
    <n v="200.99"/>
    <n v="4.2"/>
    <s v="Brad Norvell"/>
    <x v="0"/>
    <s v="Corporate"/>
    <x v="2"/>
    <x v="3"/>
    <s v="Small Box"/>
    <d v="2018-06-25T00:00:00"/>
    <n v="2.874452079658875E-3"/>
    <s v=""/>
    <s v="Major Local Control Audit"/>
  </r>
  <r>
    <n v="12258"/>
    <s v="N"/>
    <d v="2018-11-30T00:00:00"/>
    <s v="Low"/>
    <n v="27"/>
    <n v="113.4"/>
    <n v="0.05"/>
    <s v="Express"/>
    <n v="-5.0199999999999996"/>
    <n v="3.95"/>
    <n v="2"/>
    <s v="Kelly Lampkin"/>
    <x v="2"/>
    <s v="Home Office"/>
    <x v="0"/>
    <x v="16"/>
    <s v="Wrap Bag"/>
    <d v="2018-12-07T00:00:00"/>
    <n v="6.4996919439765696E-5"/>
    <s v=""/>
    <s v="Low Impact"/>
  </r>
  <r>
    <n v="12934"/>
    <s v="N"/>
    <d v="2018-03-05T00:00:00"/>
    <s v="Not Specified"/>
    <n v="45"/>
    <n v="440.39"/>
    <n v="0.05"/>
    <s v="Regular"/>
    <n v="186.64"/>
    <n v="9.7799999999999994"/>
    <n v="1.39"/>
    <s v="Guy Armstrong"/>
    <x v="0"/>
    <s v="Corporate"/>
    <x v="0"/>
    <x v="7"/>
    <s v="Small Box"/>
    <d v="2018-03-06T00:00:00"/>
    <n v="2.5241616712591195E-4"/>
    <s v=""/>
    <s v="Low Impact"/>
  </r>
  <r>
    <n v="13313"/>
    <s v="N"/>
    <d v="2018-07-16T00:00:00"/>
    <s v="Not Specified"/>
    <n v="22"/>
    <n v="755.6"/>
    <n v="0.05"/>
    <s v="Regular"/>
    <n v="223.44"/>
    <n v="35.44"/>
    <n v="7.5"/>
    <s v="Skye Norling"/>
    <x v="2"/>
    <s v="Home Office"/>
    <x v="0"/>
    <x v="0"/>
    <s v="Small Box"/>
    <d v="2018-07-18T00:00:00"/>
    <n v="4.3308353023533477E-4"/>
    <s v=""/>
    <s v="Low Local Control Audit"/>
  </r>
  <r>
    <n v="13536"/>
    <s v="N"/>
    <d v="2018-08-18T00:00:00"/>
    <s v="Medium"/>
    <n v="23"/>
    <n v="123.15"/>
    <n v="0.05"/>
    <s v="Regular"/>
    <n v="22.98"/>
    <n v="5.18"/>
    <n v="2.04"/>
    <s v="Aleksandra Gannaway"/>
    <x v="1"/>
    <s v="Home Office"/>
    <x v="0"/>
    <x v="0"/>
    <s v="Wrap Bag"/>
    <d v="2018-08-20T00:00:00"/>
    <n v="7.0585278915406927E-5"/>
    <s v=""/>
    <s v="Low Impact"/>
  </r>
  <r>
    <n v="14182"/>
    <s v="N"/>
    <d v="2018-06-22T00:00:00"/>
    <s v="Low"/>
    <n v="23"/>
    <n v="2433.5500000000002"/>
    <n v="0.05"/>
    <s v="Regular"/>
    <n v="355.93"/>
    <n v="125.99"/>
    <n v="8.08"/>
    <s v="Bobby Trafton"/>
    <x v="0"/>
    <s v="Small Business"/>
    <x v="2"/>
    <x v="3"/>
    <s v="Small Box"/>
    <d v="2018-06-27T00:00:00"/>
    <n v="1.3948258668663299E-3"/>
    <s v=""/>
    <s v="Medium Local Control Audit"/>
  </r>
  <r>
    <n v="14336"/>
    <s v="N"/>
    <d v="2018-11-18T00:00:00"/>
    <s v="High"/>
    <n v="4"/>
    <n v="174.55"/>
    <n v="0.05"/>
    <s v="Express"/>
    <n v="-114.39"/>
    <n v="39.99"/>
    <n v="10.25"/>
    <s v="Steven Ward"/>
    <x v="1"/>
    <s v="Consumer"/>
    <x v="2"/>
    <x v="4"/>
    <s v="Small Box"/>
    <d v="2018-11-19T00:00:00"/>
    <n v="1.0004596374083865E-4"/>
    <s v=""/>
    <s v="Low Impact"/>
  </r>
  <r>
    <n v="14400"/>
    <s v="N"/>
    <d v="2018-02-04T00:00:00"/>
    <s v="Medium"/>
    <n v="32"/>
    <n v="74.34"/>
    <n v="0.05"/>
    <s v="Regular"/>
    <n v="-166.55"/>
    <n v="2.16"/>
    <n v="6.05"/>
    <s v="Henia Zydlo"/>
    <x v="1"/>
    <s v="Home Office"/>
    <x v="0"/>
    <x v="6"/>
    <s v="Small Box"/>
    <d v="2018-02-05T00:00:00"/>
    <n v="4.2609091632735293E-5"/>
    <s v=""/>
    <s v="Low Impact"/>
  </r>
  <r>
    <n v="14983"/>
    <s v="N"/>
    <d v="2018-02-11T00:00:00"/>
    <s v="High"/>
    <n v="48"/>
    <n v="8475.9619999999995"/>
    <n v="0.05"/>
    <s v="Express"/>
    <n v="2497.94"/>
    <n v="205.99"/>
    <n v="8.99"/>
    <s v="Rick Wilson"/>
    <x v="1"/>
    <s v="Consumer"/>
    <x v="2"/>
    <x v="3"/>
    <s v="Small Box"/>
    <d v="2018-02-12T00:00:00"/>
    <n v="4.858125390551281E-3"/>
    <s v=""/>
    <s v="Major Local Control Audit"/>
  </r>
  <r>
    <n v="16229"/>
    <s v="N"/>
    <d v="2018-03-29T00:00:00"/>
    <s v="High"/>
    <n v="19"/>
    <n v="568.74350000000004"/>
    <n v="0.05"/>
    <s v="Regular"/>
    <n v="143.79"/>
    <n v="35.99"/>
    <n v="3.3"/>
    <s v="Nora Paige"/>
    <x v="0"/>
    <s v="Small Business"/>
    <x v="2"/>
    <x v="3"/>
    <s v="Small Pack"/>
    <d v="2018-03-31T00:00:00"/>
    <n v="3.2598391050608802E-4"/>
    <s v=""/>
    <s v="Low Impact"/>
  </r>
  <r>
    <n v="16612"/>
    <s v="N"/>
    <d v="2018-02-13T00:00:00"/>
    <s v="High"/>
    <n v="45"/>
    <n v="3699.22"/>
    <n v="0.05"/>
    <s v="Delivery Van"/>
    <n v="565.17999999999995"/>
    <n v="80.97"/>
    <n v="30.06"/>
    <s v="Sally Matthias"/>
    <x v="0"/>
    <s v="Home Office"/>
    <x v="2"/>
    <x v="12"/>
    <s v="Jumbo Box"/>
    <d v="2018-02-14T00:00:00"/>
    <n v="2.1202637066134924E-3"/>
    <s v=""/>
    <s v="Major Local Control Audit"/>
  </r>
  <r>
    <n v="17124"/>
    <s v="N"/>
    <d v="2018-10-25T00:00:00"/>
    <s v="Critical"/>
    <n v="39"/>
    <n v="128.31"/>
    <n v="0.05"/>
    <s v="Express"/>
    <n v="-55.72"/>
    <n v="3.14"/>
    <n v="1.92"/>
    <s v="William Brown"/>
    <x v="1"/>
    <s v="Home Office"/>
    <x v="0"/>
    <x v="15"/>
    <s v="Wrap Bag"/>
    <d v="2018-10-26T00:00:00"/>
    <n v="7.3542810699438592E-5"/>
    <s v=""/>
    <s v="Low Impact"/>
  </r>
  <r>
    <n v="17408"/>
    <s v="N"/>
    <d v="2018-05-27T00:00:00"/>
    <s v="Not Specified"/>
    <n v="26"/>
    <n v="149.69999999999999"/>
    <n v="0.05"/>
    <s v="Express"/>
    <n v="-132.63"/>
    <n v="5.4"/>
    <n v="7.78"/>
    <s v="Berenike Kampe"/>
    <x v="0"/>
    <s v="Corporate"/>
    <x v="0"/>
    <x v="6"/>
    <s v="Small Box"/>
    <d v="2018-05-29T00:00:00"/>
    <n v="8.5802811641383812E-5"/>
    <s v=""/>
    <s v="Low Impact"/>
  </r>
  <r>
    <n v="17668"/>
    <s v="Y"/>
    <d v="2018-11-25T00:00:00"/>
    <s v="Medium"/>
    <n v="24"/>
    <n v="6930.97"/>
    <n v="0.05"/>
    <s v="Regular"/>
    <n v="2574.12"/>
    <n v="300.98"/>
    <n v="13.99"/>
    <s v="Erin Creighton"/>
    <x v="2"/>
    <s v="Corporate"/>
    <x v="2"/>
    <x v="12"/>
    <s v="Medium Box"/>
    <d v="2018-11-26T00:00:00"/>
    <n v="3.9725899358856514E-3"/>
    <s v="QUALITY CHECK"/>
    <s v="Major Local Control Audit"/>
  </r>
  <r>
    <n v="18308"/>
    <s v="N"/>
    <d v="2018-10-09T00:00:00"/>
    <s v="Not Specified"/>
    <n v="30"/>
    <n v="114.12"/>
    <n v="0.05"/>
    <s v="Regular"/>
    <n v="15.73"/>
    <n v="3.8"/>
    <n v="1.49"/>
    <s v="Ann Chong"/>
    <x v="3"/>
    <s v="Corporate"/>
    <x v="0"/>
    <x v="6"/>
    <s v="Small Box"/>
    <d v="2018-10-11T00:00:00"/>
    <n v="6.5409598293351517E-5"/>
    <s v=""/>
    <s v="Low Impact"/>
  </r>
  <r>
    <n v="18533"/>
    <s v="Y"/>
    <d v="2018-11-06T00:00:00"/>
    <s v="Not Specified"/>
    <n v="5"/>
    <n v="53.737000000000002"/>
    <n v="0.05"/>
    <s v="Express"/>
    <n v="-28.44"/>
    <n v="7.99"/>
    <n v="5.03"/>
    <s v="Larry Hughes"/>
    <x v="2"/>
    <s v="Home Office"/>
    <x v="2"/>
    <x v="3"/>
    <s v="Medium Box"/>
    <d v="2018-11-08T00:00:00"/>
    <n v="3.0800171604362342E-5"/>
    <s v="QUALITY CHECK"/>
    <s v="Low Impact"/>
  </r>
  <r>
    <n v="19299"/>
    <s v="N"/>
    <d v="2018-03-18T00:00:00"/>
    <s v="Not Specified"/>
    <n v="10"/>
    <n v="29.23"/>
    <n v="0.05"/>
    <s v="Regular"/>
    <n v="8.1"/>
    <n v="2.88"/>
    <n v="0.5"/>
    <s v="Brendan Murry"/>
    <x v="1"/>
    <s v="Corporate"/>
    <x v="0"/>
    <x v="10"/>
    <s v="Small Box"/>
    <d v="2018-03-20T00:00:00"/>
    <n v="1.6753615125435198E-5"/>
    <s v=""/>
    <s v="Low Impact"/>
  </r>
  <r>
    <n v="19429"/>
    <s v="N"/>
    <d v="2018-08-24T00:00:00"/>
    <s v="Not Specified"/>
    <n v="2"/>
    <n v="240.24"/>
    <n v="0.05"/>
    <s v="Delivery Van"/>
    <n v="-84.93"/>
    <n v="124.49"/>
    <n v="51.94"/>
    <s v="Dean Katz"/>
    <x v="1"/>
    <s v="Home Office"/>
    <x v="1"/>
    <x v="14"/>
    <s v="Jumbo Box"/>
    <d v="2018-08-24T00:00:00"/>
    <n v="1.3769717747979992E-4"/>
    <s v=""/>
    <s v="Low Impact"/>
  </r>
  <r>
    <n v="19584"/>
    <s v="N"/>
    <d v="2018-04-16T00:00:00"/>
    <s v="Critical"/>
    <n v="6"/>
    <n v="14535.8"/>
    <n v="0.05"/>
    <s v="Delivery Van"/>
    <n v="-3971.06"/>
    <n v="2550.14"/>
    <n v="29.7"/>
    <s v="Maria Zettner"/>
    <x v="2"/>
    <s v="Corporate"/>
    <x v="2"/>
    <x v="12"/>
    <s v="Jumbo Drum"/>
    <d v="2018-04-17T00:00:00"/>
    <n v="8.331412888823159E-3"/>
    <s v=""/>
    <s v="Major Local Control Audit"/>
  </r>
  <r>
    <n v="20263"/>
    <s v="N"/>
    <d v="2018-11-14T00:00:00"/>
    <s v="Medium"/>
    <n v="8"/>
    <n v="473.7"/>
    <n v="0.05"/>
    <s v="Regular"/>
    <n v="72.510000000000005"/>
    <n v="59.78"/>
    <n v="10.29"/>
    <s v="Bryan Mills"/>
    <x v="3"/>
    <s v="Small Business"/>
    <x v="0"/>
    <x v="6"/>
    <s v="Small Box"/>
    <d v="2018-11-15T00:00:00"/>
    <n v="2.7150829575500008E-4"/>
    <s v=""/>
    <s v="Low Impact"/>
  </r>
  <r>
    <n v="22083"/>
    <s v="N"/>
    <d v="2018-02-17T00:00:00"/>
    <s v="Critical"/>
    <n v="2"/>
    <n v="16.809999999999999"/>
    <n v="0.05"/>
    <s v="Express"/>
    <n v="-4.1399999999999997"/>
    <n v="6.04"/>
    <n v="2.14"/>
    <s v="David Bremer"/>
    <x v="1"/>
    <s v="Corporate"/>
    <x v="0"/>
    <x v="0"/>
    <s v="Wrap Bag"/>
    <d v="2018-02-19T00:00:00"/>
    <n v="9.6349049010799046E-6"/>
    <s v=""/>
    <s v="Low Impact"/>
  </r>
  <r>
    <n v="22118"/>
    <s v="N"/>
    <d v="2018-01-18T00:00:00"/>
    <s v="High"/>
    <n v="50"/>
    <n v="2842.54"/>
    <n v="0.05"/>
    <s v="Regular"/>
    <n v="1315.75"/>
    <n v="58.1"/>
    <n v="1.49"/>
    <s v="Natalie Webber"/>
    <x v="1"/>
    <s v="Corporate"/>
    <x v="0"/>
    <x v="6"/>
    <s v="Small Box"/>
    <d v="2018-01-18T00:00:00"/>
    <n v="1.629244650655305E-3"/>
    <s v=""/>
    <s v="Major Local Control Audit"/>
  </r>
  <r>
    <n v="22885"/>
    <s v="N"/>
    <d v="2018-11-23T00:00:00"/>
    <s v="Medium"/>
    <n v="4"/>
    <n v="56.47"/>
    <n v="0.05"/>
    <s v="Regular"/>
    <n v="-29.9"/>
    <n v="12.88"/>
    <n v="4.59"/>
    <s v="Neil Ducich"/>
    <x v="0"/>
    <s v="Home Office"/>
    <x v="0"/>
    <x v="15"/>
    <s v="Wrap Bag"/>
    <d v="2018-11-25T00:00:00"/>
    <n v="3.2366631752765154E-5"/>
    <s v=""/>
    <s v="Low Impact"/>
  </r>
  <r>
    <n v="24003"/>
    <s v="N"/>
    <d v="2018-10-31T00:00:00"/>
    <s v="Critical"/>
    <n v="4"/>
    <n v="129.78649999999999"/>
    <n v="0.05"/>
    <s v="Express"/>
    <n v="-116.51"/>
    <n v="35.99"/>
    <n v="5.99"/>
    <s v="Dan Campbell"/>
    <x v="0"/>
    <s v="Corporate"/>
    <x v="2"/>
    <x v="3"/>
    <s v="Wrap Bag"/>
    <d v="2018-11-02T00:00:00"/>
    <n v="7.4389088931826715E-5"/>
    <s v=""/>
    <s v="Low Impact"/>
  </r>
  <r>
    <n v="24869"/>
    <s v="N"/>
    <d v="2018-06-10T00:00:00"/>
    <s v="Not Specified"/>
    <n v="14"/>
    <n v="132.72"/>
    <n v="0.05"/>
    <s v="Regular"/>
    <n v="-9.18"/>
    <n v="8.85"/>
    <n v="5.6"/>
    <s v="Nat Gilpin"/>
    <x v="2"/>
    <s v="Consumer"/>
    <x v="0"/>
    <x v="6"/>
    <s v="Small Box"/>
    <d v="2018-06-11T00:00:00"/>
    <n v="7.6070468677651696E-5"/>
    <s v=""/>
    <s v="Low Impact"/>
  </r>
  <r>
    <n v="25926"/>
    <s v="N"/>
    <d v="2018-11-20T00:00:00"/>
    <s v="High"/>
    <n v="23"/>
    <n v="331.54"/>
    <n v="0.05"/>
    <s v="Regular"/>
    <n v="9.41"/>
    <n v="14.27"/>
    <n v="7.27"/>
    <s v="Michelle Moray"/>
    <x v="1"/>
    <s v="Corporate"/>
    <x v="0"/>
    <x v="6"/>
    <s v="Small Box"/>
    <d v="2018-11-22T00:00:00"/>
    <n v="1.9002714877477885E-4"/>
    <s v=""/>
    <s v="Low Impact"/>
  </r>
  <r>
    <n v="26918"/>
    <s v="N"/>
    <d v="2018-04-06T00:00:00"/>
    <s v="Low"/>
    <n v="16"/>
    <n v="77.959999999999994"/>
    <n v="0.05"/>
    <s v="Regular"/>
    <n v="16.649999999999999"/>
    <n v="4.84"/>
    <n v="0.71"/>
    <s v="Russell Applegate"/>
    <x v="2"/>
    <s v="Home Office"/>
    <x v="0"/>
    <x v="1"/>
    <s v="Wrap Bag"/>
    <d v="2018-04-15T00:00:00"/>
    <n v="4.4683949202152851E-5"/>
    <s v=""/>
    <s v="Low Impact"/>
  </r>
  <r>
    <n v="27456"/>
    <s v="N"/>
    <d v="2018-04-10T00:00:00"/>
    <s v="Not Specified"/>
    <n v="29"/>
    <n v="9492.92"/>
    <n v="0.05"/>
    <s v="Delivery Van"/>
    <n v="772.04"/>
    <n v="328.14"/>
    <n v="91.05"/>
    <s v="Duane Benoit"/>
    <x v="2"/>
    <s v="Home Office"/>
    <x v="0"/>
    <x v="8"/>
    <s v="Jumbo Drum"/>
    <d v="2018-04-11T00:00:00"/>
    <n v="5.4410101983081178E-3"/>
    <s v=""/>
    <s v="Major Local Control Audit"/>
  </r>
  <r>
    <n v="27938"/>
    <s v="N"/>
    <d v="2018-05-05T00:00:00"/>
    <s v="Medium"/>
    <n v="40"/>
    <n v="1233.51"/>
    <n v="0.05"/>
    <s v="Regular"/>
    <n v="308.67"/>
    <n v="30.98"/>
    <n v="9.18"/>
    <s v="Noel Staavos"/>
    <x v="0"/>
    <s v="Home Office"/>
    <x v="0"/>
    <x v="0"/>
    <s v="Small Box"/>
    <d v="2018-05-05T00:00:00"/>
    <n v="7.0700485095366301E-4"/>
    <s v=""/>
    <s v="Medium Impact"/>
  </r>
  <r>
    <n v="28135"/>
    <s v="N"/>
    <d v="2018-09-25T00:00:00"/>
    <s v="Critical"/>
    <n v="40"/>
    <n v="501.31"/>
    <n v="0.05"/>
    <s v="Regular"/>
    <n v="38.229999999999997"/>
    <n v="12.98"/>
    <n v="3.14"/>
    <s v="Jeremy Lonsdale"/>
    <x v="3"/>
    <s v="Corporate"/>
    <x v="0"/>
    <x v="15"/>
    <s v="Small Pack"/>
    <d v="2018-09-25T00:00:00"/>
    <n v="2.8733338345986723E-4"/>
    <s v=""/>
    <s v="Low Impact"/>
  </r>
  <r>
    <n v="28290"/>
    <s v="N"/>
    <d v="2018-01-10T00:00:00"/>
    <s v="Low"/>
    <n v="43"/>
    <n v="1307.3499999999999"/>
    <n v="0.05"/>
    <s v="Express"/>
    <n v="-154.24"/>
    <n v="30.42"/>
    <n v="8.65"/>
    <s v="Maria Bertelson"/>
    <x v="2"/>
    <s v="Home Office"/>
    <x v="2"/>
    <x v="4"/>
    <s v="Small Box"/>
    <d v="2018-01-14T00:00:00"/>
    <n v="7.4932736004918582E-4"/>
    <s v=""/>
    <s v="Medium Impact"/>
  </r>
  <r>
    <n v="28614"/>
    <s v="N"/>
    <d v="2018-10-19T00:00:00"/>
    <s v="Critical"/>
    <n v="50"/>
    <n v="7827.51"/>
    <n v="0.05"/>
    <s v="Regular"/>
    <n v="2992.8"/>
    <n v="159.99"/>
    <n v="5.5"/>
    <s v="Tanja Norvell"/>
    <x v="1"/>
    <s v="Consumer"/>
    <x v="2"/>
    <x v="4"/>
    <s v="Small Box"/>
    <d v="2018-10-21T00:00:00"/>
    <n v="4.4864553517104094E-3"/>
    <s v=""/>
    <s v="Major Local Control Audit"/>
  </r>
  <r>
    <n v="31873"/>
    <s v="N"/>
    <d v="2018-11-08T00:00:00"/>
    <s v="Low"/>
    <n v="2"/>
    <n v="141.59"/>
    <n v="0.05"/>
    <s v="Regular"/>
    <n v="-91.09"/>
    <n v="70.97"/>
    <n v="3.5"/>
    <s v="Shahid Collister"/>
    <x v="2"/>
    <s v="Home Office"/>
    <x v="0"/>
    <x v="8"/>
    <s v="Small Box"/>
    <d v="2018-11-13T00:00:00"/>
    <n v="8.1154442887799164E-5"/>
    <s v=""/>
    <s v="Low Impact"/>
  </r>
  <r>
    <n v="32195"/>
    <s v="N"/>
    <d v="2018-11-25T00:00:00"/>
    <s v="Medium"/>
    <n v="7"/>
    <n v="86.29"/>
    <n v="0.05"/>
    <s v="Regular"/>
    <n v="-14.03"/>
    <n v="11.58"/>
    <n v="6.97"/>
    <s v="Michelle Huthwaite"/>
    <x v="2"/>
    <s v="Home Office"/>
    <x v="0"/>
    <x v="7"/>
    <s v="Small Box"/>
    <d v="2018-11-28T00:00:00"/>
    <n v="4.9458414272110953E-5"/>
    <s v=""/>
    <s v="Low Impact"/>
  </r>
  <r>
    <n v="32868"/>
    <s v="N"/>
    <d v="2018-01-17T00:00:00"/>
    <s v="Not Specified"/>
    <n v="39"/>
    <n v="1101.28"/>
    <n v="0.05"/>
    <s v="Regular"/>
    <n v="200.53"/>
    <n v="28.15"/>
    <n v="6.17"/>
    <s v="Randy Ferguson"/>
    <x v="1"/>
    <s v="Home Office"/>
    <x v="0"/>
    <x v="1"/>
    <s v="Small Pack"/>
    <d v="2018-01-18T00:00:00"/>
    <n v="6.3121523316247942E-4"/>
    <s v=""/>
    <s v="Medium Impact"/>
  </r>
  <r>
    <n v="32869"/>
    <s v="N"/>
    <d v="2018-03-27T00:00:00"/>
    <s v="Medium"/>
    <n v="49"/>
    <n v="2470.84"/>
    <n v="0.05"/>
    <s v="Regular"/>
    <n v="25.04"/>
    <n v="51.65"/>
    <n v="18.45"/>
    <s v="Christopher Schild"/>
    <x v="0"/>
    <s v="Corporate"/>
    <x v="1"/>
    <x v="2"/>
    <s v="Medium Box"/>
    <d v="2018-03-28T00:00:00"/>
    <n v="1.4161991924916287E-3"/>
    <s v=""/>
    <s v="Major Local Control Audit"/>
  </r>
  <r>
    <n v="33888"/>
    <s v="N"/>
    <d v="2018-08-20T00:00:00"/>
    <s v="Not Specified"/>
    <n v="47"/>
    <n v="10377.219999999999"/>
    <n v="0.05"/>
    <s v="Delivery Van"/>
    <n v="965.48"/>
    <n v="225.02"/>
    <n v="28.66"/>
    <s v="Heather Kirkland"/>
    <x v="3"/>
    <s v="Home Office"/>
    <x v="0"/>
    <x v="5"/>
    <s v="Jumbo Drum"/>
    <d v="2018-08-22T00:00:00"/>
    <n v="5.9478600736219168E-3"/>
    <s v=""/>
    <s v="Major Local Control Audit"/>
  </r>
  <r>
    <n v="34017"/>
    <s v="N"/>
    <d v="2018-03-23T00:00:00"/>
    <s v="High"/>
    <n v="20"/>
    <n v="103.39"/>
    <n v="0.05"/>
    <s v="Express"/>
    <n v="29.17"/>
    <n v="4.84"/>
    <n v="0.71"/>
    <s v="Paul Prost"/>
    <x v="2"/>
    <s v="Corporate"/>
    <x v="0"/>
    <x v="1"/>
    <s v="Wrap Bag"/>
    <d v="2018-03-23T00:00:00"/>
    <n v="5.9259537044774031E-5"/>
    <s v=""/>
    <s v="Low Impact"/>
  </r>
  <r>
    <n v="35776"/>
    <s v="N"/>
    <d v="2018-02-04T00:00:00"/>
    <s v="Medium"/>
    <n v="9"/>
    <n v="118.66"/>
    <n v="0.05"/>
    <s v="Regular"/>
    <n v="32.68"/>
    <n v="12.97"/>
    <n v="1.49"/>
    <s v="Gene McClure"/>
    <x v="1"/>
    <s v="Consumer"/>
    <x v="0"/>
    <x v="6"/>
    <s v="Small Box"/>
    <d v="2018-02-06T00:00:00"/>
    <n v="6.8011767731239838E-5"/>
    <s v=""/>
    <s v="Low Impact"/>
  </r>
  <r>
    <n v="35813"/>
    <s v="N"/>
    <d v="2018-04-21T00:00:00"/>
    <s v="Critical"/>
    <n v="21"/>
    <n v="7841.57"/>
    <n v="0.05"/>
    <s v="Express"/>
    <n v="2347.1799999999998"/>
    <n v="363.25"/>
    <n v="19.989999999999998"/>
    <s v="Tracy Collins"/>
    <x v="1"/>
    <s v="Corporate"/>
    <x v="0"/>
    <x v="8"/>
    <s v="Small Box"/>
    <d v="2018-04-21T00:00:00"/>
    <n v="4.4945140526568205E-3"/>
    <s v=""/>
    <s v="Major Local Control Audit"/>
  </r>
  <r>
    <n v="37924"/>
    <s v="Y"/>
    <d v="2018-11-29T00:00:00"/>
    <s v="High"/>
    <n v="49"/>
    <n v="8094.55"/>
    <n v="0.05"/>
    <s v="Regular"/>
    <n v="2008.71"/>
    <n v="165.2"/>
    <n v="19.989999999999998"/>
    <s v="Philip Fox"/>
    <x v="1"/>
    <s v="Home Office"/>
    <x v="0"/>
    <x v="5"/>
    <s v="Small Box"/>
    <d v="2018-11-29T00:00:00"/>
    <n v="4.6395133531847918E-3"/>
    <s v="QUALITY CHECK"/>
    <s v="Major Local Control Audit"/>
  </r>
  <r>
    <n v="37987"/>
    <s v="N"/>
    <d v="2018-07-03T00:00:00"/>
    <s v="High"/>
    <n v="26"/>
    <n v="299.07"/>
    <n v="0.05"/>
    <s v="Regular"/>
    <n v="137.47"/>
    <n v="12.53"/>
    <n v="0.49"/>
    <s v="Michael Moore"/>
    <x v="1"/>
    <s v="Corporate"/>
    <x v="0"/>
    <x v="10"/>
    <s v="Small Box"/>
    <d v="2018-07-04T00:00:00"/>
    <n v="1.7141647880820747E-4"/>
    <s v=""/>
    <s v="Low Impact"/>
  </r>
  <r>
    <n v="37987"/>
    <s v="N"/>
    <d v="2018-07-03T00:00:00"/>
    <s v="High"/>
    <n v="5"/>
    <n v="708.87"/>
    <n v="0.05"/>
    <s v="Delivery Van"/>
    <n v="-270.85000000000002"/>
    <n v="146.34"/>
    <n v="43.75"/>
    <s v="Michael Moore"/>
    <x v="1"/>
    <s v="Corporate"/>
    <x v="1"/>
    <x v="14"/>
    <s v="Jumbo Box"/>
    <d v="2018-07-04T00:00:00"/>
    <n v="4.0629952630746657E-4"/>
    <s v=""/>
    <s v="Low Local Control Audit"/>
  </r>
  <r>
    <n v="38341"/>
    <s v="N"/>
    <d v="2018-05-18T00:00:00"/>
    <s v="Medium"/>
    <n v="15"/>
    <n v="62.62"/>
    <n v="0.05"/>
    <s v="Express"/>
    <n v="-67.06"/>
    <n v="3.36"/>
    <n v="6.27"/>
    <s v="Brendan Murry"/>
    <x v="0"/>
    <s v="Corporate"/>
    <x v="0"/>
    <x v="6"/>
    <s v="Small Box"/>
    <d v="2018-05-19T00:00:00"/>
    <n v="3.589159696047732E-5"/>
    <s v=""/>
    <s v="Low Impact"/>
  </r>
  <r>
    <n v="38503"/>
    <s v="N"/>
    <d v="2018-05-05T00:00:00"/>
    <s v="Low"/>
    <n v="32"/>
    <n v="796.03"/>
    <n v="0.05"/>
    <s v="Delivery Van"/>
    <n v="-133.71"/>
    <n v="23.99"/>
    <n v="15.68"/>
    <s v="Melanie Page"/>
    <x v="2"/>
    <s v="Corporate"/>
    <x v="1"/>
    <x v="2"/>
    <s v="Jumbo Drum"/>
    <d v="2018-05-09T00:00:00"/>
    <n v="4.5625659419432703E-4"/>
    <s v=""/>
    <s v="Low Local Control Audit"/>
  </r>
  <r>
    <n v="38721"/>
    <s v="N"/>
    <d v="2018-03-24T00:00:00"/>
    <s v="Critical"/>
    <n v="15"/>
    <n v="1386.69"/>
    <n v="0.05"/>
    <s v="Regular"/>
    <n v="363"/>
    <n v="90.48"/>
    <n v="19.989999999999998"/>
    <s v="Troy Staebel"/>
    <x v="0"/>
    <s v="Small Business"/>
    <x v="0"/>
    <x v="7"/>
    <s v="Small Box"/>
    <d v="2018-03-25T00:00:00"/>
    <n v="7.9480227705404491E-4"/>
    <s v=""/>
    <s v="Medium Impact"/>
  </r>
  <r>
    <n v="39015"/>
    <s v="N"/>
    <d v="2018-12-06T00:00:00"/>
    <s v="Medium"/>
    <n v="13"/>
    <n v="5236.1400000000003"/>
    <n v="0.05"/>
    <s v="Delivery Van"/>
    <n v="567.59"/>
    <n v="399.98"/>
    <n v="12.06"/>
    <s v="Lycoris Saunders"/>
    <x v="2"/>
    <s v="Corporate"/>
    <x v="2"/>
    <x v="12"/>
    <s v="Jumbo Box"/>
    <d v="2018-12-06T00:00:00"/>
    <n v="3.0011725727983668E-3"/>
    <s v=""/>
    <s v="Major Local Control Audit"/>
  </r>
  <r>
    <n v="39815"/>
    <s v="N"/>
    <d v="2018-04-09T00:00:00"/>
    <s v="Low"/>
    <n v="43"/>
    <n v="4075.3760000000002"/>
    <n v="0.05"/>
    <s v="Regular"/>
    <n v="841.73"/>
    <n v="115.99"/>
    <n v="8.99"/>
    <s v="Roy French"/>
    <x v="2"/>
    <s v="Consumer"/>
    <x v="2"/>
    <x v="3"/>
    <s v="Small Box"/>
    <d v="2018-04-13T00:00:00"/>
    <n v="2.3358631883488058E-3"/>
    <s v=""/>
    <s v="Major Local Control Audit"/>
  </r>
  <r>
    <n v="40258"/>
    <s v="N"/>
    <d v="2018-04-09T00:00:00"/>
    <s v="Not Specified"/>
    <n v="31"/>
    <n v="449.47"/>
    <n v="0.05"/>
    <s v="Regular"/>
    <n v="-190.49"/>
    <n v="14.81"/>
    <n v="13.32"/>
    <s v="Michelle Ellison"/>
    <x v="2"/>
    <s v="Small Business"/>
    <x v="0"/>
    <x v="8"/>
    <s v="Small Box"/>
    <d v="2018-04-11T00:00:00"/>
    <n v="2.5762050600168859E-4"/>
    <s v=""/>
    <s v="Low Impact"/>
  </r>
  <r>
    <n v="40261"/>
    <s v="N"/>
    <d v="2018-11-04T00:00:00"/>
    <s v="Critical"/>
    <n v="26"/>
    <n v="78.03"/>
    <n v="0.05"/>
    <s v="Regular"/>
    <n v="0.51"/>
    <n v="2.94"/>
    <n v="1.05"/>
    <s v="Evan Bailliet"/>
    <x v="1"/>
    <s v="Corporate"/>
    <x v="0"/>
    <x v="1"/>
    <s v="Wrap Bag"/>
    <d v="2018-11-06T00:00:00"/>
    <n v="4.4724070757362589E-5"/>
    <s v=""/>
    <s v="Low Impact"/>
  </r>
  <r>
    <n v="40518"/>
    <s v="N"/>
    <d v="2018-03-13T00:00:00"/>
    <s v="Critical"/>
    <n v="3"/>
    <n v="17.52"/>
    <n v="0.05"/>
    <s v="Regular"/>
    <n v="-12.16"/>
    <n v="4.13"/>
    <n v="5.04"/>
    <s v="Carlos Daly"/>
    <x v="3"/>
    <s v="Home Office"/>
    <x v="0"/>
    <x v="6"/>
    <s v="Small Box"/>
    <d v="2018-03-14T00:00:00"/>
    <n v="1.0041852103921473E-5"/>
    <s v=""/>
    <s v="Low Impact"/>
  </r>
  <r>
    <n v="40835"/>
    <s v="N"/>
    <d v="2018-11-24T00:00:00"/>
    <s v="High"/>
    <n v="1"/>
    <n v="18.73"/>
    <n v="0.05"/>
    <s v="Regular"/>
    <n v="-6.68"/>
    <n v="12.28"/>
    <n v="6.13"/>
    <s v="Jennifer Braxton"/>
    <x v="0"/>
    <s v="Small Business"/>
    <x v="0"/>
    <x v="5"/>
    <s v="Small Box"/>
    <d v="2018-11-25T00:00:00"/>
    <n v="1.0735381843975411E-5"/>
    <s v=""/>
    <s v="Low Impact"/>
  </r>
  <r>
    <n v="41636"/>
    <s v="N"/>
    <d v="2018-08-14T00:00:00"/>
    <s v="Critical"/>
    <n v="25"/>
    <n v="423.15"/>
    <n v="0.05"/>
    <s v="Regular"/>
    <n v="-47.28"/>
    <n v="16.98"/>
    <n v="7.78"/>
    <s v="MaryBeth Skach"/>
    <x v="1"/>
    <s v="Home Office"/>
    <x v="0"/>
    <x v="1"/>
    <s v="Small Pack"/>
    <d v="2018-08-16T00:00:00"/>
    <n v="2.4253480124282939E-4"/>
    <s v=""/>
    <s v="Low Impact"/>
  </r>
  <r>
    <n v="42631"/>
    <s v="N"/>
    <d v="2018-05-09T00:00:00"/>
    <s v="High"/>
    <n v="41"/>
    <n v="257.66000000000003"/>
    <n v="0.05"/>
    <s v="Regular"/>
    <n v="-69.23"/>
    <n v="6.48"/>
    <n v="2.74"/>
    <s v="Jeremy Lonsdale"/>
    <x v="1"/>
    <s v="Corporate"/>
    <x v="2"/>
    <x v="4"/>
    <s v="Small Pack"/>
    <d v="2018-05-09T00:00:00"/>
    <n v="1.4768171307627894E-4"/>
    <s v=""/>
    <s v="Low Impact"/>
  </r>
  <r>
    <n v="42981"/>
    <s v="N"/>
    <d v="2018-05-30T00:00:00"/>
    <s v="Critical"/>
    <n v="4"/>
    <n v="3510.82"/>
    <n v="0.05"/>
    <s v="Regular"/>
    <n v="232.44"/>
    <n v="896.99"/>
    <n v="19.989999999999998"/>
    <s v="Susan Vittorini"/>
    <x v="3"/>
    <s v="Home Office"/>
    <x v="0"/>
    <x v="6"/>
    <s v="Small Box"/>
    <d v="2018-06-01T00:00:00"/>
    <n v="2.0122794065918713E-3"/>
    <s v=""/>
    <s v="Major Local Control Audit"/>
  </r>
  <r>
    <n v="43399"/>
    <s v="N"/>
    <d v="2018-07-30T00:00:00"/>
    <s v="High"/>
    <n v="35"/>
    <n v="59.66"/>
    <n v="0.05"/>
    <s v="Regular"/>
    <n v="-33.340000000000003"/>
    <n v="1.68"/>
    <n v="1.57"/>
    <s v="Cari MacIntyre"/>
    <x v="2"/>
    <s v="Corporate"/>
    <x v="0"/>
    <x v="1"/>
    <s v="Wrap Bag"/>
    <d v="2018-07-31T00:00:00"/>
    <n v="3.4195028340180084E-5"/>
    <s v=""/>
    <s v="Low Impact"/>
  </r>
  <r>
    <n v="43620"/>
    <s v="N"/>
    <d v="2018-01-17T00:00:00"/>
    <s v="Medium"/>
    <n v="13"/>
    <n v="196.22"/>
    <n v="0.05"/>
    <s v="Regular"/>
    <n v="-89.35"/>
    <n v="14.81"/>
    <n v="13.32"/>
    <s v="Joel Eaton"/>
    <x v="1"/>
    <s v="Home Office"/>
    <x v="0"/>
    <x v="8"/>
    <s v="Small Box"/>
    <d v="2018-01-20T00:00:00"/>
    <n v="1.1246645090362279E-4"/>
    <s v=""/>
    <s v="Low Impact"/>
  </r>
  <r>
    <n v="43620"/>
    <s v="N"/>
    <d v="2018-01-17T00:00:00"/>
    <s v="Medium"/>
    <n v="11"/>
    <n v="49.76"/>
    <n v="0.05"/>
    <s v="Express"/>
    <n v="-0.13"/>
    <n v="4.2"/>
    <n v="2.2599999999999998"/>
    <s v="Joel Eaton"/>
    <x v="1"/>
    <s v="Home Office"/>
    <x v="0"/>
    <x v="0"/>
    <s v="Wrap Bag"/>
    <d v="2018-01-19T00:00:00"/>
    <n v="2.852069410337514E-5"/>
    <s v=""/>
    <s v="Low Impact"/>
  </r>
  <r>
    <n v="43650"/>
    <s v="N"/>
    <d v="2018-03-23T00:00:00"/>
    <s v="Not Specified"/>
    <n v="7"/>
    <n v="88.59"/>
    <n v="0.05"/>
    <s v="Regular"/>
    <n v="-26.29"/>
    <n v="11.97"/>
    <n v="5.81"/>
    <s v="William Brown"/>
    <x v="1"/>
    <s v="Corporate"/>
    <x v="0"/>
    <x v="1"/>
    <s v="Small Pack"/>
    <d v="2018-03-25T00:00:00"/>
    <n v="5.0776693943287859E-5"/>
    <s v=""/>
    <s v="Low Impact"/>
  </r>
  <r>
    <n v="44002"/>
    <s v="N"/>
    <d v="2018-02-07T00:00:00"/>
    <s v="Medium"/>
    <n v="46"/>
    <n v="320.93"/>
    <n v="0.05"/>
    <s v="Regular"/>
    <n v="-66.48"/>
    <n v="6.68"/>
    <n v="5.66"/>
    <s v="John Lee"/>
    <x v="1"/>
    <s v="Corporate"/>
    <x v="0"/>
    <x v="0"/>
    <s v="Small Box"/>
    <d v="2018-02-09T00:00:00"/>
    <n v="1.8394586733513232E-4"/>
    <s v=""/>
    <s v="Low Impact"/>
  </r>
  <r>
    <n v="69"/>
    <s v="Y"/>
    <d v="2018-06-03T00:00:00"/>
    <s v="Not Specified"/>
    <n v="42"/>
    <n v="1186.06"/>
    <n v="0.06"/>
    <s v="Regular"/>
    <n v="511.69"/>
    <n v="30.93"/>
    <n v="3.92"/>
    <s v="Jonathan Doherty"/>
    <x v="1"/>
    <s v="Corporate"/>
    <x v="1"/>
    <x v="2"/>
    <s v="Small Pack"/>
    <d v="2018-06-05T00:00:00"/>
    <n v="6.7980816817220897E-4"/>
    <s v="QUALITY CHECK"/>
    <s v="Medium Impact"/>
  </r>
  <r>
    <n v="224"/>
    <s v="N"/>
    <d v="2018-06-17T00:00:00"/>
    <s v="Not Specified"/>
    <n v="25"/>
    <n v="184.86"/>
    <n v="0.06"/>
    <s v="Regular"/>
    <n v="-33.950000000000003"/>
    <n v="7.38"/>
    <n v="5.21"/>
    <s v="Bart Folk"/>
    <x v="1"/>
    <s v="Corporate"/>
    <x v="1"/>
    <x v="2"/>
    <s v="Small Box"/>
    <d v="2018-06-18T00:00:00"/>
    <n v="1.0595529565815774E-4"/>
    <s v=""/>
    <s v="Low Impact"/>
  </r>
  <r>
    <n v="231"/>
    <s v="N"/>
    <d v="2018-09-28T00:00:00"/>
    <s v="High"/>
    <n v="2"/>
    <n v="689.74"/>
    <n v="0.06"/>
    <s v="Regular"/>
    <n v="-490.84"/>
    <n v="363.25"/>
    <n v="19.989999999999998"/>
    <s v="Sean Braxton"/>
    <x v="1"/>
    <s v="Small Business"/>
    <x v="0"/>
    <x v="8"/>
    <s v="Small Box"/>
    <d v="2018-09-30T00:00:00"/>
    <n v="3.9533487843372128E-4"/>
    <s v=""/>
    <s v="Low Impact"/>
  </r>
  <r>
    <n v="323"/>
    <s v="N"/>
    <d v="2018-03-25T00:00:00"/>
    <s v="Critical"/>
    <n v="2"/>
    <n v="55.34"/>
    <n v="0.06"/>
    <s v="Regular"/>
    <n v="-31.24"/>
    <n v="22.84"/>
    <n v="11.54"/>
    <s v="Dario Medina"/>
    <x v="1"/>
    <s v="Small Business"/>
    <x v="0"/>
    <x v="0"/>
    <s v="Small Box"/>
    <d v="2018-03-27T00:00:00"/>
    <n v="3.1718955218665204E-5"/>
    <s v=""/>
    <s v="Low Impact"/>
  </r>
  <r>
    <n v="994"/>
    <s v="N"/>
    <d v="2018-04-19T00:00:00"/>
    <s v="Low"/>
    <n v="38"/>
    <n v="132.07"/>
    <n v="0.06"/>
    <s v="Regular"/>
    <n v="14"/>
    <n v="3.58"/>
    <n v="1.63"/>
    <s v="Kelly Lampkin"/>
    <x v="2"/>
    <s v="Corporate"/>
    <x v="0"/>
    <x v="16"/>
    <s v="Wrap Bag"/>
    <d v="2018-04-23T00:00:00"/>
    <n v="7.5697911379275613E-5"/>
    <s v=""/>
    <s v="Low Impact"/>
  </r>
  <r>
    <n v="2373"/>
    <s v="N"/>
    <d v="2018-03-11T00:00:00"/>
    <s v="Not Specified"/>
    <n v="36"/>
    <n v="317.58999999999997"/>
    <n v="0.06"/>
    <s v="Regular"/>
    <n v="-46.12"/>
    <n v="8.6"/>
    <n v="6.19"/>
    <s v="Craig Carroll"/>
    <x v="2"/>
    <s v="Corporate"/>
    <x v="0"/>
    <x v="6"/>
    <s v="Small Box"/>
    <d v="2018-03-12T00:00:00"/>
    <n v="1.8203149598655367E-4"/>
    <s v=""/>
    <s v="Low Impact"/>
  </r>
  <r>
    <n v="2722"/>
    <s v="N"/>
    <d v="2018-04-08T00:00:00"/>
    <s v="Low"/>
    <n v="46"/>
    <n v="1895.55"/>
    <n v="0.06"/>
    <s v="Regular"/>
    <n v="807.62"/>
    <n v="40.97"/>
    <n v="1.99"/>
    <s v="Jay Fine"/>
    <x v="0"/>
    <s v="Consumer"/>
    <x v="2"/>
    <x v="4"/>
    <s v="Small Pack"/>
    <d v="2018-04-12T00:00:00"/>
    <n v="1.086463056825819E-3"/>
    <s v=""/>
    <s v="Medium Local Control Audit"/>
  </r>
  <r>
    <n v="2756"/>
    <s v="N"/>
    <d v="2018-04-17T00:00:00"/>
    <s v="Critical"/>
    <n v="25"/>
    <n v="1344.88"/>
    <n v="0.06"/>
    <s v="Regular"/>
    <n v="-13.77"/>
    <n v="55.94"/>
    <n v="4"/>
    <s v="Denny Ordway"/>
    <x v="1"/>
    <s v="Small Business"/>
    <x v="2"/>
    <x v="4"/>
    <s v="Small Box"/>
    <d v="2018-04-18T00:00:00"/>
    <n v="7.7083824529234658E-4"/>
    <s v=""/>
    <s v="Medium Impact"/>
  </r>
  <r>
    <n v="2817"/>
    <s v="N"/>
    <d v="2018-04-18T00:00:00"/>
    <s v="Medium"/>
    <n v="40"/>
    <n v="1559.86"/>
    <n v="0.06"/>
    <s v="Regular"/>
    <n v="672.37"/>
    <n v="39.89"/>
    <n v="3.04"/>
    <s v="Luke Schmidt"/>
    <x v="1"/>
    <s v="Home Office"/>
    <x v="1"/>
    <x v="2"/>
    <s v="Wrap Bag"/>
    <d v="2018-04-20T00:00:00"/>
    <n v="8.9405727299217733E-4"/>
    <s v=""/>
    <s v="Medium Impact"/>
  </r>
  <r>
    <n v="3553"/>
    <s v="N"/>
    <d v="2018-05-17T00:00:00"/>
    <s v="Medium"/>
    <n v="7"/>
    <n v="20.5"/>
    <n v="0.06"/>
    <s v="Regular"/>
    <n v="-4.04"/>
    <n v="2.94"/>
    <n v="0.96"/>
    <s v="Roy Skaria"/>
    <x v="1"/>
    <s v="Corporate"/>
    <x v="0"/>
    <x v="1"/>
    <s v="Wrap Bag"/>
    <d v="2018-05-18T00:00:00"/>
    <n v="1.1749884025707203E-5"/>
    <s v=""/>
    <s v="Low Impact"/>
  </r>
  <r>
    <n v="3649"/>
    <s v="N"/>
    <d v="2018-07-05T00:00:00"/>
    <s v="Low"/>
    <n v="26"/>
    <n v="75.599999999999994"/>
    <n v="0.06"/>
    <s v="Regular"/>
    <n v="17.14"/>
    <n v="2.88"/>
    <n v="0.99"/>
    <s v="Brad Thomas"/>
    <x v="1"/>
    <s v="Home Office"/>
    <x v="0"/>
    <x v="10"/>
    <s v="Small Box"/>
    <d v="2018-07-14T00:00:00"/>
    <n v="4.3331279626510459E-5"/>
    <s v=""/>
    <s v="Low Impact"/>
  </r>
  <r>
    <n v="3777"/>
    <s v="Y"/>
    <d v="2018-04-07T00:00:00"/>
    <s v="Medium"/>
    <n v="14"/>
    <n v="244.85"/>
    <n v="0.06"/>
    <s v="Express"/>
    <n v="38.06"/>
    <n v="17.670000000000002"/>
    <n v="8.99"/>
    <s v="Christine Kargatis"/>
    <x v="2"/>
    <s v="Small Business"/>
    <x v="1"/>
    <x v="2"/>
    <s v="Small Pack"/>
    <d v="2018-04-08T00:00:00"/>
    <n v="1.4033946847289797E-4"/>
    <s v="QUALITY CHECK"/>
    <s v="Low Impact"/>
  </r>
  <r>
    <n v="5984"/>
    <s v="N"/>
    <d v="2018-06-17T00:00:00"/>
    <s v="Low"/>
    <n v="37"/>
    <n v="394.62"/>
    <n v="0.06"/>
    <s v="Regular"/>
    <n v="-31.39"/>
    <n v="10.89"/>
    <n v="4.5"/>
    <s v="Eric Barreto"/>
    <x v="1"/>
    <s v="Consumer"/>
    <x v="0"/>
    <x v="8"/>
    <s v="Small Box"/>
    <d v="2018-06-22T00:00:00"/>
    <n v="2.2618240166949152E-4"/>
    <s v=""/>
    <s v="Low Impact"/>
  </r>
  <r>
    <n v="6112"/>
    <s v="N"/>
    <d v="2018-08-23T00:00:00"/>
    <s v="Medium"/>
    <n v="31"/>
    <n v="1753.9580000000001"/>
    <n v="0.06"/>
    <s v="Regular"/>
    <n v="382.39"/>
    <n v="65.989999999999995"/>
    <n v="5.92"/>
    <s v="Arianne Irving"/>
    <x v="1"/>
    <s v="Corporate"/>
    <x v="2"/>
    <x v="3"/>
    <s v="Small Box"/>
    <d v="2018-08-24T00:00:00"/>
    <n v="1.005307467607871E-3"/>
    <s v=""/>
    <s v="Medium Local Control Audit"/>
  </r>
  <r>
    <n v="6246"/>
    <s v="N"/>
    <d v="2018-10-21T00:00:00"/>
    <s v="Not Specified"/>
    <n v="13"/>
    <n v="52.38"/>
    <n v="0.06"/>
    <s v="Regular"/>
    <n v="11.72"/>
    <n v="3.93"/>
    <n v="0.99"/>
    <s v="Philip Brown"/>
    <x v="2"/>
    <s v="Home Office"/>
    <x v="0"/>
    <x v="16"/>
    <s v="Wrap Bag"/>
    <d v="2018-10-23T00:00:00"/>
    <n v="3.0022386598367964E-5"/>
    <s v=""/>
    <s v="Low Impact"/>
  </r>
  <r>
    <n v="6880"/>
    <s v="N"/>
    <d v="2018-05-25T00:00:00"/>
    <s v="Medium"/>
    <n v="5"/>
    <n v="235.49"/>
    <n v="0.06"/>
    <s v="Regular"/>
    <n v="21.78"/>
    <n v="47.9"/>
    <n v="5.86"/>
    <s v="Peter Buhler"/>
    <x v="1"/>
    <s v="Consumer"/>
    <x v="0"/>
    <x v="0"/>
    <s v="Small Box"/>
    <d v="2018-05-27T00:00:00"/>
    <n v="1.349746433762824E-4"/>
    <s v=""/>
    <s v="Low Impact"/>
  </r>
  <r>
    <n v="7043"/>
    <s v="N"/>
    <d v="2018-01-25T00:00:00"/>
    <s v="Critical"/>
    <n v="4"/>
    <n v="11.08"/>
    <n v="0.06"/>
    <s v="Regular"/>
    <n v="-8.93"/>
    <n v="1.74"/>
    <n v="4.08"/>
    <s v="Giulietta Dortch"/>
    <x v="1"/>
    <s v="Corporate"/>
    <x v="1"/>
    <x v="2"/>
    <s v="Small Pack"/>
    <d v="2018-01-26T00:00:00"/>
    <n v="6.3506690246261372E-6"/>
    <s v=""/>
    <s v="Low Impact"/>
  </r>
  <r>
    <n v="7845"/>
    <s v="Y"/>
    <d v="2018-12-13T00:00:00"/>
    <s v="Critical"/>
    <n v="22"/>
    <n v="118.56"/>
    <n v="0.06"/>
    <s v="Express"/>
    <n v="-63.38"/>
    <n v="4.91"/>
    <n v="5.68"/>
    <s v="Todd Boyes"/>
    <x v="2"/>
    <s v="Small Business"/>
    <x v="0"/>
    <x v="6"/>
    <s v="Small Box"/>
    <d v="2018-12-13T00:00:00"/>
    <n v="6.7954451223797361E-5"/>
    <s v="QUALITY CHECK"/>
    <s v="Low Impact"/>
  </r>
  <r>
    <n v="8320"/>
    <s v="N"/>
    <d v="2018-09-19T00:00:00"/>
    <s v="Not Specified"/>
    <n v="22"/>
    <n v="150.34"/>
    <n v="0.06"/>
    <s v="Express"/>
    <n v="-28.45"/>
    <n v="6.48"/>
    <n v="5.14"/>
    <s v="Karl Brown"/>
    <x v="1"/>
    <s v="Home Office"/>
    <x v="0"/>
    <x v="0"/>
    <s v="Small Box"/>
    <d v="2018-09-21T00:00:00"/>
    <n v="8.6169637289015648E-5"/>
    <s v=""/>
    <s v="Low Impact"/>
  </r>
  <r>
    <n v="8422"/>
    <s v="N"/>
    <d v="2018-04-14T00:00:00"/>
    <s v="Medium"/>
    <n v="18"/>
    <n v="4212.7520000000004"/>
    <n v="0.06"/>
    <s v="Delivery Van"/>
    <n v="-715.78"/>
    <n v="296.18"/>
    <n v="54.12"/>
    <s v="Becky Martin"/>
    <x v="0"/>
    <s v="Home Office"/>
    <x v="1"/>
    <x v="14"/>
    <s v="Jumbo Box"/>
    <d v="2018-04-15T00:00:00"/>
    <n v="2.4146023136129794E-3"/>
    <s v=""/>
    <s v="Major Local Control Audit"/>
  </r>
  <r>
    <n v="8646"/>
    <s v="N"/>
    <d v="2018-04-09T00:00:00"/>
    <s v="High"/>
    <n v="41"/>
    <n v="14377.78"/>
    <n v="0.06"/>
    <s v="Delivery Van"/>
    <n v="4161.9799999999996"/>
    <n v="350.99"/>
    <n v="39"/>
    <s v="Emily Ducich"/>
    <x v="1"/>
    <s v="Consumer"/>
    <x v="1"/>
    <x v="9"/>
    <s v="Jumbo Drum"/>
    <d v="2018-04-11T00:00:00"/>
    <n v="8.2408413437625623E-3"/>
    <s v=""/>
    <s v="Major Local Control Audit"/>
  </r>
  <r>
    <n v="9285"/>
    <s v="N"/>
    <d v="2018-01-02T00:00:00"/>
    <s v="Critical"/>
    <n v="3"/>
    <n v="124.81"/>
    <n v="0.06"/>
    <s v="Regular"/>
    <n v="-11.94"/>
    <n v="40.98"/>
    <n v="2.99"/>
    <s v="David Philippe"/>
    <x v="0"/>
    <s v="Consumer"/>
    <x v="0"/>
    <x v="6"/>
    <s v="Small Box"/>
    <d v="2018-01-04T00:00:00"/>
    <n v="7.1536732938952004E-5"/>
    <s v=""/>
    <s v="Low Impact"/>
  </r>
  <r>
    <n v="9668"/>
    <s v="N"/>
    <d v="2018-09-06T00:00:00"/>
    <s v="Low"/>
    <n v="10"/>
    <n v="42.67"/>
    <n v="0.06"/>
    <s v="Regular"/>
    <n v="-12.72"/>
    <n v="4.18"/>
    <n v="2.99"/>
    <s v="Christine Sundaresam"/>
    <x v="1"/>
    <s v="Small Business"/>
    <x v="0"/>
    <x v="6"/>
    <s v="Small Box"/>
    <d v="2018-09-08T00:00:00"/>
    <n v="2.4456953725703726E-5"/>
    <s v=""/>
    <s v="Low Impact"/>
  </r>
  <r>
    <n v="10022"/>
    <s v="N"/>
    <d v="2018-03-04T00:00:00"/>
    <s v="Low"/>
    <n v="1"/>
    <n v="12.18"/>
    <n v="0.06"/>
    <s v="Regular"/>
    <n v="-3.88"/>
    <n v="10.14"/>
    <n v="2.27"/>
    <s v="Delfina Latchford"/>
    <x v="3"/>
    <s v="Small Business"/>
    <x v="0"/>
    <x v="0"/>
    <s v="Wrap Bag"/>
    <d v="2018-03-04T00:00:00"/>
    <n v="6.9811506064933526E-6"/>
    <s v=""/>
    <s v="Low Impact"/>
  </r>
  <r>
    <n v="10183"/>
    <s v="N"/>
    <d v="2018-11-24T00:00:00"/>
    <s v="Critical"/>
    <n v="48"/>
    <n v="1210.02"/>
    <n v="0.06"/>
    <s v="Delivery Van"/>
    <n v="-279.44"/>
    <n v="25.98"/>
    <n v="14.36"/>
    <s v="Darren Budd"/>
    <x v="2"/>
    <s v="Corporate"/>
    <x v="1"/>
    <x v="9"/>
    <s v="Jumbo Drum"/>
    <d v="2018-11-25T00:00:00"/>
    <n v="6.9354120335542581E-4"/>
    <s v=""/>
    <s v="Medium Impact"/>
  </r>
  <r>
    <n v="10272"/>
    <s v="N"/>
    <d v="2018-01-17T00:00:00"/>
    <s v="Medium"/>
    <n v="26"/>
    <n v="566.39"/>
    <n v="0.06"/>
    <s v="Regular"/>
    <n v="76.430000000000007"/>
    <n v="22.84"/>
    <n v="8.18"/>
    <s v="Katherine Ducich"/>
    <x v="1"/>
    <s v="Corporate"/>
    <x v="0"/>
    <x v="0"/>
    <s v="Small Box"/>
    <d v="2018-01-17T00:00:00"/>
    <n v="3.246349665034294E-4"/>
    <s v=""/>
    <s v="Low Impact"/>
  </r>
  <r>
    <n v="10434"/>
    <s v="N"/>
    <d v="2018-12-23T00:00:00"/>
    <s v="High"/>
    <n v="2"/>
    <n v="383.45"/>
    <n v="0.06"/>
    <s v="Delivery Van"/>
    <n v="-244.47"/>
    <n v="180.98"/>
    <n v="26.2"/>
    <s v="Michelle Ellison"/>
    <x v="2"/>
    <s v="Small Business"/>
    <x v="1"/>
    <x v="9"/>
    <s v="Jumbo Drum"/>
    <d v="2018-12-24T00:00:00"/>
    <n v="2.1978014778816716E-4"/>
    <s v=""/>
    <s v="Low Impact"/>
  </r>
  <r>
    <n v="10624"/>
    <s v="N"/>
    <d v="2018-12-20T00:00:00"/>
    <s v="Critical"/>
    <n v="23"/>
    <n v="1082.43"/>
    <n v="0.06"/>
    <s v="Regular"/>
    <n v="23.97"/>
    <n v="47.98"/>
    <n v="3.61"/>
    <s v="Darren Powers"/>
    <x v="2"/>
    <s v="Corporate"/>
    <x v="2"/>
    <x v="4"/>
    <s v="Small Pack"/>
    <d v="2018-12-22T00:00:00"/>
    <n v="6.2041107150957308E-4"/>
    <s v=""/>
    <s v="Medium Impact"/>
  </r>
  <r>
    <n v="10978"/>
    <s v="N"/>
    <d v="2018-04-01T00:00:00"/>
    <s v="Critical"/>
    <n v="9"/>
    <n v="566.53"/>
    <n v="0.06"/>
    <s v="Delivery Van"/>
    <n v="-209.6"/>
    <n v="60.98"/>
    <n v="30"/>
    <s v="Toby Swindell"/>
    <x v="1"/>
    <s v="Small Business"/>
    <x v="1"/>
    <x v="9"/>
    <s v="Jumbo Drum"/>
    <d v="2018-04-02T00:00:00"/>
    <n v="3.2471520961384884E-4"/>
    <s v=""/>
    <s v="Low Impact"/>
  </r>
  <r>
    <n v="11077"/>
    <s v="N"/>
    <d v="2018-03-20T00:00:00"/>
    <s v="Low"/>
    <n v="30"/>
    <n v="4620.05"/>
    <n v="0.06"/>
    <s v="Delivery Van"/>
    <n v="-229.68"/>
    <n v="160.97999999999999"/>
    <n v="35.020000000000003"/>
    <s v="Charles Crestani"/>
    <x v="1"/>
    <s v="Consumer"/>
    <x v="1"/>
    <x v="11"/>
    <s v="Jumbo Box"/>
    <d v="2018-03-24T00:00:00"/>
    <n v="2.6480513020960277E-3"/>
    <s v=""/>
    <s v="Major Local Control Audit"/>
  </r>
  <r>
    <n v="11680"/>
    <s v="N"/>
    <d v="2018-09-04T00:00:00"/>
    <s v="Medium"/>
    <n v="50"/>
    <n v="7312.0315000000001"/>
    <n v="0.06"/>
    <s v="Regular"/>
    <n v="2031.51"/>
    <n v="175.99"/>
    <n v="8.99"/>
    <s v="Aleksandra Gannaway"/>
    <x v="1"/>
    <s v="Corporate"/>
    <x v="2"/>
    <x v="3"/>
    <s v="Small Box"/>
    <d v="2018-09-06T00:00:00"/>
    <n v="4.1910010788935546E-3"/>
    <s v=""/>
    <s v="Major Local Control Audit"/>
  </r>
  <r>
    <n v="11714"/>
    <s v="N"/>
    <d v="2018-08-04T00:00:00"/>
    <s v="Critical"/>
    <n v="9"/>
    <n v="141.83000000000001"/>
    <n v="0.06"/>
    <s v="Regular"/>
    <n v="-35.69"/>
    <n v="15.73"/>
    <n v="7.42"/>
    <s v="Tamara Willingham"/>
    <x v="1"/>
    <s v="Corporate"/>
    <x v="0"/>
    <x v="15"/>
    <s v="Small Pack"/>
    <d v="2018-08-05T00:00:00"/>
    <n v="8.1292002505661104E-5"/>
    <s v=""/>
    <s v="Low Impact"/>
  </r>
  <r>
    <n v="12099"/>
    <s v="N"/>
    <d v="2018-09-11T00:00:00"/>
    <s v="Critical"/>
    <n v="1"/>
    <n v="17.59"/>
    <n v="0.06"/>
    <s v="Express"/>
    <n v="10.85"/>
    <n v="2.61"/>
    <n v="0.5"/>
    <s v="Cindy Stewart"/>
    <x v="1"/>
    <s v="Corporate"/>
    <x v="0"/>
    <x v="10"/>
    <s v="Small Box"/>
    <d v="2018-09-11T00:00:00"/>
    <n v="1.0081973659131204E-5"/>
    <s v=""/>
    <s v="Low Impact"/>
  </r>
  <r>
    <n v="12258"/>
    <s v="N"/>
    <d v="2018-11-30T00:00:00"/>
    <s v="Low"/>
    <n v="2"/>
    <n v="55.6"/>
    <n v="0.06"/>
    <s v="Regular"/>
    <n v="-52.54"/>
    <n v="3.25"/>
    <n v="49"/>
    <s v="Kelly Lampkin"/>
    <x v="2"/>
    <s v="Home Office"/>
    <x v="0"/>
    <x v="8"/>
    <s v="Large Box"/>
    <d v="2018-12-05T00:00:00"/>
    <n v="3.186797813801563E-5"/>
    <s v=""/>
    <s v="Low Impact"/>
  </r>
  <r>
    <n v="13635"/>
    <s v="N"/>
    <d v="2018-05-01T00:00:00"/>
    <s v="Critical"/>
    <n v="28"/>
    <n v="149"/>
    <n v="0.06"/>
    <s v="Regular"/>
    <n v="-119.48"/>
    <n v="4.9800000000000004"/>
    <n v="7.44"/>
    <s v="Randy Ferguson"/>
    <x v="1"/>
    <s v="Home Office"/>
    <x v="0"/>
    <x v="0"/>
    <s v="Small Box"/>
    <d v="2018-05-02T00:00:00"/>
    <n v="8.5401596089286497E-5"/>
    <s v=""/>
    <s v="Low Impact"/>
  </r>
  <r>
    <n v="14115"/>
    <s v="N"/>
    <d v="2018-08-14T00:00:00"/>
    <s v="Not Specified"/>
    <n v="46"/>
    <n v="3296.0619999999999"/>
    <n v="0.06"/>
    <s v="Regular"/>
    <n v="591.91"/>
    <n v="85.99"/>
    <n v="10.78"/>
    <s v="Jim Mitchum"/>
    <x v="2"/>
    <s v="Consumer"/>
    <x v="2"/>
    <x v="3"/>
    <s v="Small Box"/>
    <d v="2018-08-16T00:00:00"/>
    <n v="1.8891876215385627E-3"/>
    <s v=""/>
    <s v="Major Local Control Audit"/>
  </r>
  <r>
    <n v="14530"/>
    <s v="N"/>
    <d v="2018-04-06T00:00:00"/>
    <s v="High"/>
    <n v="17"/>
    <n v="1556.61"/>
    <n v="0.06"/>
    <s v="Regular"/>
    <n v="-485.55"/>
    <n v="89.83"/>
    <n v="35"/>
    <s v="Tracy Blumstein"/>
    <x v="1"/>
    <s v="Home Office"/>
    <x v="0"/>
    <x v="5"/>
    <s v="Large Box"/>
    <d v="2018-04-08T00:00:00"/>
    <n v="8.9219448650029699E-4"/>
    <s v=""/>
    <s v="Medium Impact"/>
  </r>
  <r>
    <n v="14596"/>
    <s v="N"/>
    <d v="2018-01-10T00:00:00"/>
    <s v="Critical"/>
    <n v="19"/>
    <n v="63.14"/>
    <n v="0.06"/>
    <s v="Regular"/>
    <n v="-53.75"/>
    <n v="3.28"/>
    <n v="3.97"/>
    <s v="Darren Powers"/>
    <x v="2"/>
    <s v="Corporate"/>
    <x v="0"/>
    <x v="1"/>
    <s v="Wrap Bag"/>
    <d v="2018-01-11T00:00:00"/>
    <n v="3.6189642799178186E-5"/>
    <s v=""/>
    <s v="Low Impact"/>
  </r>
  <r>
    <n v="14756"/>
    <s v="N"/>
    <d v="2018-08-31T00:00:00"/>
    <s v="Low"/>
    <n v="2"/>
    <n v="42.3"/>
    <n v="0.06"/>
    <s v="Regular"/>
    <n v="-25.38"/>
    <n v="19.23"/>
    <n v="6.15"/>
    <s v="Steve Chapman"/>
    <x v="1"/>
    <s v="Corporate"/>
    <x v="1"/>
    <x v="2"/>
    <s v="Small Pack"/>
    <d v="2018-08-31T00:00:00"/>
    <n v="2.4244882648166569E-5"/>
    <s v=""/>
    <s v="Low Impact"/>
  </r>
  <r>
    <n v="15971"/>
    <s v="N"/>
    <d v="2018-08-14T00:00:00"/>
    <s v="High"/>
    <n v="15"/>
    <n v="2172.5149999999999"/>
    <n v="0.06"/>
    <s v="Regular"/>
    <n v="32.75"/>
    <n v="175.99"/>
    <n v="8.99"/>
    <s v="Elizabeth Moffitt"/>
    <x v="0"/>
    <s v="Consumer"/>
    <x v="2"/>
    <x v="3"/>
    <s v="Small Box"/>
    <d v="2018-08-15T00:00:00"/>
    <n v="1.2452097216638675E-3"/>
    <s v=""/>
    <s v="Medium Local Control Audit"/>
  </r>
  <r>
    <n v="16133"/>
    <s v="N"/>
    <d v="2018-09-25T00:00:00"/>
    <s v="Critical"/>
    <n v="16"/>
    <n v="3083.04"/>
    <n v="0.06"/>
    <s v="Delivery Van"/>
    <n v="872.13"/>
    <n v="200.97"/>
    <n v="15.59"/>
    <s v="Erin Mull"/>
    <x v="0"/>
    <s v="Small Business"/>
    <x v="2"/>
    <x v="12"/>
    <s v="Jumbo Drum"/>
    <d v="2018-09-25T00:00:00"/>
    <n v="1.7670908510544552E-3"/>
    <s v=""/>
    <s v="Major Local Control Audit"/>
  </r>
  <r>
    <n v="17795"/>
    <s v="N"/>
    <d v="2018-04-01T00:00:00"/>
    <s v="Medium"/>
    <n v="1"/>
    <n v="17.62"/>
    <n v="0.06"/>
    <s v="Regular"/>
    <n v="-15.92"/>
    <n v="11.33"/>
    <n v="6.12"/>
    <s v="Troy Staebel"/>
    <x v="0"/>
    <s v="Small Business"/>
    <x v="0"/>
    <x v="8"/>
    <s v="Medium Box"/>
    <d v="2018-04-03T00:00:00"/>
    <n v="1.0099168611363947E-5"/>
    <s v=""/>
    <s v="Low Impact"/>
  </r>
  <r>
    <n v="18147"/>
    <s v="N"/>
    <d v="2018-07-17T00:00:00"/>
    <s v="Not Specified"/>
    <n v="50"/>
    <n v="290.91000000000003"/>
    <n v="0.06"/>
    <s v="Regular"/>
    <n v="-108.19"/>
    <n v="5.78"/>
    <n v="5.67"/>
    <s v="Bruce Degenhardt"/>
    <x v="1"/>
    <s v="Home Office"/>
    <x v="0"/>
    <x v="0"/>
    <s v="Small Box"/>
    <d v="2018-07-18T00:00:00"/>
    <n v="1.667394518009016E-4"/>
    <s v=""/>
    <s v="Low Impact"/>
  </r>
  <r>
    <n v="18945"/>
    <s v="N"/>
    <d v="2018-01-17T00:00:00"/>
    <s v="Medium"/>
    <n v="33"/>
    <n v="528.54"/>
    <n v="0.06"/>
    <s v="Regular"/>
    <n v="168.54"/>
    <n v="16.48"/>
    <n v="1.99"/>
    <s v="John Lee"/>
    <x v="0"/>
    <s v="Corporate"/>
    <x v="2"/>
    <x v="4"/>
    <s v="Small Pack"/>
    <d v="2018-01-19T00:00:00"/>
    <n v="3.0294066843645291E-4"/>
    <s v=""/>
    <s v="Low Impact"/>
  </r>
  <r>
    <n v="19047"/>
    <s v="N"/>
    <d v="2018-01-28T00:00:00"/>
    <s v="High"/>
    <n v="1"/>
    <n v="67.489999999999995"/>
    <n v="0.06"/>
    <s v="Regular"/>
    <n v="-22.82"/>
    <n v="55.48"/>
    <n v="14.3"/>
    <s v="Adam Hart"/>
    <x v="1"/>
    <s v="Corporate"/>
    <x v="0"/>
    <x v="0"/>
    <s v="Small Box"/>
    <d v="2018-01-29T00:00:00"/>
    <n v="3.8682910872925805E-5"/>
    <s v=""/>
    <s v="Low Impact"/>
  </r>
  <r>
    <n v="19655"/>
    <s v="N"/>
    <d v="2018-01-11T00:00:00"/>
    <s v="High"/>
    <n v="31"/>
    <n v="1143.45"/>
    <n v="0.06"/>
    <s v="Regular"/>
    <n v="304.42"/>
    <n v="39.24"/>
    <n v="1.99"/>
    <s v="Alan Barnes"/>
    <x v="3"/>
    <s v="Corporate"/>
    <x v="2"/>
    <x v="4"/>
    <s v="Small Pack"/>
    <d v="2018-01-12T00:00:00"/>
    <n v="6.5538560435097083E-4"/>
    <s v=""/>
    <s v="Medium Impact"/>
  </r>
  <r>
    <n v="21861"/>
    <s v="N"/>
    <d v="2018-08-18T00:00:00"/>
    <s v="Critical"/>
    <n v="5"/>
    <n v="244.9"/>
    <n v="0.06"/>
    <s v="Regular"/>
    <n v="-135.4"/>
    <n v="47.98"/>
    <n v="3.61"/>
    <s v="Tom Zandusky"/>
    <x v="1"/>
    <s v="Home Office"/>
    <x v="2"/>
    <x v="4"/>
    <s v="Small Pack"/>
    <d v="2018-08-20T00:00:00"/>
    <n v="1.4036812672661922E-4"/>
    <s v=""/>
    <s v="Low Impact"/>
  </r>
  <r>
    <n v="22407"/>
    <s v="N"/>
    <d v="2018-11-17T00:00:00"/>
    <s v="Not Specified"/>
    <n v="15"/>
    <n v="526.82000000000005"/>
    <n v="0.06"/>
    <s v="Express"/>
    <n v="32.340000000000003"/>
    <n v="34.58"/>
    <n v="8.99"/>
    <s v="Sung Shariari"/>
    <x v="1"/>
    <s v="Corporate"/>
    <x v="0"/>
    <x v="1"/>
    <s v="Small Pack"/>
    <d v="2018-11-19T00:00:00"/>
    <n v="3.0195482450844237E-4"/>
    <s v=""/>
    <s v="Low Impact"/>
  </r>
  <r>
    <n v="22851"/>
    <s v="N"/>
    <d v="2018-03-01T00:00:00"/>
    <s v="Critical"/>
    <n v="38"/>
    <n v="1409.0875000000001"/>
    <n v="0.06"/>
    <s v="Express"/>
    <n v="233.56"/>
    <n v="45.99"/>
    <n v="4.99"/>
    <s v="Denise Monton"/>
    <x v="1"/>
    <s v="Home Office"/>
    <x v="2"/>
    <x v="3"/>
    <s v="Small Box"/>
    <d v="2018-03-02T00:00:00"/>
    <n v="8.0763974180847312E-4"/>
    <s v=""/>
    <s v="Medium Impact"/>
  </r>
  <r>
    <n v="22917"/>
    <s v="N"/>
    <d v="2018-03-01T00:00:00"/>
    <s v="Medium"/>
    <n v="1"/>
    <n v="3550.28"/>
    <n v="0.06"/>
    <s v="Express"/>
    <n v="-11769.17"/>
    <n v="3499.99"/>
    <n v="24.49"/>
    <s v="Nathan Mautz"/>
    <x v="0"/>
    <s v="Corporate"/>
    <x v="2"/>
    <x v="13"/>
    <s v="Large Box"/>
    <d v="2018-03-04T00:00:00"/>
    <n v="2.0348965004286716E-3"/>
    <s v=""/>
    <s v="Major Local Control Audit"/>
  </r>
  <r>
    <n v="23524"/>
    <s v="N"/>
    <d v="2018-04-28T00:00:00"/>
    <s v="High"/>
    <n v="46"/>
    <n v="2461.23"/>
    <n v="0.06"/>
    <s v="Regular"/>
    <n v="748.2"/>
    <n v="55.48"/>
    <n v="14.3"/>
    <s v="Sandra Glassco"/>
    <x v="2"/>
    <s v="Home Office"/>
    <x v="0"/>
    <x v="0"/>
    <s v="Small Box"/>
    <d v="2018-04-30T00:00:00"/>
    <n v="1.4106910761264068E-3"/>
    <s v=""/>
    <s v="Major Local Control Audit"/>
  </r>
  <r>
    <n v="23778"/>
    <s v="N"/>
    <d v="2018-07-13T00:00:00"/>
    <s v="Low"/>
    <n v="13"/>
    <n v="105.94"/>
    <n v="0.06"/>
    <s v="Regular"/>
    <n v="-566"/>
    <n v="4.4800000000000004"/>
    <n v="49"/>
    <s v="Carlos Meador"/>
    <x v="1"/>
    <s v="Corporate"/>
    <x v="0"/>
    <x v="8"/>
    <s v="Large Box"/>
    <d v="2018-07-17T00:00:00"/>
    <n v="6.0721107984557125E-5"/>
    <s v=""/>
    <s v="Low Impact"/>
  </r>
  <r>
    <n v="24003"/>
    <s v="N"/>
    <d v="2018-10-31T00:00:00"/>
    <s v="Critical"/>
    <n v="49"/>
    <n v="87.44"/>
    <n v="0.06"/>
    <s v="Regular"/>
    <n v="1.33"/>
    <n v="1.76"/>
    <n v="0.7"/>
    <s v="Dan Campbell"/>
    <x v="0"/>
    <s v="Corporate"/>
    <x v="0"/>
    <x v="1"/>
    <s v="Wrap Bag"/>
    <d v="2018-11-02T00:00:00"/>
    <n v="5.0117554107699403E-5"/>
    <s v=""/>
    <s v="Low Impact"/>
  </r>
  <r>
    <n v="24003"/>
    <s v="N"/>
    <d v="2018-10-31T00:00:00"/>
    <s v="Critical"/>
    <n v="9"/>
    <n v="11.89"/>
    <n v="0.06"/>
    <s v="Regular"/>
    <n v="-6.12"/>
    <n v="1.26"/>
    <n v="0.7"/>
    <s v="Dan Campbell"/>
    <x v="1"/>
    <s v="Corporate"/>
    <x v="0"/>
    <x v="16"/>
    <s v="Wrap Bag"/>
    <d v="2018-10-31T00:00:00"/>
    <n v="6.8149327349101777E-6"/>
    <s v=""/>
    <s v="Low Impact"/>
  </r>
  <r>
    <n v="25027"/>
    <s v="N"/>
    <d v="2018-12-16T00:00:00"/>
    <s v="Medium"/>
    <n v="25"/>
    <n v="3585.91"/>
    <n v="0.06"/>
    <s v="Delivery Van"/>
    <n v="-178.54"/>
    <n v="146.34"/>
    <n v="43.75"/>
    <s v="Mick Brown"/>
    <x v="1"/>
    <s v="Consumer"/>
    <x v="1"/>
    <x v="14"/>
    <s v="Jumbo Box"/>
    <d v="2018-12-18T00:00:00"/>
    <n v="2.0553183720304251E-3"/>
    <s v=""/>
    <s v="Major Local Control Audit"/>
  </r>
  <r>
    <n v="25507"/>
    <s v="N"/>
    <d v="2018-08-05T00:00:00"/>
    <s v="Not Specified"/>
    <n v="8"/>
    <n v="555.20000000000005"/>
    <n v="0.06"/>
    <s v="Regular"/>
    <n v="-267.86"/>
    <n v="64.650000000000006"/>
    <n v="35"/>
    <s v="Ed Braxton"/>
    <x v="1"/>
    <s v="Home Office"/>
    <x v="0"/>
    <x v="5"/>
    <s v="Large Box"/>
    <d v="2018-08-06T00:00:00"/>
    <n v="3.1822124932061655E-4"/>
    <s v=""/>
    <s v="Low Impact"/>
  </r>
  <r>
    <n v="25509"/>
    <s v="N"/>
    <d v="2018-05-22T00:00:00"/>
    <s v="Critical"/>
    <n v="43"/>
    <n v="212.28"/>
    <n v="0.06"/>
    <s v="Regular"/>
    <n v="-103.22"/>
    <n v="4.9800000000000004"/>
    <n v="4.95"/>
    <s v="Quincy Jones"/>
    <x v="1"/>
    <s v="Corporate"/>
    <x v="0"/>
    <x v="6"/>
    <s v="Small Box"/>
    <d v="2018-05-24T00:00:00"/>
    <n v="1.2167148199888415E-4"/>
    <s v=""/>
    <s v="Low Impact"/>
  </r>
  <r>
    <n v="27111"/>
    <s v="N"/>
    <d v="2018-03-11T00:00:00"/>
    <s v="High"/>
    <n v="11"/>
    <n v="1064.23"/>
    <n v="0.06"/>
    <s v="Regular"/>
    <n v="-127.56"/>
    <n v="99.99"/>
    <n v="19.989999999999998"/>
    <s v="Heather Kirkland"/>
    <x v="3"/>
    <s v="Home Office"/>
    <x v="2"/>
    <x v="4"/>
    <s v="Small Box"/>
    <d v="2018-03-14T00:00:00"/>
    <n v="6.099794671550427E-4"/>
    <s v=""/>
    <s v="Medium Impact"/>
  </r>
  <r>
    <n v="28037"/>
    <s v="Y"/>
    <d v="2018-12-12T00:00:00"/>
    <s v="High"/>
    <n v="31"/>
    <n v="203.53"/>
    <n v="0.06"/>
    <s v="Regular"/>
    <n v="-101.28"/>
    <n v="6.68"/>
    <n v="6.93"/>
    <s v="Maxwell Schwartz"/>
    <x v="1"/>
    <s v="Corporate"/>
    <x v="0"/>
    <x v="0"/>
    <s v="Small Box"/>
    <d v="2018-12-13T00:00:00"/>
    <n v="1.1665628759766766E-4"/>
    <s v="QUALITY CHECK"/>
    <s v="Low Impact"/>
  </r>
  <r>
    <n v="28259"/>
    <s v="N"/>
    <d v="2018-11-04T00:00:00"/>
    <s v="High"/>
    <n v="22"/>
    <n v="249.24"/>
    <n v="0.06"/>
    <s v="Regular"/>
    <n v="-92.1"/>
    <n v="10.97"/>
    <n v="6.5"/>
    <s v="Thea Hudgings"/>
    <x v="1"/>
    <s v="Consumer"/>
    <x v="2"/>
    <x v="4"/>
    <s v="Small Box"/>
    <d v="2018-11-06T00:00:00"/>
    <n v="1.4285566314962259E-4"/>
    <s v=""/>
    <s v="Low Impact"/>
  </r>
  <r>
    <n v="29127"/>
    <s v="N"/>
    <d v="2018-03-31T00:00:00"/>
    <s v="Critical"/>
    <n v="18"/>
    <n v="31.13"/>
    <n v="0.06"/>
    <s v="Regular"/>
    <n v="-0.81"/>
    <n v="1.68"/>
    <n v="1"/>
    <s v="Thea Hudgings"/>
    <x v="1"/>
    <s v="Consumer"/>
    <x v="0"/>
    <x v="1"/>
    <s v="Wrap Bag"/>
    <d v="2018-04-02T00:00:00"/>
    <n v="1.7842628766842204E-5"/>
    <s v=""/>
    <s v="Low Impact"/>
  </r>
  <r>
    <n v="30053"/>
    <s v="N"/>
    <d v="2018-02-01T00:00:00"/>
    <s v="Critical"/>
    <n v="41"/>
    <n v="3279.01"/>
    <n v="0.06"/>
    <s v="Delivery Van"/>
    <n v="349.22"/>
    <n v="80.97"/>
    <n v="33.6"/>
    <s v="Marc Crier"/>
    <x v="1"/>
    <s v="Consumer"/>
    <x v="2"/>
    <x v="12"/>
    <s v="Jumbo Drum"/>
    <d v="2018-02-03T00:00:00"/>
    <n v="1.8794140106894721E-3"/>
    <s v=""/>
    <s v="Major Local Control Audit"/>
  </r>
  <r>
    <n v="30215"/>
    <s v="N"/>
    <d v="2018-02-26T00:00:00"/>
    <s v="Medium"/>
    <n v="23"/>
    <n v="3637.7280000000001"/>
    <n v="0.06"/>
    <s v="Regular"/>
    <n v="349.47"/>
    <n v="195.99"/>
    <n v="8.99"/>
    <s v="Cathy Hwang"/>
    <x v="0"/>
    <s v="Home Office"/>
    <x v="2"/>
    <x v="3"/>
    <s v="Small Box"/>
    <d v="2018-02-28T00:00:00"/>
    <n v="2.0850186398569666E-3"/>
    <s v=""/>
    <s v="Major Local Control Audit"/>
  </r>
  <r>
    <n v="31873"/>
    <s v="N"/>
    <d v="2018-11-08T00:00:00"/>
    <s v="Low"/>
    <n v="14"/>
    <n v="2465.5014999999999"/>
    <n v="0.06"/>
    <s v="Regular"/>
    <n v="13.01"/>
    <n v="205.99"/>
    <n v="8.99"/>
    <s v="Shahid Collister"/>
    <x v="2"/>
    <s v="Home Office"/>
    <x v="2"/>
    <x v="3"/>
    <s v="Small Box"/>
    <d v="2018-11-15T00:00:00"/>
    <n v="1.413139350741812E-3"/>
    <s v=""/>
    <s v="Major Local Control Audit"/>
  </r>
  <r>
    <n v="31873"/>
    <s v="N"/>
    <d v="2018-11-08T00:00:00"/>
    <s v="Low"/>
    <n v="50"/>
    <n v="8558.4714999999997"/>
    <n v="0.06"/>
    <s v="Regular"/>
    <n v="2539.46"/>
    <n v="205.99"/>
    <n v="8.99"/>
    <s v="Shahid Collister"/>
    <x v="2"/>
    <s v="Home Office"/>
    <x v="2"/>
    <x v="3"/>
    <s v="Small Box"/>
    <d v="2018-11-15T00:00:00"/>
    <n v="4.90541695425953E-3"/>
    <s v=""/>
    <s v="Major Local Control Audit"/>
  </r>
  <r>
    <n v="32676"/>
    <s v="N"/>
    <d v="2018-02-01T00:00:00"/>
    <s v="Critical"/>
    <n v="37"/>
    <n v="1697.44"/>
    <n v="0.06"/>
    <s v="Regular"/>
    <n v="523.42999999999995"/>
    <n v="45.19"/>
    <n v="1.99"/>
    <s v="Joy Smith"/>
    <x v="0"/>
    <s v="Corporate"/>
    <x v="2"/>
    <x v="4"/>
    <s v="Small Pack"/>
    <d v="2018-02-04T00:00:00"/>
    <n v="9.7291332393153334E-4"/>
    <s v=""/>
    <s v="Medium Local Control Audit"/>
  </r>
  <r>
    <n v="32869"/>
    <s v="N"/>
    <d v="2018-03-27T00:00:00"/>
    <s v="Medium"/>
    <n v="41"/>
    <n v="322.02999999999997"/>
    <n v="0.06"/>
    <s v="Regular"/>
    <n v="-82.83"/>
    <n v="8.1199999999999992"/>
    <n v="2.83"/>
    <s v="Christopher Schild"/>
    <x v="0"/>
    <s v="Corporate"/>
    <x v="2"/>
    <x v="4"/>
    <s v="Small Pack"/>
    <d v="2018-03-28T00:00:00"/>
    <n v="1.8457634891699953E-4"/>
    <s v=""/>
    <s v="Low Impact"/>
  </r>
  <r>
    <n v="33699"/>
    <s v="N"/>
    <d v="2018-07-26T00:00:00"/>
    <s v="Low"/>
    <n v="31"/>
    <n v="196.81"/>
    <n v="0.06"/>
    <s v="Regular"/>
    <n v="70.39"/>
    <n v="6.45"/>
    <n v="1.34"/>
    <s v="Troy Staebel"/>
    <x v="0"/>
    <s v="Small Business"/>
    <x v="0"/>
    <x v="0"/>
    <s v="Wrap Bag"/>
    <d v="2018-07-31T00:00:00"/>
    <n v="1.128046182975334E-4"/>
    <s v=""/>
    <s v="Low Impact"/>
  </r>
  <r>
    <n v="33797"/>
    <s v="N"/>
    <d v="2018-01-11T00:00:00"/>
    <s v="Not Specified"/>
    <n v="18"/>
    <n v="262.94"/>
    <n v="0.06"/>
    <s v="Regular"/>
    <n v="-22.37"/>
    <n v="14.42"/>
    <n v="6.75"/>
    <s v="Bradley Drucker"/>
    <x v="0"/>
    <s v="Small Business"/>
    <x v="0"/>
    <x v="8"/>
    <s v="Medium Box"/>
    <d v="2018-01-12T00:00:00"/>
    <n v="1.5070802466924155E-4"/>
    <s v=""/>
    <s v="Low Impact"/>
  </r>
  <r>
    <n v="34631"/>
    <s v="N"/>
    <d v="2018-10-23T00:00:00"/>
    <s v="Not Specified"/>
    <n v="5"/>
    <n v="22.06"/>
    <n v="0.06"/>
    <s v="Regular"/>
    <n v="-22.28"/>
    <n v="3.36"/>
    <n v="6.27"/>
    <s v="Brendan Dodson"/>
    <x v="3"/>
    <s v="Corporate"/>
    <x v="0"/>
    <x v="6"/>
    <s v="Small Box"/>
    <d v="2018-10-24T00:00:00"/>
    <n v="1.2644021541809799E-5"/>
    <s v=""/>
    <s v="Low Impact"/>
  </r>
  <r>
    <n v="34918"/>
    <s v="N"/>
    <d v="2018-10-23T00:00:00"/>
    <s v="Medium"/>
    <n v="12"/>
    <n v="2230.9699999999998"/>
    <n v="0.06"/>
    <s v="Delivery Van"/>
    <n v="273.27"/>
    <n v="180.98"/>
    <n v="26.2"/>
    <s v="Amy Cox"/>
    <x v="2"/>
    <s v="Corporate"/>
    <x v="1"/>
    <x v="9"/>
    <s v="Jumbo Drum"/>
    <d v="2018-10-24T00:00:00"/>
    <n v="1.2787140860893657E-3"/>
    <s v=""/>
    <s v="Medium Local Control Audit"/>
  </r>
  <r>
    <n v="35776"/>
    <s v="N"/>
    <d v="2018-02-04T00:00:00"/>
    <s v="Medium"/>
    <n v="36"/>
    <n v="213.74"/>
    <n v="0.06"/>
    <s v="Regular"/>
    <n v="-32.15"/>
    <n v="5.81"/>
    <n v="3.37"/>
    <s v="Gene McClure"/>
    <x v="1"/>
    <s v="Consumer"/>
    <x v="0"/>
    <x v="16"/>
    <s v="Wrap Bag"/>
    <d v="2018-02-06T00:00:00"/>
    <n v="1.2250830300754428E-4"/>
    <s v=""/>
    <s v="Low Impact"/>
  </r>
  <r>
    <n v="35813"/>
    <s v="N"/>
    <d v="2018-04-21T00:00:00"/>
    <s v="Critical"/>
    <n v="21"/>
    <n v="156.31"/>
    <n v="0.06"/>
    <s v="Express"/>
    <n v="-9.81"/>
    <n v="7.59"/>
    <n v="4"/>
    <s v="Tracy Collins"/>
    <x v="1"/>
    <s v="Corporate"/>
    <x v="1"/>
    <x v="2"/>
    <s v="Wrap Bag"/>
    <d v="2018-04-21T00:00:00"/>
    <n v="8.9591432783331365E-5"/>
    <s v=""/>
    <s v="Low Impact"/>
  </r>
  <r>
    <n v="36838"/>
    <s v="N"/>
    <d v="2018-04-08T00:00:00"/>
    <s v="Low"/>
    <n v="3"/>
    <n v="32.76"/>
    <n v="0.06"/>
    <s v="Express"/>
    <n v="11.29"/>
    <n v="6.3"/>
    <n v="0.5"/>
    <s v="Marc Crier"/>
    <x v="1"/>
    <s v="Corporate"/>
    <x v="0"/>
    <x v="10"/>
    <s v="Small Box"/>
    <d v="2018-04-17T00:00:00"/>
    <n v="1.8776887838154532E-5"/>
    <s v=""/>
    <s v="Low Impact"/>
  </r>
  <r>
    <n v="36999"/>
    <s v="Y"/>
    <d v="2018-12-12T00:00:00"/>
    <s v="Medium"/>
    <n v="28"/>
    <n v="14475.74"/>
    <n v="0.06"/>
    <s v="Delivery Van"/>
    <n v="4963.8900000000003"/>
    <n v="549.99"/>
    <n v="49"/>
    <s v="Cari MacIntyre"/>
    <x v="2"/>
    <s v="Corporate"/>
    <x v="2"/>
    <x v="13"/>
    <s v="Jumbo Drum"/>
    <d v="2018-12-13T00:00:00"/>
    <n v="8.2969885944532088E-3"/>
    <s v="QUALITY CHECK"/>
    <s v="Major Local Control Audit"/>
  </r>
  <r>
    <n v="37825"/>
    <s v="N"/>
    <d v="2018-07-22T00:00:00"/>
    <s v="Low"/>
    <n v="44"/>
    <n v="505.01"/>
    <n v="0.06"/>
    <s v="Regular"/>
    <n v="-43.52"/>
    <n v="11.97"/>
    <n v="4.9800000000000004"/>
    <s v="Matt Collister"/>
    <x v="1"/>
    <s v="Home Office"/>
    <x v="0"/>
    <x v="8"/>
    <s v="Small Box"/>
    <d v="2018-07-24T00:00:00"/>
    <n v="2.8945409423523872E-4"/>
    <s v=""/>
    <s v="Low Impact"/>
  </r>
  <r>
    <n v="37825"/>
    <s v="N"/>
    <d v="2018-07-22T00:00:00"/>
    <s v="Low"/>
    <n v="41"/>
    <n v="286.75"/>
    <n v="0.06"/>
    <s v="Regular"/>
    <n v="98.44"/>
    <n v="6.98"/>
    <n v="1.6"/>
    <s v="Matt Collister"/>
    <x v="1"/>
    <s v="Home Office"/>
    <x v="0"/>
    <x v="0"/>
    <s v="Wrap Bag"/>
    <d v="2018-07-29T00:00:00"/>
    <n v="1.6435508509129464E-4"/>
    <s v=""/>
    <s v="Low Impact"/>
  </r>
  <r>
    <n v="38084"/>
    <s v="N"/>
    <d v="2018-03-20T00:00:00"/>
    <s v="Not Specified"/>
    <n v="33"/>
    <n v="404.91"/>
    <n v="0.06"/>
    <s v="Regular"/>
    <n v="65.63"/>
    <n v="12.64"/>
    <n v="4.9800000000000004"/>
    <s v="Victoria Wilson"/>
    <x v="2"/>
    <s v="Home Office"/>
    <x v="1"/>
    <x v="2"/>
    <s v="Small Pack"/>
    <d v="2018-03-22T00:00:00"/>
    <n v="2.3208027028532213E-4"/>
    <s v=""/>
    <s v="Low Impact"/>
  </r>
  <r>
    <n v="38882"/>
    <s v="N"/>
    <d v="2018-12-14T00:00:00"/>
    <s v="Critical"/>
    <n v="40"/>
    <n v="2169.4899999999998"/>
    <n v="0.06"/>
    <s v="Regular"/>
    <n v="1043.43"/>
    <n v="55.48"/>
    <n v="4.8499999999999996"/>
    <s v="Hunter Lopez"/>
    <x v="0"/>
    <s v="Consumer"/>
    <x v="0"/>
    <x v="0"/>
    <s v="Small Box"/>
    <d v="2018-12-14T00:00:00"/>
    <n v="1.2434758973137326E-3"/>
    <s v=""/>
    <s v="Medium Local Control Audit"/>
  </r>
  <r>
    <n v="39589"/>
    <s v="N"/>
    <d v="2018-08-02T00:00:00"/>
    <s v="Critical"/>
    <n v="20"/>
    <n v="95.08"/>
    <n v="0.06"/>
    <s v="Regular"/>
    <n v="39.909999999999997"/>
    <n v="4.91"/>
    <n v="0.5"/>
    <s v="Olvera Toch"/>
    <x v="2"/>
    <s v="Home Office"/>
    <x v="0"/>
    <x v="10"/>
    <s v="Small Box"/>
    <d v="2018-08-02T00:00:00"/>
    <n v="5.4496535276304429E-5"/>
    <s v=""/>
    <s v="Low Impact"/>
  </r>
  <r>
    <n v="39717"/>
    <s v="N"/>
    <d v="2018-11-28T00:00:00"/>
    <s v="High"/>
    <n v="20"/>
    <n v="835.48"/>
    <n v="0.06"/>
    <s v="Regular"/>
    <n v="-58.13"/>
    <n v="43.57"/>
    <n v="16.36"/>
    <s v="Jennifer Ferguson"/>
    <x v="1"/>
    <s v="Corporate"/>
    <x v="0"/>
    <x v="5"/>
    <s v="Small Box"/>
    <d v="2018-11-30T00:00:00"/>
    <n v="4.788679563803831E-4"/>
    <s v=""/>
    <s v="Low Local Control Audit"/>
  </r>
  <r>
    <n v="39846"/>
    <s v="N"/>
    <d v="2018-02-27T00:00:00"/>
    <s v="Low"/>
    <n v="14"/>
    <n v="71.47"/>
    <n v="0.06"/>
    <s v="Regular"/>
    <n v="-62.73"/>
    <n v="4.9800000000000004"/>
    <n v="4.62"/>
    <s v="Cindy Schnelling"/>
    <x v="3"/>
    <s v="Corporate"/>
    <x v="2"/>
    <x v="4"/>
    <s v="Small Pack"/>
    <d v="2018-03-06T00:00:00"/>
    <n v="4.0964107869136281E-5"/>
    <s v=""/>
    <s v="Low Impact"/>
  </r>
  <r>
    <n v="39846"/>
    <s v="N"/>
    <d v="2018-02-27T00:00:00"/>
    <s v="Low"/>
    <n v="10"/>
    <n v="1372.14"/>
    <n v="0.06"/>
    <s v="Delivery Van"/>
    <n v="-340.98"/>
    <n v="130.97999999999999"/>
    <n v="54.74"/>
    <s v="Cindy Schnelling"/>
    <x v="1"/>
    <s v="Corporate"/>
    <x v="1"/>
    <x v="11"/>
    <s v="Jumbo Box"/>
    <d v="2018-03-06T00:00:00"/>
    <n v="7.8646272522116495E-4"/>
    <s v=""/>
    <s v="Medium Impact"/>
  </r>
  <r>
    <n v="40544"/>
    <s v="N"/>
    <d v="2018-04-06T00:00:00"/>
    <s v="Low"/>
    <n v="39"/>
    <n v="2413.5300000000002"/>
    <n v="0.06"/>
    <s v="Regular"/>
    <n v="544.04"/>
    <n v="60.65"/>
    <n v="12.23"/>
    <s v="Michelle Ellison"/>
    <x v="2"/>
    <s v="Consumer"/>
    <x v="1"/>
    <x v="2"/>
    <s v="Medium Box"/>
    <d v="2018-04-08T00:00:00"/>
    <n v="1.3833511020763466E-3"/>
    <s v=""/>
    <s v="Medium Local Control Audit"/>
  </r>
  <r>
    <n v="40547"/>
    <s v="N"/>
    <d v="2018-07-09T00:00:00"/>
    <s v="Critical"/>
    <n v="45"/>
    <n v="6944.0919999999996"/>
    <n v="0.06"/>
    <s v="Express"/>
    <n v="1820.95"/>
    <n v="179.99"/>
    <n v="13.99"/>
    <s v="Craig Rider"/>
    <x v="1"/>
    <s v="Small Business"/>
    <x v="2"/>
    <x v="3"/>
    <s v="Medium Box"/>
    <d v="2018-07-11T00:00:00"/>
    <n v="3.9801110079922524E-3"/>
    <s v=""/>
    <s v="Major Local Control Audit"/>
  </r>
  <r>
    <n v="40835"/>
    <s v="N"/>
    <d v="2018-11-24T00:00:00"/>
    <s v="High"/>
    <n v="26"/>
    <n v="393.59"/>
    <n v="0.06"/>
    <s v="Regular"/>
    <n v="-8.08"/>
    <n v="15.01"/>
    <n v="8.4"/>
    <s v="Jennifer Braxton"/>
    <x v="0"/>
    <s v="Small Business"/>
    <x v="0"/>
    <x v="6"/>
    <s v="Small Box"/>
    <d v="2018-11-26T00:00:00"/>
    <n v="2.2559204164283403E-4"/>
    <s v=""/>
    <s v="Low Impact"/>
  </r>
  <r>
    <n v="41221"/>
    <s v="N"/>
    <d v="2018-09-12T00:00:00"/>
    <s v="Critical"/>
    <n v="4"/>
    <n v="345.57"/>
    <n v="0.06"/>
    <s v="Regular"/>
    <n v="-218.77"/>
    <n v="80.98"/>
    <n v="35"/>
    <s v="Eugene Hildebrand"/>
    <x v="2"/>
    <s v="Home Office"/>
    <x v="0"/>
    <x v="5"/>
    <s v="Large Box"/>
    <d v="2018-09-13T00:00:00"/>
    <n v="1.9806865476895794E-4"/>
    <s v=""/>
    <s v="Low Impact"/>
  </r>
  <r>
    <n v="41604"/>
    <s v="N"/>
    <d v="2018-02-10T00:00:00"/>
    <s v="Medium"/>
    <n v="22"/>
    <n v="138.24"/>
    <n v="0.06"/>
    <s v="Regular"/>
    <n v="-48.22"/>
    <n v="6.37"/>
    <n v="5.19"/>
    <s v="Edward Becker"/>
    <x v="2"/>
    <s v="Corporate"/>
    <x v="0"/>
    <x v="6"/>
    <s v="Small Box"/>
    <d v="2018-02-11T00:00:00"/>
    <n v="7.9234339888476285E-5"/>
    <s v=""/>
    <s v="Low Impact"/>
  </r>
  <r>
    <n v="42022"/>
    <s v="N"/>
    <d v="2018-09-24T00:00:00"/>
    <s v="Medium"/>
    <n v="11"/>
    <n v="43.25"/>
    <n v="0.06"/>
    <s v="Regular"/>
    <n v="-9.68"/>
    <n v="3.95"/>
    <n v="2"/>
    <s v="Eugene Hildebrand"/>
    <x v="2"/>
    <s v="Home Office"/>
    <x v="0"/>
    <x v="16"/>
    <s v="Wrap Bag"/>
    <d v="2018-09-25T00:00:00"/>
    <n v="2.4789389468870074E-5"/>
    <s v=""/>
    <s v="Low Impact"/>
  </r>
  <r>
    <n v="42631"/>
    <s v="N"/>
    <d v="2018-05-09T00:00:00"/>
    <s v="High"/>
    <n v="44"/>
    <n v="287.22000000000003"/>
    <n v="0.06"/>
    <s v="Regular"/>
    <n v="-72.930000000000007"/>
    <n v="6.68"/>
    <n v="5.41"/>
    <s v="Jeremy Lonsdale"/>
    <x v="1"/>
    <s v="Corporate"/>
    <x v="0"/>
    <x v="0"/>
    <s v="Small Box"/>
    <d v="2018-05-10T00:00:00"/>
    <n v="1.646244726762743E-4"/>
    <s v=""/>
    <s v="Low Impact"/>
  </r>
  <r>
    <n v="43554"/>
    <s v="N"/>
    <d v="2018-10-30T00:00:00"/>
    <s v="Critical"/>
    <n v="9"/>
    <n v="34.18"/>
    <n v="0.06"/>
    <s v="Regular"/>
    <n v="-5.46"/>
    <n v="3.6"/>
    <n v="2.2000000000000002"/>
    <s v="Rachel Payne"/>
    <x v="1"/>
    <s v="Consumer"/>
    <x v="0"/>
    <x v="0"/>
    <s v="Wrap Bag"/>
    <d v="2018-11-02T00:00:00"/>
    <n v="1.9590782243837668E-5"/>
    <s v=""/>
    <s v="Low Impact"/>
  </r>
  <r>
    <n v="44772"/>
    <s v="N"/>
    <d v="2018-03-31T00:00:00"/>
    <s v="Not Specified"/>
    <n v="1"/>
    <n v="54.076999999999998"/>
    <n v="0.06"/>
    <s v="Express"/>
    <n v="-232.99"/>
    <n v="55.99"/>
    <n v="5"/>
    <s v="Dorothy Wardle"/>
    <x v="3"/>
    <s v="Corporate"/>
    <x v="2"/>
    <x v="3"/>
    <s v="Small Pack"/>
    <d v="2018-04-02T00:00:00"/>
    <n v="3.0995047729666747E-5"/>
    <s v=""/>
    <s v="Low Impact"/>
  </r>
  <r>
    <n v="44962"/>
    <s v="Y"/>
    <d v="2018-12-28T00:00:00"/>
    <s v="Medium"/>
    <n v="27"/>
    <n v="575.74"/>
    <n v="0.06"/>
    <s v="Regular"/>
    <n v="152.6"/>
    <n v="22.24"/>
    <n v="1.99"/>
    <s v="Toby Swindell"/>
    <x v="1"/>
    <s v="Small Business"/>
    <x v="2"/>
    <x v="4"/>
    <s v="Small Pack"/>
    <d v="2018-12-30T00:00:00"/>
    <n v="3.2999405994930074E-4"/>
    <s v="QUALITY CHECK"/>
    <s v="Low Impact"/>
  </r>
  <r>
    <n v="45218"/>
    <s v="N"/>
    <d v="2018-05-10T00:00:00"/>
    <s v="Low"/>
    <n v="49"/>
    <n v="309.45999999999998"/>
    <n v="0.06"/>
    <s v="Regular"/>
    <n v="-82.64"/>
    <n v="6.48"/>
    <n v="2.74"/>
    <s v="Robert Waldorf"/>
    <x v="2"/>
    <s v="Home Office"/>
    <x v="2"/>
    <x v="4"/>
    <s v="Small Pack"/>
    <d v="2018-05-12T00:00:00"/>
    <n v="1.7737166393148052E-4"/>
    <s v=""/>
    <s v="Low Impact"/>
  </r>
  <r>
    <n v="323"/>
    <s v="N"/>
    <d v="2018-03-25T00:00:00"/>
    <s v="Critical"/>
    <n v="20"/>
    <n v="108.09"/>
    <n v="7.0000000000000007E-2"/>
    <s v="Regular"/>
    <n v="25.76"/>
    <n v="5.68"/>
    <n v="1.39"/>
    <s v="Dario Medina"/>
    <x v="1"/>
    <s v="Small Business"/>
    <x v="0"/>
    <x v="7"/>
    <s v="Small Box"/>
    <d v="2018-03-27T00:00:00"/>
    <n v="6.1953412894570322E-5"/>
    <s v=""/>
    <s v="Low Impact"/>
  </r>
  <r>
    <n v="1829"/>
    <s v="N"/>
    <d v="2018-05-07T00:00:00"/>
    <s v="High"/>
    <n v="48"/>
    <n v="133.04"/>
    <n v="7.0000000000000007E-2"/>
    <s v="Regular"/>
    <n v="6.73"/>
    <n v="2.78"/>
    <n v="1.49"/>
    <s v="Tom Stivers"/>
    <x v="1"/>
    <s v="Small Business"/>
    <x v="0"/>
    <x v="6"/>
    <s v="Small Box"/>
    <d v="2018-05-08T00:00:00"/>
    <n v="7.6253881501467621E-5"/>
    <s v=""/>
    <s v="Low Impact"/>
  </r>
  <r>
    <n v="2756"/>
    <s v="N"/>
    <d v="2018-04-17T00:00:00"/>
    <s v="Critical"/>
    <n v="42"/>
    <n v="248.54"/>
    <n v="7.0000000000000007E-2"/>
    <s v="Regular"/>
    <n v="111.75"/>
    <n v="6.3"/>
    <n v="0.5"/>
    <s v="Denny Ordway"/>
    <x v="1"/>
    <s v="Small Business"/>
    <x v="0"/>
    <x v="10"/>
    <s v="Small Box"/>
    <d v="2018-04-17T00:00:00"/>
    <n v="1.4245444759752526E-4"/>
    <s v=""/>
    <s v="Low Impact"/>
  </r>
  <r>
    <n v="3585"/>
    <s v="N"/>
    <d v="2018-11-22T00:00:00"/>
    <s v="High"/>
    <n v="27"/>
    <n v="259.72000000000003"/>
    <n v="7.0000000000000007E-2"/>
    <s v="Regular"/>
    <n v="78.05"/>
    <n v="10.06"/>
    <n v="2.06"/>
    <s v="Ann Blume"/>
    <x v="2"/>
    <s v="Corporate"/>
    <x v="0"/>
    <x v="0"/>
    <s v="Wrap Bag"/>
    <d v="2018-11-22T00:00:00"/>
    <n v="1.4886243312959389E-4"/>
    <s v=""/>
    <s v="Low Impact"/>
  </r>
  <r>
    <n v="3585"/>
    <s v="N"/>
    <d v="2018-11-22T00:00:00"/>
    <s v="High"/>
    <n v="34"/>
    <n v="54.69"/>
    <n v="7.0000000000000007E-2"/>
    <s v="Regular"/>
    <n v="-35.75"/>
    <n v="1.68"/>
    <n v="1.57"/>
    <s v="Ann Blume"/>
    <x v="2"/>
    <s v="Corporate"/>
    <x v="0"/>
    <x v="1"/>
    <s v="Wrap Bag"/>
    <d v="2018-11-23T00:00:00"/>
    <n v="3.1346397920289114E-5"/>
    <s v=""/>
    <s v="Low Impact"/>
  </r>
  <r>
    <n v="5446"/>
    <s v="N"/>
    <d v="2018-06-20T00:00:00"/>
    <s v="Low"/>
    <n v="42"/>
    <n v="433.68"/>
    <n v="7.0000000000000007E-2"/>
    <s v="Regular"/>
    <n v="44.1"/>
    <n v="10.98"/>
    <n v="4.8"/>
    <s v="Guy Armstrong"/>
    <x v="0"/>
    <s v="Corporate"/>
    <x v="0"/>
    <x v="7"/>
    <s v="Small Box"/>
    <d v="2018-06-27T00:00:00"/>
    <n v="2.4857022947652192E-4"/>
    <s v=""/>
    <s v="Low Impact"/>
  </r>
  <r>
    <n v="5920"/>
    <s v="N"/>
    <d v="2018-11-19T00:00:00"/>
    <s v="High"/>
    <n v="4"/>
    <n v="582.59"/>
    <n v="7.0000000000000007E-2"/>
    <s v="Regular"/>
    <n v="-121.75"/>
    <n v="155.06"/>
    <n v="7.07"/>
    <s v="Nat Gilpin"/>
    <x v="2"/>
    <s v="Consumer"/>
    <x v="0"/>
    <x v="5"/>
    <s v="Small Box"/>
    <d v="2018-11-19T00:00:00"/>
    <n v="3.3392024070911022E-4"/>
    <s v=""/>
    <s v="Low Impact"/>
  </r>
  <r>
    <n v="6211"/>
    <s v="N"/>
    <d v="2018-11-23T00:00:00"/>
    <s v="Critical"/>
    <n v="3"/>
    <n v="68.64"/>
    <n v="7.0000000000000007E-2"/>
    <s v="Regular"/>
    <n v="-38.93"/>
    <n v="21.38"/>
    <n v="8.99"/>
    <s v="Nona Balk"/>
    <x v="1"/>
    <s v="Corporate"/>
    <x v="0"/>
    <x v="1"/>
    <s v="Small Pack"/>
    <d v="2018-11-25T00:00:00"/>
    <n v="3.9342050708514262E-5"/>
    <s v=""/>
    <s v="Low Impact"/>
  </r>
  <r>
    <n v="6592"/>
    <s v="N"/>
    <d v="2018-12-01T00:00:00"/>
    <s v="Low"/>
    <n v="33"/>
    <n v="1621.1"/>
    <n v="7.0000000000000007E-2"/>
    <s v="Express"/>
    <n v="-971.36"/>
    <n v="48.91"/>
    <n v="35"/>
    <s v="Tamara Chand"/>
    <x v="2"/>
    <s v="Consumer"/>
    <x v="0"/>
    <x v="5"/>
    <s v="Large Box"/>
    <d v="2018-12-03T00:00:00"/>
    <n v="9.291579021499485E-4"/>
    <s v=""/>
    <s v="Medium Local Control Audit"/>
  </r>
  <r>
    <n v="6854"/>
    <s v="N"/>
    <d v="2018-01-06T00:00:00"/>
    <s v="Medium"/>
    <n v="1"/>
    <n v="22.13"/>
    <n v="7.0000000000000007E-2"/>
    <s v="Express"/>
    <n v="-2.39"/>
    <n v="7.68"/>
    <n v="6.16"/>
    <s v="Victor Price"/>
    <x v="1"/>
    <s v="Consumer"/>
    <x v="0"/>
    <x v="6"/>
    <s v="Small Box"/>
    <d v="2018-01-08T00:00:00"/>
    <n v="1.268414309701953E-5"/>
    <s v=""/>
    <s v="Low Impact"/>
  </r>
  <r>
    <n v="7776"/>
    <s v="N"/>
    <d v="2018-03-14T00:00:00"/>
    <s v="Medium"/>
    <n v="36"/>
    <n v="7223.59"/>
    <n v="7.0000000000000007E-2"/>
    <s v="Delivery Van"/>
    <n v="1769.81"/>
    <n v="200.98"/>
    <n v="23.76"/>
    <s v="Michelle Moray"/>
    <x v="1"/>
    <s v="Corporate"/>
    <x v="1"/>
    <x v="9"/>
    <s v="Jumbo Drum"/>
    <d v="2018-03-15T00:00:00"/>
    <n v="4.1403094999638195E-3"/>
    <s v=""/>
    <s v="Major Local Control Audit"/>
  </r>
  <r>
    <n v="7782"/>
    <s v="N"/>
    <d v="2018-07-02T00:00:00"/>
    <s v="Critical"/>
    <n v="20"/>
    <n v="1205.73"/>
    <n v="7.0000000000000007E-2"/>
    <s v="Express"/>
    <n v="310.93"/>
    <n v="60.97"/>
    <n v="4.5"/>
    <s v="Maxwell Schwartz"/>
    <x v="1"/>
    <s v="Corporate"/>
    <x v="0"/>
    <x v="8"/>
    <s v="Small Box"/>
    <d v="2018-07-04T00:00:00"/>
    <n v="6.9108232518614373E-4"/>
    <s v=""/>
    <s v="Medium Impact"/>
  </r>
  <r>
    <n v="7845"/>
    <s v="Y"/>
    <d v="2018-12-13T00:00:00"/>
    <s v="Critical"/>
    <n v="45"/>
    <n v="2145.0500000000002"/>
    <n v="7.0000000000000007E-2"/>
    <s v="Express"/>
    <n v="1012.67"/>
    <n v="48.94"/>
    <n v="5.86"/>
    <s v="Todd Boyes"/>
    <x v="2"/>
    <s v="Small Business"/>
    <x v="0"/>
    <x v="0"/>
    <s v="Small Box"/>
    <d v="2018-12-14T00:00:00"/>
    <n v="1.2294677428947921E-3"/>
    <s v="QUALITY CHECK"/>
    <s v="Medium Local Control Audit"/>
  </r>
  <r>
    <n v="8103"/>
    <s v="N"/>
    <d v="2018-11-02T00:00:00"/>
    <s v="Low"/>
    <n v="16"/>
    <n v="457.68"/>
    <n v="7.0000000000000007E-2"/>
    <s v="Regular"/>
    <n v="107.38"/>
    <n v="29.17"/>
    <n v="6.27"/>
    <s v="Bill Stewart"/>
    <x v="2"/>
    <s v="Corporate"/>
    <x v="0"/>
    <x v="6"/>
    <s v="Small Box"/>
    <d v="2018-11-06T00:00:00"/>
    <n v="2.6232619126271574E-4"/>
    <s v=""/>
    <s v="Low Impact"/>
  </r>
  <r>
    <n v="8132"/>
    <s v="N"/>
    <d v="2018-05-14T00:00:00"/>
    <s v="Low"/>
    <n v="45"/>
    <n v="294.86"/>
    <n v="7.0000000000000007E-2"/>
    <s v="Regular"/>
    <n v="-141.12"/>
    <n v="6.68"/>
    <n v="6.92"/>
    <s v="Benjamin Farhat"/>
    <x v="1"/>
    <s v="Home Office"/>
    <x v="0"/>
    <x v="0"/>
    <s v="Small Box"/>
    <d v="2018-05-21T00:00:00"/>
    <n v="1.690034538448793E-4"/>
    <s v=""/>
    <s v="Low Impact"/>
  </r>
  <r>
    <n v="8709"/>
    <s v="N"/>
    <d v="2018-03-08T00:00:00"/>
    <s v="High"/>
    <n v="50"/>
    <n v="2451.41"/>
    <n v="7.0000000000000007E-2"/>
    <s v="Regular"/>
    <n v="773.36"/>
    <n v="51.98"/>
    <n v="10.17"/>
    <s v="Rose O'Brian"/>
    <x v="2"/>
    <s v="Home Office"/>
    <x v="2"/>
    <x v="12"/>
    <s v="Medium Box"/>
    <d v="2018-03-10T00:00:00"/>
    <n v="1.4050625950955556E-3"/>
    <s v=""/>
    <s v="Major Local Control Audit"/>
  </r>
  <r>
    <n v="8710"/>
    <s v="N"/>
    <d v="2018-01-04T00:00:00"/>
    <s v="Critical"/>
    <n v="42"/>
    <n v="151.35"/>
    <n v="7.0000000000000007E-2"/>
    <s v="Express"/>
    <n v="8.33"/>
    <n v="3.71"/>
    <n v="1.93"/>
    <s v="Tamara Dahlen"/>
    <x v="2"/>
    <s v="Corporate"/>
    <x v="0"/>
    <x v="0"/>
    <s v="Wrap Bag"/>
    <d v="2018-01-06T00:00:00"/>
    <n v="8.6748534014184642E-5"/>
    <s v=""/>
    <s v="Low Impact"/>
  </r>
  <r>
    <n v="9383"/>
    <s v="N"/>
    <d v="2018-03-16T00:00:00"/>
    <s v="Not Specified"/>
    <n v="11"/>
    <n v="82.42"/>
    <n v="7.0000000000000007E-2"/>
    <s v="Regular"/>
    <n v="18.53"/>
    <n v="7.59"/>
    <n v="4"/>
    <s v="John Dryer"/>
    <x v="1"/>
    <s v="Corporate"/>
    <x v="1"/>
    <x v="2"/>
    <s v="Wrap Bag"/>
    <d v="2018-03-18T00:00:00"/>
    <n v="4.7240265434087201E-5"/>
    <s v=""/>
    <s v="Low Impact"/>
  </r>
  <r>
    <n v="9954"/>
    <s v="N"/>
    <d v="2018-06-19T00:00:00"/>
    <s v="Not Specified"/>
    <n v="36"/>
    <n v="10122.719999999999"/>
    <n v="7.0000000000000007E-2"/>
    <s v="Delivery Van"/>
    <n v="-381.16"/>
    <n v="280.98"/>
    <n v="57"/>
    <s v="Thais Sissman"/>
    <x v="1"/>
    <s v="Corporate"/>
    <x v="1"/>
    <x v="9"/>
    <s v="Jumbo Drum"/>
    <d v="2018-06-20T00:00:00"/>
    <n v="5.8019895621808197E-3"/>
    <s v=""/>
    <s v="Major Local Control Audit"/>
  </r>
  <r>
    <n v="10052"/>
    <s v="N"/>
    <d v="2018-09-07T00:00:00"/>
    <s v="Not Specified"/>
    <n v="16"/>
    <n v="95.9"/>
    <n v="7.0000000000000007E-2"/>
    <s v="Regular"/>
    <n v="19.57"/>
    <n v="6.08"/>
    <n v="0.91"/>
    <s v="Dan Campbell"/>
    <x v="1"/>
    <s v="Corporate"/>
    <x v="0"/>
    <x v="1"/>
    <s v="Wrap Bag"/>
    <d v="2018-09-08T00:00:00"/>
    <n v="5.4966530637332721E-5"/>
    <s v=""/>
    <s v="Low Impact"/>
  </r>
  <r>
    <n v="11174"/>
    <s v="N"/>
    <d v="2018-04-09T00:00:00"/>
    <s v="Medium"/>
    <n v="30"/>
    <n v="3197.0030000000002"/>
    <n v="7.0000000000000007E-2"/>
    <s v="Regular"/>
    <n v="603.46"/>
    <n v="125.99"/>
    <n v="7.69"/>
    <s v="Evan Henry"/>
    <x v="1"/>
    <s v="Corporate"/>
    <x v="2"/>
    <x v="3"/>
    <s v="Small Box"/>
    <d v="2018-04-10T00:00:00"/>
    <n v="1.8324104624311223E-3"/>
    <s v=""/>
    <s v="Major Local Control Audit"/>
  </r>
  <r>
    <n v="11777"/>
    <s v="N"/>
    <d v="2018-12-25T00:00:00"/>
    <s v="Low"/>
    <n v="39"/>
    <n v="651.45000000000005"/>
    <n v="7.0000000000000007E-2"/>
    <s v="Regular"/>
    <n v="-160.56"/>
    <n v="17.7"/>
    <n v="9.4700000000000006"/>
    <s v="Jack O'Briant"/>
    <x v="1"/>
    <s v="Consumer"/>
    <x v="0"/>
    <x v="5"/>
    <s v="Small Box"/>
    <d v="2015-01-01T00:00:00"/>
    <n v="3.7338838773399795E-4"/>
    <s v=""/>
    <s v="Low Impact"/>
  </r>
  <r>
    <n v="12389"/>
    <s v="N"/>
    <d v="2018-08-04T00:00:00"/>
    <s v="Medium"/>
    <n v="34"/>
    <n v="2560.59"/>
    <n v="7.0000000000000007E-2"/>
    <s v="Regular"/>
    <n v="670.96"/>
    <n v="80.98"/>
    <n v="7.18"/>
    <s v="Michael Granlund"/>
    <x v="0"/>
    <s v="Corporate"/>
    <x v="2"/>
    <x v="4"/>
    <s v="Small Box"/>
    <d v="2018-08-06T00:00:00"/>
    <n v="1.4676407579212491E-3"/>
    <s v=""/>
    <s v="Major Local Control Audit"/>
  </r>
  <r>
    <n v="12903"/>
    <s v="Y"/>
    <d v="2018-09-25T00:00:00"/>
    <s v="Critical"/>
    <n v="2"/>
    <n v="63.427"/>
    <n v="7.0000000000000007E-2"/>
    <s v="Regular"/>
    <n v="-191.79"/>
    <n v="35.99"/>
    <n v="5"/>
    <s v="Sue Ann Reed"/>
    <x v="1"/>
    <s v="Consumer"/>
    <x v="2"/>
    <x v="3"/>
    <s v="Wrap Bag"/>
    <d v="2018-09-27T00:00:00"/>
    <n v="3.6354141175538082E-5"/>
    <s v="QUALITY CHECK"/>
    <s v="Low Impact"/>
  </r>
  <r>
    <n v="13218"/>
    <s v="Y"/>
    <d v="2018-05-16T00:00:00"/>
    <s v="High"/>
    <n v="16"/>
    <n v="98.8"/>
    <n v="7.0000000000000007E-2"/>
    <s v="Regular"/>
    <n v="-62"/>
    <n v="5.98"/>
    <n v="7.15"/>
    <s v="Victoria Pisteka"/>
    <x v="1"/>
    <s v="Corporate"/>
    <x v="0"/>
    <x v="0"/>
    <s v="Small Box"/>
    <d v="2018-05-18T00:00:00"/>
    <n v="5.6628709353164465E-5"/>
    <s v="QUALITY CHECK"/>
    <s v="Low Impact"/>
  </r>
  <r>
    <n v="13604"/>
    <s v="N"/>
    <d v="2018-02-02T00:00:00"/>
    <s v="Not Specified"/>
    <n v="42"/>
    <n v="3609.88"/>
    <n v="7.0000000000000007E-2"/>
    <s v="Regular"/>
    <n v="-1396.22"/>
    <n v="90.98"/>
    <n v="56.2"/>
    <s v="Erica Bern"/>
    <x v="0"/>
    <s v="Corporate"/>
    <x v="1"/>
    <x v="2"/>
    <s v="Medium Box"/>
    <d v="2018-02-05T00:00:00"/>
    <n v="2.0690571388643862E-3"/>
    <s v=""/>
    <s v="Major Local Control Audit"/>
  </r>
  <r>
    <n v="15105"/>
    <s v="N"/>
    <d v="2018-11-03T00:00:00"/>
    <s v="Low"/>
    <n v="39"/>
    <n v="460.43"/>
    <n v="7.0000000000000007E-2"/>
    <s v="Regular"/>
    <n v="-76.180000000000007"/>
    <n v="12.28"/>
    <n v="6.13"/>
    <s v="Giulietta Dortch"/>
    <x v="1"/>
    <s v="Small Business"/>
    <x v="0"/>
    <x v="5"/>
    <s v="Small Box"/>
    <d v="2018-11-10T00:00:00"/>
    <n v="2.6390239521738377E-4"/>
    <s v=""/>
    <s v="Low Impact"/>
  </r>
  <r>
    <n v="15139"/>
    <s v="N"/>
    <d v="2018-11-19T00:00:00"/>
    <s v="High"/>
    <n v="17"/>
    <n v="5203.8999999999996"/>
    <n v="7.0000000000000007E-2"/>
    <s v="Delivery Van"/>
    <n v="636.20000000000005"/>
    <n v="300.98"/>
    <n v="64.73"/>
    <s v="Guy Armstrong"/>
    <x v="0"/>
    <s v="Corporate"/>
    <x v="1"/>
    <x v="9"/>
    <s v="Jumbo Drum"/>
    <d v="2018-11-21T00:00:00"/>
    <n v="2.9826937307989125E-3"/>
    <s v=""/>
    <s v="Major Local Control Audit"/>
  </r>
  <r>
    <n v="16032"/>
    <s v="N"/>
    <d v="2018-12-05T00:00:00"/>
    <s v="Low"/>
    <n v="35"/>
    <n v="436.98"/>
    <n v="7.0000000000000007E-2"/>
    <s v="Regular"/>
    <n v="75.61"/>
    <n v="12.64"/>
    <n v="4.9800000000000004"/>
    <s v="Brian Thompson"/>
    <x v="1"/>
    <s v="Home Office"/>
    <x v="1"/>
    <x v="2"/>
    <s v="Small Pack"/>
    <d v="2018-12-12T00:00:00"/>
    <n v="2.5046167422212361E-4"/>
    <s v=""/>
    <s v="Low Impact"/>
  </r>
  <r>
    <n v="17315"/>
    <s v="N"/>
    <d v="2018-04-22T00:00:00"/>
    <s v="Low"/>
    <n v="29"/>
    <n v="159.11000000000001"/>
    <n v="7.0000000000000007E-2"/>
    <s v="Regular"/>
    <n v="64.010000000000005"/>
    <n v="5.43"/>
    <n v="0.95"/>
    <s v="Joy Smith"/>
    <x v="0"/>
    <s v="Consumer"/>
    <x v="0"/>
    <x v="0"/>
    <s v="Wrap Bag"/>
    <d v="2018-04-26T00:00:00"/>
    <n v="9.1196294991720638E-5"/>
    <s v=""/>
    <s v="Low Impact"/>
  </r>
  <r>
    <n v="17927"/>
    <s v="N"/>
    <d v="2018-08-09T00:00:00"/>
    <s v="Medium"/>
    <n v="42"/>
    <n v="865.21"/>
    <n v="7.0000000000000007E-2"/>
    <s v="Regular"/>
    <n v="-42.1"/>
    <n v="20.95"/>
    <n v="5.99"/>
    <s v="Janet Lee"/>
    <x v="1"/>
    <s v="Consumer"/>
    <x v="2"/>
    <x v="4"/>
    <s v="Small Box"/>
    <d v="2018-08-10T00:00:00"/>
    <n v="4.959081540430307E-4"/>
    <s v=""/>
    <s v="Low Local Control Audit"/>
  </r>
  <r>
    <n v="18049"/>
    <s v="N"/>
    <d v="2018-08-13T00:00:00"/>
    <s v="Medium"/>
    <n v="10"/>
    <n v="65.52"/>
    <n v="7.0000000000000007E-2"/>
    <s v="Regular"/>
    <n v="-22.57"/>
    <n v="5.98"/>
    <n v="5.46"/>
    <s v="Liz Carlisle"/>
    <x v="1"/>
    <s v="Corporate"/>
    <x v="0"/>
    <x v="0"/>
    <s v="Small Box"/>
    <d v="2018-08-15T00:00:00"/>
    <n v="3.7553775676309063E-5"/>
    <s v=""/>
    <s v="Low Impact"/>
  </r>
  <r>
    <n v="19042"/>
    <s v="N"/>
    <d v="2018-03-01T00:00:00"/>
    <s v="Critical"/>
    <n v="8"/>
    <n v="327.61"/>
    <n v="7.0000000000000007E-2"/>
    <s v="Regular"/>
    <n v="54.9"/>
    <n v="40.98"/>
    <n v="7.47"/>
    <s v="Evan Minnotte"/>
    <x v="0"/>
    <s v="Corporate"/>
    <x v="0"/>
    <x v="6"/>
    <s v="Small Box"/>
    <d v="2018-03-02T00:00:00"/>
    <n v="1.8777461003228961E-4"/>
    <s v=""/>
    <s v="Low Impact"/>
  </r>
  <r>
    <n v="19943"/>
    <s v="N"/>
    <d v="2018-11-24T00:00:00"/>
    <s v="Critical"/>
    <n v="16"/>
    <n v="1959.92"/>
    <n v="7.0000000000000007E-2"/>
    <s v="Delivery Van"/>
    <n v="-374.96"/>
    <n v="124.49"/>
    <n v="51.94"/>
    <s v="Benjamin Patterson"/>
    <x v="1"/>
    <s v="Corporate"/>
    <x v="1"/>
    <x v="14"/>
    <s v="Jumbo Box"/>
    <d v="2018-11-25T00:00:00"/>
    <n v="1.1233576926665395E-3"/>
    <s v=""/>
    <s v="Medium Local Control Audit"/>
  </r>
  <r>
    <n v="20069"/>
    <s v="N"/>
    <d v="2018-09-26T00:00:00"/>
    <s v="Critical"/>
    <n v="6"/>
    <n v="247.15"/>
    <n v="7.0000000000000007E-2"/>
    <s v="Regular"/>
    <n v="-88.35"/>
    <n v="40.89"/>
    <n v="18.98"/>
    <s v="Jack Garza"/>
    <x v="1"/>
    <s v="Corporate"/>
    <x v="1"/>
    <x v="2"/>
    <s v="Small Box"/>
    <d v="2018-09-28T00:00:00"/>
    <n v="1.4165774814407488E-4"/>
    <s v=""/>
    <s v="Low Impact"/>
  </r>
  <r>
    <n v="22407"/>
    <s v="N"/>
    <d v="2018-11-17T00:00:00"/>
    <s v="Not Specified"/>
    <n v="20"/>
    <n v="676.44"/>
    <n v="7.0000000000000007E-2"/>
    <s v="Regular"/>
    <n v="48.76"/>
    <n v="34.54"/>
    <n v="14.72"/>
    <s v="Sung Shariari"/>
    <x v="1"/>
    <s v="Corporate"/>
    <x v="0"/>
    <x v="6"/>
    <s v="Small Box"/>
    <d v="2018-11-18T00:00:00"/>
    <n v="3.8771178294387223E-4"/>
    <s v=""/>
    <s v="Low Impact"/>
  </r>
  <r>
    <n v="22919"/>
    <s v="N"/>
    <d v="2018-07-17T00:00:00"/>
    <s v="Critical"/>
    <n v="21"/>
    <n v="98.77"/>
    <n v="7.0000000000000007E-2"/>
    <s v="Regular"/>
    <n v="41.33"/>
    <n v="4.91"/>
    <n v="0.5"/>
    <s v="Irene Maddox"/>
    <x v="1"/>
    <s v="Consumer"/>
    <x v="0"/>
    <x v="10"/>
    <s v="Small Box"/>
    <d v="2018-07-18T00:00:00"/>
    <n v="5.6611514400931726E-5"/>
    <s v=""/>
    <s v="Low Impact"/>
  </r>
  <r>
    <n v="23877"/>
    <s v="N"/>
    <d v="2018-07-12T00:00:00"/>
    <s v="Not Specified"/>
    <n v="31"/>
    <n v="1624.5965000000001"/>
    <n v="7.0000000000000007E-2"/>
    <s v="Regular"/>
    <n v="109.84"/>
    <n v="65.989999999999995"/>
    <n v="8.8000000000000007"/>
    <s v="Nicole Brennan"/>
    <x v="1"/>
    <s v="Home Office"/>
    <x v="2"/>
    <x v="3"/>
    <s v="Small Box"/>
    <d v="2018-07-12T00:00:00"/>
    <n v="9.3116197383267478E-4"/>
    <s v=""/>
    <s v="Medium Local Control Audit"/>
  </r>
  <r>
    <n v="24358"/>
    <s v="N"/>
    <d v="2018-05-16T00:00:00"/>
    <s v="Critical"/>
    <n v="27"/>
    <n v="7333.45"/>
    <n v="7.0000000000000007E-2"/>
    <s v="Regular"/>
    <n v="-207.28"/>
    <n v="279.48"/>
    <n v="35"/>
    <s v="Christine Sundaresam"/>
    <x v="1"/>
    <s v="Small Business"/>
    <x v="0"/>
    <x v="5"/>
    <s v="Large Box"/>
    <d v="2018-05-16T00:00:00"/>
    <n v="4.2032774150401212E-3"/>
    <s v=""/>
    <s v="Major Local Control Audit"/>
  </r>
  <r>
    <n v="25060"/>
    <s v="N"/>
    <d v="2018-07-20T00:00:00"/>
    <s v="Not Specified"/>
    <n v="1"/>
    <n v="1893.93"/>
    <n v="7.0000000000000007E-2"/>
    <s v="Delivery Van"/>
    <n v="-4654.7299999999996"/>
    <n v="2036.48"/>
    <n v="14.7"/>
    <s v="Brosina Hoffman"/>
    <x v="1"/>
    <s v="Consumer"/>
    <x v="2"/>
    <x v="12"/>
    <s v="Jumbo Drum"/>
    <d v="2018-07-22T00:00:00"/>
    <n v="1.085534529405251E-3"/>
    <s v=""/>
    <s v="Medium Local Control Audit"/>
  </r>
  <r>
    <n v="25347"/>
    <s v="N"/>
    <d v="2018-06-12T00:00:00"/>
    <s v="Low"/>
    <n v="28"/>
    <n v="967.27"/>
    <n v="7.0000000000000007E-2"/>
    <s v="Regular"/>
    <n v="309.31"/>
    <n v="35.44"/>
    <n v="7.5"/>
    <s v="Theone Pippenger"/>
    <x v="0"/>
    <s v="Corporate"/>
    <x v="0"/>
    <x v="0"/>
    <s v="Small Box"/>
    <d v="2018-06-19T00:00:00"/>
    <n v="5.5440538153881975E-4"/>
    <s v=""/>
    <s v="Medium Impact"/>
  </r>
  <r>
    <n v="25541"/>
    <s v="N"/>
    <d v="2018-01-13T00:00:00"/>
    <s v="Low"/>
    <n v="50"/>
    <n v="297.76"/>
    <n v="7.0000000000000007E-2"/>
    <s v="Regular"/>
    <n v="-111.34"/>
    <n v="5.98"/>
    <n v="5.79"/>
    <s v="Mike Gockenbach"/>
    <x v="1"/>
    <s v="Consumer"/>
    <x v="0"/>
    <x v="0"/>
    <s v="Small Box"/>
    <d v="2018-01-15T00:00:00"/>
    <n v="1.7066563256071105E-4"/>
    <s v=""/>
    <s v="Low Impact"/>
  </r>
  <r>
    <n v="25638"/>
    <s v="N"/>
    <d v="2018-08-06T00:00:00"/>
    <s v="High"/>
    <n v="12"/>
    <n v="115.45"/>
    <n v="7.0000000000000007E-2"/>
    <s v="Regular"/>
    <n v="23.53"/>
    <n v="10.06"/>
    <n v="2.06"/>
    <s v="Ivan Gibson"/>
    <x v="1"/>
    <s v="Corporate"/>
    <x v="0"/>
    <x v="0"/>
    <s v="Wrap Bag"/>
    <d v="2018-08-07T00:00:00"/>
    <n v="6.6171907842336422E-5"/>
    <s v=""/>
    <s v="Low Impact"/>
  </r>
  <r>
    <n v="28897"/>
    <s v="N"/>
    <d v="2018-08-24T00:00:00"/>
    <s v="Medium"/>
    <n v="14"/>
    <n v="877.47"/>
    <n v="7.0000000000000007E-2"/>
    <s v="Regular"/>
    <n v="151.24"/>
    <n v="60.98"/>
    <n v="19.989999999999998"/>
    <s v="Ed Ludwig"/>
    <x v="2"/>
    <s v="Consumer"/>
    <x v="0"/>
    <x v="7"/>
    <s v="Small Box"/>
    <d v="2018-08-26T00:00:00"/>
    <n v="5.0293515785547797E-4"/>
    <s v=""/>
    <s v="Medium Impact"/>
  </r>
  <r>
    <n v="30083"/>
    <s v="N"/>
    <d v="2018-01-08T00:00:00"/>
    <s v="Not Specified"/>
    <n v="23"/>
    <n v="324.27999999999997"/>
    <n v="7.0000000000000007E-2"/>
    <s v="Regular"/>
    <n v="20.43"/>
    <n v="14.56"/>
    <n v="3.5"/>
    <s v="Luke Schmidt"/>
    <x v="1"/>
    <s v="Home Office"/>
    <x v="0"/>
    <x v="8"/>
    <s v="Small Box"/>
    <d v="2018-01-09T00:00:00"/>
    <n v="1.8586597033445518E-4"/>
    <s v=""/>
    <s v="Low Impact"/>
  </r>
  <r>
    <n v="30567"/>
    <s v="N"/>
    <d v="2018-01-14T00:00:00"/>
    <s v="Not Specified"/>
    <n v="8"/>
    <n v="733.55"/>
    <n v="7.0000000000000007E-2"/>
    <s v="Regular"/>
    <n v="103.13"/>
    <n v="90.48"/>
    <n v="19.989999999999998"/>
    <s v="Toby Swindell"/>
    <x v="1"/>
    <s v="Small Business"/>
    <x v="0"/>
    <x v="7"/>
    <s v="Small Box"/>
    <d v="2018-01-15T00:00:00"/>
    <n v="4.2044524034426915E-4"/>
    <s v=""/>
    <s v="Low Local Control Audit"/>
  </r>
  <r>
    <n v="31364"/>
    <s v="N"/>
    <d v="2018-05-01T00:00:00"/>
    <s v="Not Specified"/>
    <n v="2"/>
    <n v="789.01"/>
    <n v="7.0000000000000007E-2"/>
    <s v="Regular"/>
    <n v="-539.59"/>
    <n v="415.88"/>
    <n v="11.37"/>
    <s v="Beth Thompson"/>
    <x v="3"/>
    <s v="Corporate"/>
    <x v="0"/>
    <x v="5"/>
    <s v="Small Box"/>
    <d v="2018-05-01T00:00:00"/>
    <n v="4.5223297537186536E-4"/>
    <s v=""/>
    <s v="Low Local Control Audit"/>
  </r>
  <r>
    <n v="32037"/>
    <s v="N"/>
    <d v="2018-02-16T00:00:00"/>
    <s v="Low"/>
    <n v="15"/>
    <n v="9862.51"/>
    <n v="7.0000000000000007E-2"/>
    <s v="Regular"/>
    <n v="325.29000000000002"/>
    <n v="699.99"/>
    <n v="24.49"/>
    <s v="Edward Becker"/>
    <x v="2"/>
    <s v="Home Office"/>
    <x v="2"/>
    <x v="13"/>
    <s v="Large Box"/>
    <d v="2018-02-20T00:00:00"/>
    <n v="5.6528462781647582E-3"/>
    <s v=""/>
    <s v="Major Local Control Audit"/>
  </r>
  <r>
    <n v="32070"/>
    <s v="N"/>
    <d v="2018-07-17T00:00:00"/>
    <s v="Medium"/>
    <n v="50"/>
    <n v="86.7"/>
    <n v="7.0000000000000007E-2"/>
    <s v="Regular"/>
    <n v="-185.34"/>
    <n v="1.76"/>
    <n v="4.8600000000000003"/>
    <s v="Patrick Jones"/>
    <x v="0"/>
    <s v="Home Office"/>
    <x v="1"/>
    <x v="2"/>
    <s v="Small Box"/>
    <d v="2018-07-17T00:00:00"/>
    <n v="4.9693411952625095E-5"/>
    <s v=""/>
    <s v="Low Impact"/>
  </r>
  <r>
    <n v="32295"/>
    <s v="N"/>
    <d v="2018-01-07T00:00:00"/>
    <s v="High"/>
    <n v="11"/>
    <n v="607.59699999999998"/>
    <n v="7.0000000000000007E-2"/>
    <s v="Regular"/>
    <n v="-112.24"/>
    <n v="65.989999999999995"/>
    <n v="5.99"/>
    <s v="Pauline Chand"/>
    <x v="2"/>
    <s v="Small Business"/>
    <x v="2"/>
    <x v="3"/>
    <s v="Small Box"/>
    <d v="2018-01-08T00:00:00"/>
    <n v="3.482533797252497E-4"/>
    <s v=""/>
    <s v="Low Impact"/>
  </r>
  <r>
    <n v="32420"/>
    <s v="N"/>
    <d v="2018-07-29T00:00:00"/>
    <s v="Medium"/>
    <n v="35"/>
    <n v="175.08"/>
    <n v="7.0000000000000007E-2"/>
    <s v="Regular"/>
    <n v="-168.72"/>
    <n v="5.0199999999999996"/>
    <n v="5.14"/>
    <s v="Christy Brittain"/>
    <x v="0"/>
    <s v="Consumer"/>
    <x v="2"/>
    <x v="4"/>
    <s v="Small Pack"/>
    <d v="2018-07-31T00:00:00"/>
    <n v="1.0034974123028376E-4"/>
    <s v=""/>
    <s v="Low Impact"/>
  </r>
  <r>
    <n v="32420"/>
    <s v="N"/>
    <d v="2018-07-29T00:00:00"/>
    <s v="Medium"/>
    <n v="19"/>
    <n v="5369.46"/>
    <n v="7.0000000000000007E-2"/>
    <s v="Delivery Van"/>
    <n v="-439.62"/>
    <n v="280.98"/>
    <n v="57"/>
    <s v="Christy Brittain"/>
    <x v="0"/>
    <s v="Consumer"/>
    <x v="1"/>
    <x v="9"/>
    <s v="Jumbo Drum"/>
    <d v="2018-07-31T00:00:00"/>
    <n v="3.0775869405206728E-3"/>
    <s v=""/>
    <s v="Major Local Control Audit"/>
  </r>
  <r>
    <n v="33699"/>
    <s v="N"/>
    <d v="2018-07-26T00:00:00"/>
    <s v="Low"/>
    <n v="18"/>
    <n v="290.07"/>
    <n v="7.0000000000000007E-2"/>
    <s v="Regular"/>
    <n v="-114.2"/>
    <n v="16.739999999999998"/>
    <n v="7.04"/>
    <s v="Troy Staebel"/>
    <x v="0"/>
    <s v="Small Business"/>
    <x v="0"/>
    <x v="5"/>
    <s v="Small Box"/>
    <d v="2018-08-02T00:00:00"/>
    <n v="1.6625799313838479E-4"/>
    <s v=""/>
    <s v="Low Impact"/>
  </r>
  <r>
    <n v="34275"/>
    <s v="N"/>
    <d v="2018-07-01T00:00:00"/>
    <s v="Low"/>
    <n v="27"/>
    <n v="123.46"/>
    <n v="7.0000000000000007E-2"/>
    <s v="Regular"/>
    <n v="26.66"/>
    <n v="4.84"/>
    <n v="0.71"/>
    <s v="Greg Guthrie"/>
    <x v="0"/>
    <s v="Small Business"/>
    <x v="0"/>
    <x v="1"/>
    <s v="Wrap Bag"/>
    <d v="2018-07-03T00:00:00"/>
    <n v="7.0762960088478592E-5"/>
    <s v=""/>
    <s v="Low Impact"/>
  </r>
  <r>
    <n v="34631"/>
    <s v="N"/>
    <d v="2018-10-23T00:00:00"/>
    <s v="Not Specified"/>
    <n v="19"/>
    <n v="12616.2"/>
    <n v="7.0000000000000007E-2"/>
    <s v="Regular"/>
    <n v="2808.22"/>
    <n v="699.99"/>
    <n v="24.49"/>
    <s v="Brendan Dodson"/>
    <x v="3"/>
    <s v="Corporate"/>
    <x v="2"/>
    <x v="13"/>
    <s v="Large Box"/>
    <d v="2018-10-25T00:00:00"/>
    <n v="7.231165211957425E-3"/>
    <s v=""/>
    <s v="Major Local Control Audit"/>
  </r>
  <r>
    <n v="35136"/>
    <s v="N"/>
    <d v="2018-10-08T00:00:00"/>
    <s v="Critical"/>
    <n v="23"/>
    <n v="68.73"/>
    <n v="7.0000000000000007E-2"/>
    <s v="Regular"/>
    <n v="17.170000000000002"/>
    <n v="2.94"/>
    <n v="0.81"/>
    <s v="Peter Fuller"/>
    <x v="1"/>
    <s v="Corporate"/>
    <x v="0"/>
    <x v="1"/>
    <s v="Wrap Bag"/>
    <d v="2018-10-09T00:00:00"/>
    <n v="3.9393635565212493E-5"/>
    <s v=""/>
    <s v="Low Impact"/>
  </r>
  <r>
    <n v="36131"/>
    <s v="N"/>
    <d v="2018-05-17T00:00:00"/>
    <s v="High"/>
    <n v="43"/>
    <n v="354.96"/>
    <n v="7.0000000000000007E-2"/>
    <s v="Regular"/>
    <n v="151.27000000000001"/>
    <n v="8.34"/>
    <n v="1.43"/>
    <s v="Aleksandra Gannaway"/>
    <x v="1"/>
    <s v="Home Office"/>
    <x v="0"/>
    <x v="0"/>
    <s v="Wrap Bag"/>
    <d v="2018-05-19T00:00:00"/>
    <n v="2.0345067481780627E-4"/>
    <s v=""/>
    <s v="Low Impact"/>
  </r>
  <r>
    <n v="38341"/>
    <s v="N"/>
    <d v="2018-05-18T00:00:00"/>
    <s v="Medium"/>
    <n v="5"/>
    <n v="64.25"/>
    <n v="7.0000000000000007E-2"/>
    <s v="Regular"/>
    <n v="-7.94"/>
    <n v="12.28"/>
    <n v="4.8600000000000003"/>
    <s v="Brendan Murry"/>
    <x v="0"/>
    <s v="Corporate"/>
    <x v="0"/>
    <x v="0"/>
    <s v="Small Box"/>
    <d v="2018-05-20T00:00:00"/>
    <n v="3.682585603178965E-5"/>
    <s v=""/>
    <s v="Low Impact"/>
  </r>
  <r>
    <n v="39015"/>
    <s v="N"/>
    <d v="2018-12-06T00:00:00"/>
    <s v="Medium"/>
    <n v="11"/>
    <n v="74.02"/>
    <n v="7.0000000000000007E-2"/>
    <s v="Regular"/>
    <n v="-28.45"/>
    <n v="6.48"/>
    <n v="5.74"/>
    <s v="Lycoris Saunders"/>
    <x v="2"/>
    <s v="Corporate"/>
    <x v="0"/>
    <x v="0"/>
    <s v="Small Box"/>
    <d v="2018-12-06T00:00:00"/>
    <n v="4.2425678808919367E-5"/>
    <s v=""/>
    <s v="Low Impact"/>
  </r>
  <r>
    <n v="42242"/>
    <s v="N"/>
    <d v="2018-04-01T00:00:00"/>
    <s v="Not Specified"/>
    <n v="23"/>
    <n v="2287.1"/>
    <n v="7.0000000000000007E-2"/>
    <s v="Regular"/>
    <n v="231.49"/>
    <n v="99.99"/>
    <n v="19.989999999999998"/>
    <s v="Thomas Boland"/>
    <x v="2"/>
    <s v="Corporate"/>
    <x v="2"/>
    <x v="12"/>
    <s v="Small Box"/>
    <d v="2018-04-02T00:00:00"/>
    <n v="1.3108858417168264E-3"/>
    <s v=""/>
    <s v="Medium Local Control Audit"/>
  </r>
  <r>
    <n v="42342"/>
    <s v="Y"/>
    <d v="2018-09-04T00:00:00"/>
    <s v="Not Specified"/>
    <n v="43"/>
    <n v="9501.6239999999998"/>
    <n v="7.0000000000000007E-2"/>
    <s v="Delivery Van"/>
    <n v="-686.45"/>
    <n v="286.85000000000002"/>
    <n v="61.76"/>
    <s v="Bill Eplett"/>
    <x v="1"/>
    <s v="Corporate"/>
    <x v="1"/>
    <x v="14"/>
    <s v="Jumbo Box"/>
    <d v="2018-09-06T00:00:00"/>
    <n v="5.4459990271159111E-3"/>
    <s v="QUALITY CHECK"/>
    <s v="Major Local Control Audit"/>
  </r>
  <r>
    <n v="4870"/>
    <s v="N"/>
    <d v="2018-08-05T00:00:00"/>
    <s v="Medium"/>
    <n v="44"/>
    <n v="17248.09"/>
    <n v="0.08"/>
    <s v="Delivery Van"/>
    <n v="2048.63"/>
    <n v="400.98"/>
    <n v="42.52"/>
    <s v="Luke Foster"/>
    <x v="1"/>
    <s v="Corporate"/>
    <x v="1"/>
    <x v="14"/>
    <s v="Jumbo Box"/>
    <d v="2018-08-06T00:00:00"/>
    <n v="9.8860027885346417E-3"/>
    <s v=""/>
    <s v="Major Local Control Audit"/>
  </r>
  <r>
    <n v="6241"/>
    <s v="Y"/>
    <d v="2018-12-29T00:00:00"/>
    <s v="Low"/>
    <n v="24"/>
    <n v="133.94"/>
    <n v="0.08"/>
    <s v="Express"/>
    <n v="45"/>
    <n v="5.84"/>
    <n v="1"/>
    <s v="Henry Goldwyn"/>
    <x v="1"/>
    <s v="Small Business"/>
    <x v="0"/>
    <x v="1"/>
    <s v="Wrap Bag"/>
    <d v="2015-01-03T00:00:00"/>
    <n v="7.6769730068449891E-5"/>
    <s v="QUALITY CHECK"/>
    <s v="Low Impact"/>
  </r>
  <r>
    <n v="7905"/>
    <s v="N"/>
    <d v="2018-06-03T00:00:00"/>
    <s v="Low"/>
    <n v="46"/>
    <n v="11057.6"/>
    <n v="0.08"/>
    <s v="Delivery Van"/>
    <n v="183.9"/>
    <n v="259.70999999999998"/>
    <n v="66.67"/>
    <s v="Meg Tillman"/>
    <x v="1"/>
    <s v="Small Business"/>
    <x v="1"/>
    <x v="14"/>
    <s v="Jumbo Box"/>
    <d v="2018-06-07T00:00:00"/>
    <n v="6.3378301269590232E-3"/>
    <s v=""/>
    <s v="Major Local Control Audit"/>
  </r>
  <r>
    <n v="8132"/>
    <s v="N"/>
    <d v="2018-05-14T00:00:00"/>
    <s v="Low"/>
    <n v="46"/>
    <n v="229.35"/>
    <n v="0.08"/>
    <s v="Express"/>
    <n v="-165.45"/>
    <n v="4.8899999999999997"/>
    <n v="4.93"/>
    <s v="Benjamin Farhat"/>
    <x v="1"/>
    <s v="Home Office"/>
    <x v="2"/>
    <x v="4"/>
    <s v="Small Pack"/>
    <d v="2018-05-14T00:00:00"/>
    <n v="1.3145540981931449E-4"/>
    <s v=""/>
    <s v="Low Impact"/>
  </r>
  <r>
    <n v="8325"/>
    <s v="N"/>
    <d v="2018-01-14T00:00:00"/>
    <s v="Critical"/>
    <n v="21"/>
    <n v="2364.29"/>
    <n v="0.08"/>
    <s v="Delivery Van"/>
    <n v="-220.05"/>
    <n v="115.99"/>
    <n v="56.14"/>
    <s v="Jennifer Patt"/>
    <x v="1"/>
    <s v="Home Office"/>
    <x v="2"/>
    <x v="12"/>
    <s v="Jumbo Drum"/>
    <d v="2018-01-16T00:00:00"/>
    <n v="1.3551284538116722E-3"/>
    <s v=""/>
    <s v="Medium Local Control Audit"/>
  </r>
  <r>
    <n v="8325"/>
    <s v="N"/>
    <d v="2018-01-14T00:00:00"/>
    <s v="Critical"/>
    <n v="27"/>
    <n v="112.57"/>
    <n v="0.08"/>
    <s v="Regular"/>
    <n v="13.92"/>
    <n v="4.28"/>
    <n v="0.94"/>
    <s v="Jennifer Patt"/>
    <x v="1"/>
    <s v="Home Office"/>
    <x v="0"/>
    <x v="1"/>
    <s v="Wrap Bag"/>
    <d v="2018-01-17T00:00:00"/>
    <n v="6.4521192427993151E-5"/>
    <s v=""/>
    <s v="Low Impact"/>
  </r>
  <r>
    <n v="9478"/>
    <s v="N"/>
    <d v="2018-03-28T00:00:00"/>
    <s v="High"/>
    <n v="48"/>
    <n v="199.46"/>
    <n v="0.08"/>
    <s v="Regular"/>
    <n v="-121.2"/>
    <n v="4.28"/>
    <n v="4.79"/>
    <s v="Philip Brown"/>
    <x v="2"/>
    <s v="Corporate"/>
    <x v="0"/>
    <x v="0"/>
    <s v="Small Box"/>
    <d v="2018-03-30T00:00:00"/>
    <n v="1.1432350574475896E-4"/>
    <s v=""/>
    <s v="Low Impact"/>
  </r>
  <r>
    <n v="9637"/>
    <s v="N"/>
    <d v="2018-01-03T00:00:00"/>
    <s v="Low"/>
    <n v="12"/>
    <n v="522.49"/>
    <n v="0.08"/>
    <s v="Regular"/>
    <n v="-236.43"/>
    <n v="43.22"/>
    <n v="16.71"/>
    <s v="Andy Reiter"/>
    <x v="1"/>
    <s v="Corporate"/>
    <x v="2"/>
    <x v="4"/>
    <s v="Small Box"/>
    <d v="2018-01-05T00:00:00"/>
    <n v="2.9947301973618325E-4"/>
    <s v=""/>
    <s v="Low Impact"/>
  </r>
  <r>
    <n v="9894"/>
    <s v="N"/>
    <d v="2018-03-18T00:00:00"/>
    <s v="High"/>
    <n v="16"/>
    <n v="5403.75"/>
    <n v="0.08"/>
    <s v="Delivery Van"/>
    <n v="103.83"/>
    <n v="355.98"/>
    <n v="58.92"/>
    <s v="Eric Barreto"/>
    <x v="0"/>
    <s v="Small Business"/>
    <x v="1"/>
    <x v="9"/>
    <s v="Jumbo Drum"/>
    <d v="2018-03-20T00:00:00"/>
    <n v="3.0972407709226974E-3"/>
    <s v=""/>
    <s v="Major Local Control Audit"/>
  </r>
  <r>
    <n v="10052"/>
    <s v="N"/>
    <d v="2018-09-07T00:00:00"/>
    <s v="Not Specified"/>
    <n v="28"/>
    <n v="517.91"/>
    <n v="0.08"/>
    <s v="Regular"/>
    <n v="107.11"/>
    <n v="19.899999999999999"/>
    <n v="5.29"/>
    <s v="Dan Campbell"/>
    <x v="1"/>
    <s v="Corporate"/>
    <x v="0"/>
    <x v="8"/>
    <s v="Medium Box"/>
    <d v="2018-09-09T00:00:00"/>
    <n v="2.9684792369531792E-4"/>
    <s v=""/>
    <s v="Low Impact"/>
  </r>
  <r>
    <n v="10371"/>
    <s v="N"/>
    <d v="2018-09-16T00:00:00"/>
    <s v="High"/>
    <n v="10"/>
    <n v="156.15"/>
    <n v="0.08"/>
    <s v="Express"/>
    <n v="-37.6"/>
    <n v="15.73"/>
    <n v="7.42"/>
    <s v="Melanie Page"/>
    <x v="2"/>
    <s v="Corporate"/>
    <x v="0"/>
    <x v="15"/>
    <s v="Small Pack"/>
    <d v="2018-09-18T00:00:00"/>
    <n v="8.9499726371423396E-5"/>
    <s v=""/>
    <s v="Low Impact"/>
  </r>
  <r>
    <n v="11335"/>
    <s v="N"/>
    <d v="2018-10-21T00:00:00"/>
    <s v="High"/>
    <n v="3"/>
    <n v="14.84"/>
    <n v="0.08"/>
    <s v="Regular"/>
    <n v="-2.42"/>
    <n v="4.9800000000000004"/>
    <n v="0.49"/>
    <s v="Maya Herman"/>
    <x v="1"/>
    <s v="Corporate"/>
    <x v="0"/>
    <x v="10"/>
    <s v="Small Box"/>
    <d v="2018-10-22T00:00:00"/>
    <n v="8.5057697044631646E-6"/>
    <s v=""/>
    <s v="Low Impact"/>
  </r>
  <r>
    <n v="11686"/>
    <s v="N"/>
    <d v="2018-01-27T00:00:00"/>
    <s v="Not Specified"/>
    <n v="38"/>
    <n v="6121.1985000000004"/>
    <n v="0.08"/>
    <s v="Regular"/>
    <n v="1312.34"/>
    <n v="205.99"/>
    <n v="2.5"/>
    <s v="Michael Dominguez"/>
    <x v="2"/>
    <s v="Home Office"/>
    <x v="2"/>
    <x v="3"/>
    <s v="Small Box"/>
    <d v="2018-01-28T00:00:00"/>
    <n v="3.5084571938211167E-3"/>
    <s v=""/>
    <s v="Major Local Control Audit"/>
  </r>
  <r>
    <n v="12389"/>
    <s v="N"/>
    <d v="2018-08-04T00:00:00"/>
    <s v="Medium"/>
    <n v="16"/>
    <n v="189.04"/>
    <n v="0.08"/>
    <s v="Regular"/>
    <n v="-74.77"/>
    <n v="11.35"/>
    <n v="8.6"/>
    <s v="Michael Granlund"/>
    <x v="0"/>
    <s v="Corporate"/>
    <x v="0"/>
    <x v="5"/>
    <s v="Small Box"/>
    <d v="2018-08-05T00:00:00"/>
    <n v="1.0835112566925314E-4"/>
    <s v=""/>
    <s v="Low Impact"/>
  </r>
  <r>
    <n v="12544"/>
    <s v="N"/>
    <d v="2018-03-03T00:00:00"/>
    <s v="Low"/>
    <n v="34"/>
    <n v="74.3"/>
    <n v="0.08"/>
    <s v="Regular"/>
    <n v="-129.01"/>
    <n v="2.08"/>
    <n v="5.33"/>
    <s v="Jim Radford"/>
    <x v="3"/>
    <s v="Corporate"/>
    <x v="1"/>
    <x v="2"/>
    <s v="Small Box"/>
    <d v="2018-03-10T00:00:00"/>
    <n v="4.25861650297583E-5"/>
    <s v=""/>
    <s v="Low Impact"/>
  </r>
  <r>
    <n v="12676"/>
    <s v="N"/>
    <d v="2018-01-15T00:00:00"/>
    <s v="High"/>
    <n v="25"/>
    <n v="201.06"/>
    <n v="0.08"/>
    <s v="Express"/>
    <n v="-80.86"/>
    <n v="8.09"/>
    <n v="7.96"/>
    <s v="Jennifer Jackson"/>
    <x v="1"/>
    <s v="Home Office"/>
    <x v="1"/>
    <x v="2"/>
    <s v="Small Box"/>
    <d v="2018-01-16T00:00:00"/>
    <n v="1.1524056986383855E-4"/>
    <s v=""/>
    <s v="Low Impact"/>
  </r>
  <r>
    <n v="12771"/>
    <s v="N"/>
    <d v="2018-01-17T00:00:00"/>
    <s v="Critical"/>
    <n v="40"/>
    <n v="1143.49"/>
    <n v="0.08"/>
    <s v="Regular"/>
    <n v="-193.44"/>
    <n v="30.53"/>
    <n v="19.989999999999998"/>
    <s v="Carlos Soltero"/>
    <x v="3"/>
    <s v="Small Business"/>
    <x v="0"/>
    <x v="10"/>
    <s v="Small Box"/>
    <d v="2018-01-17T00:00:00"/>
    <n v="6.5540853095394781E-4"/>
    <s v=""/>
    <s v="Medium Impact"/>
  </r>
  <r>
    <n v="13091"/>
    <s v="Y"/>
    <d v="2018-11-15T00:00:00"/>
    <s v="Medium"/>
    <n v="12"/>
    <n v="81.430000000000007"/>
    <n v="0.08"/>
    <s v="Regular"/>
    <n v="-44.66"/>
    <n v="6.48"/>
    <n v="7.03"/>
    <s v="Arthur Wiediger"/>
    <x v="2"/>
    <s v="Corporate"/>
    <x v="0"/>
    <x v="0"/>
    <s v="Small Box"/>
    <d v="2018-11-16T00:00:00"/>
    <n v="4.6672832010406714E-5"/>
    <s v="QUALITY CHECK"/>
    <s v="Low Impact"/>
  </r>
  <r>
    <n v="13314"/>
    <s v="N"/>
    <d v="2018-05-13T00:00:00"/>
    <s v="High"/>
    <n v="34"/>
    <n v="89.4"/>
    <n v="0.08"/>
    <s v="Express"/>
    <n v="22.22"/>
    <n v="2.62"/>
    <n v="0.8"/>
    <s v="Giulietta Dortch"/>
    <x v="1"/>
    <s v="Small Business"/>
    <x v="0"/>
    <x v="16"/>
    <s v="Wrap Bag"/>
    <d v="2018-05-15T00:00:00"/>
    <n v="5.1240957653571898E-5"/>
    <s v=""/>
    <s v="Low Impact"/>
  </r>
  <r>
    <n v="14055"/>
    <s v="N"/>
    <d v="2018-09-01T00:00:00"/>
    <s v="High"/>
    <n v="21"/>
    <n v="441.7"/>
    <n v="0.08"/>
    <s v="Regular"/>
    <n v="167.18"/>
    <n v="22.23"/>
    <n v="3.63"/>
    <s v="Keith Dawkins"/>
    <x v="1"/>
    <s v="Home Office"/>
    <x v="1"/>
    <x v="2"/>
    <s v="Small Pack"/>
    <d v="2018-09-03T00:00:00"/>
    <n v="2.5316701337340833E-4"/>
    <s v=""/>
    <s v="Low Impact"/>
  </r>
  <r>
    <n v="14400"/>
    <s v="N"/>
    <d v="2018-02-04T00:00:00"/>
    <s v="Medium"/>
    <n v="43"/>
    <n v="6089.05"/>
    <n v="0.08"/>
    <s v="Delivery Van"/>
    <n v="-2110.56"/>
    <n v="146.05000000000001"/>
    <n v="80.2"/>
    <s v="Henia Zydlo"/>
    <x v="1"/>
    <s v="Home Office"/>
    <x v="1"/>
    <x v="14"/>
    <s v="Jumbo Box"/>
    <d v="2018-02-05T00:00:00"/>
    <n v="3.4900307964259728E-3"/>
    <s v=""/>
    <s v="Major Local Control Audit"/>
  </r>
  <r>
    <n v="14785"/>
    <s v="N"/>
    <d v="2018-10-09T00:00:00"/>
    <s v="High"/>
    <n v="20"/>
    <n v="94.86"/>
    <n v="0.08"/>
    <s v="Regular"/>
    <n v="39.69"/>
    <n v="4.91"/>
    <n v="0.5"/>
    <s v="Nicole Brennan"/>
    <x v="1"/>
    <s v="Consumer"/>
    <x v="0"/>
    <x v="10"/>
    <s v="Small Box"/>
    <d v="2018-10-09T00:00:00"/>
    <n v="5.4370438959930988E-5"/>
    <s v=""/>
    <s v="Low Impact"/>
  </r>
  <r>
    <n v="14823"/>
    <s v="N"/>
    <d v="2018-02-12T00:00:00"/>
    <s v="Low"/>
    <n v="20"/>
    <n v="124.84"/>
    <n v="0.08"/>
    <s v="Regular"/>
    <n v="10.56"/>
    <n v="6.7"/>
    <n v="1.56"/>
    <s v="David Smith"/>
    <x v="2"/>
    <s v="Small Business"/>
    <x v="0"/>
    <x v="1"/>
    <s v="Wrap Bag"/>
    <d v="2018-02-12T00:00:00"/>
    <n v="7.1553927891184743E-5"/>
    <s v=""/>
    <s v="Low Impact"/>
  </r>
  <r>
    <n v="14983"/>
    <s v="N"/>
    <d v="2018-02-11T00:00:00"/>
    <s v="High"/>
    <n v="18"/>
    <n v="3015.4940000000001"/>
    <n v="0.08"/>
    <s v="Regular"/>
    <n v="251.54"/>
    <n v="205.99"/>
    <n v="8.99"/>
    <s v="Rick Wilson"/>
    <x v="1"/>
    <s v="Consumer"/>
    <x v="2"/>
    <x v="3"/>
    <s v="Small Box"/>
    <d v="2018-02-12T00:00:00"/>
    <n v="1.7283758429373617E-3"/>
    <s v=""/>
    <s v="Major Local Control Audit"/>
  </r>
  <r>
    <n v="15904"/>
    <s v="N"/>
    <d v="2018-10-27T00:00:00"/>
    <s v="Not Specified"/>
    <n v="39"/>
    <n v="124.01"/>
    <n v="0.08"/>
    <s v="Regular"/>
    <n v="-109.02"/>
    <n v="3.28"/>
    <n v="3.97"/>
    <s v="Trudy Brown"/>
    <x v="1"/>
    <s v="Small Business"/>
    <x v="0"/>
    <x v="1"/>
    <s v="Wrap Bag"/>
    <d v="2018-10-28T00:00:00"/>
    <n v="7.1078200879412211E-5"/>
    <s v=""/>
    <s v="Low Impact"/>
  </r>
  <r>
    <n v="16419"/>
    <s v="N"/>
    <d v="2018-08-04T00:00:00"/>
    <s v="Not Specified"/>
    <n v="43"/>
    <n v="241.19"/>
    <n v="0.08"/>
    <s v="Regular"/>
    <n v="-103.65"/>
    <n v="5.78"/>
    <n v="5.67"/>
    <s v="Joy Smith"/>
    <x v="0"/>
    <s v="Consumer"/>
    <x v="0"/>
    <x v="0"/>
    <s v="Small Box"/>
    <d v="2018-08-05T00:00:00"/>
    <n v="1.3824168430050343E-4"/>
    <s v=""/>
    <s v="Low Impact"/>
  </r>
  <r>
    <n v="18178"/>
    <s v="N"/>
    <d v="2018-11-02T00:00:00"/>
    <s v="Low"/>
    <n v="43"/>
    <n v="235.09"/>
    <n v="0.08"/>
    <s v="Regular"/>
    <n v="-1987.49"/>
    <n v="4.4800000000000004"/>
    <n v="49"/>
    <s v="Naresj Patel"/>
    <x v="2"/>
    <s v="Small Business"/>
    <x v="0"/>
    <x v="8"/>
    <s v="Large Box"/>
    <d v="2018-11-02T00:00:00"/>
    <n v="1.3474537734651251E-4"/>
    <s v=""/>
    <s v="Low Impact"/>
  </r>
  <r>
    <n v="18754"/>
    <s v="N"/>
    <d v="2018-09-25T00:00:00"/>
    <s v="Not Specified"/>
    <n v="32"/>
    <n v="1725.0325"/>
    <n v="0.08"/>
    <s v="Regular"/>
    <n v="206.35"/>
    <n v="65.989999999999995"/>
    <n v="8.99"/>
    <s v="Roland Black"/>
    <x v="0"/>
    <s v="Small Business"/>
    <x v="2"/>
    <x v="3"/>
    <s v="Small Box"/>
    <d v="2018-09-26T00:00:00"/>
    <n v="9.8872838124759808E-4"/>
    <s v=""/>
    <s v="Medium Local Control Audit"/>
  </r>
  <r>
    <n v="19105"/>
    <s v="N"/>
    <d v="2018-10-28T00:00:00"/>
    <s v="High"/>
    <n v="29"/>
    <n v="172.98"/>
    <n v="0.08"/>
    <s v="Regular"/>
    <n v="-59.75"/>
    <n v="5.98"/>
    <n v="5.46"/>
    <s v="Max Ludwig"/>
    <x v="1"/>
    <s v="Corporate"/>
    <x v="0"/>
    <x v="0"/>
    <s v="Small Box"/>
    <d v="2018-10-28T00:00:00"/>
    <n v="9.9146094573991788E-5"/>
    <s v=""/>
    <s v="Low Impact"/>
  </r>
  <r>
    <n v="19431"/>
    <s v="N"/>
    <d v="2018-05-23T00:00:00"/>
    <s v="Not Specified"/>
    <n v="4"/>
    <n v="16.82"/>
    <n v="0.08"/>
    <s v="Regular"/>
    <n v="-5.54"/>
    <n v="4.13"/>
    <n v="1.17"/>
    <s v="Nathan Gelder"/>
    <x v="2"/>
    <s v="Home Office"/>
    <x v="0"/>
    <x v="1"/>
    <s v="Wrap Bag"/>
    <d v="2018-05-25T00:00:00"/>
    <n v="9.6406365518241544E-6"/>
    <s v=""/>
    <s v="Low Impact"/>
  </r>
  <r>
    <n v="19975"/>
    <s v="N"/>
    <d v="2018-04-10T00:00:00"/>
    <s v="Not Specified"/>
    <n v="33"/>
    <n v="362.17"/>
    <n v="0.08"/>
    <s v="Regular"/>
    <n v="-83.96"/>
    <n v="11.7"/>
    <n v="6.96"/>
    <s v="Emily Phan"/>
    <x v="0"/>
    <s v="Consumer"/>
    <x v="0"/>
    <x v="8"/>
    <s v="Medium Box"/>
    <d v="2018-04-13T00:00:00"/>
    <n v="2.0758319500440868E-4"/>
    <s v=""/>
    <s v="Low Impact"/>
  </r>
  <r>
    <n v="20007"/>
    <s v="N"/>
    <d v="2018-08-05T00:00:00"/>
    <s v="Not Specified"/>
    <n v="49"/>
    <n v="82.61"/>
    <n v="0.08"/>
    <s v="Regular"/>
    <n v="-46.25"/>
    <n v="1.68"/>
    <n v="1.57"/>
    <s v="Nicole Hansen"/>
    <x v="3"/>
    <s v="Small Business"/>
    <x v="0"/>
    <x v="1"/>
    <s v="Wrap Bag"/>
    <d v="2018-08-06T00:00:00"/>
    <n v="4.7349166798227902E-5"/>
    <s v=""/>
    <s v="Low Impact"/>
  </r>
  <r>
    <n v="20135"/>
    <s v="N"/>
    <d v="2018-06-30T00:00:00"/>
    <s v="Critical"/>
    <n v="28"/>
    <n v="9601.94"/>
    <n v="0.08"/>
    <s v="Delivery Van"/>
    <n v="2428.59"/>
    <n v="349.45"/>
    <n v="60"/>
    <s v="Susan MacKendrick"/>
    <x v="1"/>
    <s v="Corporate"/>
    <x v="1"/>
    <x v="14"/>
    <s v="Jumbo Drum"/>
    <d v="2018-07-02T00:00:00"/>
    <n v="5.5034966547219035E-3"/>
    <s v=""/>
    <s v="Major Local Control Audit"/>
  </r>
  <r>
    <n v="20263"/>
    <s v="N"/>
    <d v="2018-11-14T00:00:00"/>
    <s v="Medium"/>
    <n v="33"/>
    <n v="553.5625"/>
    <n v="0.08"/>
    <s v="Regular"/>
    <n v="-76.86"/>
    <n v="20.99"/>
    <n v="1.25"/>
    <s v="Bryan Mills"/>
    <x v="3"/>
    <s v="Small Business"/>
    <x v="2"/>
    <x v="3"/>
    <s v="Small Pack"/>
    <d v="2018-11-16T00:00:00"/>
    <n v="3.17282691511246E-4"/>
    <s v=""/>
    <s v="Low Impact"/>
  </r>
  <r>
    <n v="20773"/>
    <s v="N"/>
    <d v="2018-03-05T00:00:00"/>
    <s v="Not Specified"/>
    <n v="44"/>
    <n v="479.96"/>
    <n v="0.08"/>
    <s v="Regular"/>
    <n v="122.54"/>
    <n v="10.91"/>
    <n v="2.99"/>
    <s v="Denise Monton"/>
    <x v="1"/>
    <s v="Home Office"/>
    <x v="0"/>
    <x v="6"/>
    <s v="Small Box"/>
    <d v="2018-03-06T00:00:00"/>
    <n v="2.7509630912089897E-4"/>
    <s v=""/>
    <s v="Low Impact"/>
  </r>
  <r>
    <n v="21538"/>
    <s v="N"/>
    <d v="2018-07-27T00:00:00"/>
    <s v="Medium"/>
    <n v="31"/>
    <n v="87.32"/>
    <n v="0.08"/>
    <s v="Regular"/>
    <n v="-1.18"/>
    <n v="2.94"/>
    <n v="0.96"/>
    <s v="Mark Packer"/>
    <x v="0"/>
    <s v="Small Business"/>
    <x v="0"/>
    <x v="1"/>
    <s v="Wrap Bag"/>
    <d v="2018-07-29T00:00:00"/>
    <n v="5.0048774298768432E-5"/>
    <s v=""/>
    <s v="Low Impact"/>
  </r>
  <r>
    <n v="21633"/>
    <s v="N"/>
    <d v="2018-03-27T00:00:00"/>
    <s v="Medium"/>
    <n v="29"/>
    <n v="547.82000000000005"/>
    <n v="0.08"/>
    <s v="Regular"/>
    <n v="69.63"/>
    <n v="18.7"/>
    <n v="8.99"/>
    <s v="Keith Dawkins"/>
    <x v="1"/>
    <s v="Home Office"/>
    <x v="1"/>
    <x v="2"/>
    <s v="Small Pack"/>
    <d v="2018-03-28T00:00:00"/>
    <n v="3.1399129107136196E-4"/>
    <s v=""/>
    <s v="Low Impact"/>
  </r>
  <r>
    <n v="21830"/>
    <s v="N"/>
    <d v="2018-01-11T00:00:00"/>
    <s v="Low"/>
    <n v="19"/>
    <n v="6991.65"/>
    <n v="0.08"/>
    <s v="Delivery Van"/>
    <n v="906.8"/>
    <n v="399.98"/>
    <n v="12.06"/>
    <s v="Andy Gerbode"/>
    <x v="1"/>
    <s v="Consumer"/>
    <x v="2"/>
    <x v="12"/>
    <s v="Jumbo Box"/>
    <d v="2018-01-18T00:00:00"/>
    <n v="4.0073695926017439E-3"/>
    <s v=""/>
    <s v="Major Local Control Audit"/>
  </r>
  <r>
    <n v="23808"/>
    <s v="N"/>
    <d v="2018-02-07T00:00:00"/>
    <s v="Low"/>
    <n v="28"/>
    <n v="2813.8485000000001"/>
    <n v="0.08"/>
    <s v="Regular"/>
    <n v="377.15"/>
    <n v="125.99"/>
    <n v="7.69"/>
    <s v="Ed Braxton"/>
    <x v="1"/>
    <s v="Consumer"/>
    <x v="2"/>
    <x v="3"/>
    <s v="Small Box"/>
    <d v="2018-02-09T00:00:00"/>
    <n v="1.6127996849224476E-3"/>
    <s v=""/>
    <s v="Major Local Control Audit"/>
  </r>
  <r>
    <n v="23844"/>
    <s v="N"/>
    <d v="2018-07-06T00:00:00"/>
    <s v="Not Specified"/>
    <n v="11"/>
    <n v="33.020000000000003"/>
    <n v="0.08"/>
    <s v="Regular"/>
    <n v="8.4"/>
    <n v="3.15"/>
    <n v="0.5"/>
    <s v="Michael Granlund"/>
    <x v="0"/>
    <s v="Home Office"/>
    <x v="0"/>
    <x v="10"/>
    <s v="Small Box"/>
    <d v="2018-07-07T00:00:00"/>
    <n v="1.8925910757504968E-5"/>
    <s v=""/>
    <s v="Low Impact"/>
  </r>
  <r>
    <n v="24162"/>
    <s v="N"/>
    <d v="2018-08-22T00:00:00"/>
    <s v="Not Specified"/>
    <n v="1"/>
    <n v="10.94"/>
    <n v="0.08"/>
    <s v="Regular"/>
    <n v="-4.3499999999999996"/>
    <n v="9.68"/>
    <n v="2.0299999999999998"/>
    <s v="Sean Braxton"/>
    <x v="1"/>
    <s v="Small Business"/>
    <x v="0"/>
    <x v="0"/>
    <s v="Wrap Bag"/>
    <d v="2018-08-24T00:00:00"/>
    <n v="6.2704259142066726E-6"/>
    <s v=""/>
    <s v="Low Impact"/>
  </r>
  <r>
    <n v="24452"/>
    <s v="N"/>
    <d v="2018-05-07T00:00:00"/>
    <s v="High"/>
    <n v="18"/>
    <n v="115.71"/>
    <n v="0.08"/>
    <s v="Regular"/>
    <n v="-91.61"/>
    <n v="6.48"/>
    <n v="8.4"/>
    <s v="Valerie Jones"/>
    <x v="1"/>
    <s v="Consumer"/>
    <x v="0"/>
    <x v="0"/>
    <s v="Small Box"/>
    <d v="2018-05-07T00:00:00"/>
    <n v="6.6320930761686842E-5"/>
    <s v=""/>
    <s v="Low Impact"/>
  </r>
  <r>
    <n v="24544"/>
    <s v="N"/>
    <d v="2018-01-26T00:00:00"/>
    <s v="High"/>
    <n v="31"/>
    <n v="4587.3"/>
    <n v="0.08"/>
    <s v="Express"/>
    <n v="1771.15"/>
    <n v="150.97999999999999"/>
    <n v="13.99"/>
    <s v="Tanja Norvell"/>
    <x v="1"/>
    <s v="Corporate"/>
    <x v="2"/>
    <x v="12"/>
    <s v="Medium Box"/>
    <d v="2018-01-27T00:00:00"/>
    <n v="2.6292801459086171E-3"/>
    <s v=""/>
    <s v="Major Local Control Audit"/>
  </r>
  <r>
    <n v="25445"/>
    <s v="N"/>
    <d v="2018-05-25T00:00:00"/>
    <s v="Low"/>
    <n v="48"/>
    <n v="1444"/>
    <n v="0.08"/>
    <s v="Regular"/>
    <n v="617.05999999999995"/>
    <n v="30.56"/>
    <n v="2.99"/>
    <s v="Tracy Hopkins"/>
    <x v="1"/>
    <s v="Small Business"/>
    <x v="0"/>
    <x v="6"/>
    <s v="Small Box"/>
    <d v="2018-05-27T00:00:00"/>
    <n v="8.2765036746932686E-4"/>
    <s v=""/>
    <s v="Medium Impact"/>
  </r>
  <r>
    <n v="25927"/>
    <s v="N"/>
    <d v="2018-04-22T00:00:00"/>
    <s v="Medium"/>
    <n v="43"/>
    <n v="945.9"/>
    <n v="0.08"/>
    <s v="Regular"/>
    <n v="105.7"/>
    <n v="22.01"/>
    <n v="5.53"/>
    <s v="Rick Duston"/>
    <x v="0"/>
    <s v="Corporate"/>
    <x v="0"/>
    <x v="1"/>
    <s v="Small Pack"/>
    <d v="2018-04-24T00:00:00"/>
    <n v="5.421568438983631E-4"/>
    <s v=""/>
    <s v="Medium Impact"/>
  </r>
  <r>
    <n v="26016"/>
    <s v="N"/>
    <d v="2018-10-07T00:00:00"/>
    <s v="High"/>
    <n v="44"/>
    <n v="1642.6420000000001"/>
    <n v="0.08"/>
    <s v="Express"/>
    <n v="314.83999999999997"/>
    <n v="45.99"/>
    <n v="4.99"/>
    <s v="Ken Lonsdale"/>
    <x v="1"/>
    <s v="Consumer"/>
    <x v="2"/>
    <x v="3"/>
    <s v="Small Box"/>
    <d v="2018-10-09T00:00:00"/>
    <n v="9.4150502418320636E-4"/>
    <s v=""/>
    <s v="Medium Local Control Audit"/>
  </r>
  <r>
    <n v="26337"/>
    <s v="N"/>
    <d v="2018-11-07T00:00:00"/>
    <s v="Critical"/>
    <n v="45"/>
    <n v="153.27000000000001"/>
    <n v="0.08"/>
    <s v="Regular"/>
    <n v="60.29"/>
    <n v="3.69"/>
    <n v="0.5"/>
    <s v="Henry Goldwyn"/>
    <x v="1"/>
    <s v="Small Business"/>
    <x v="0"/>
    <x v="10"/>
    <s v="Small Box"/>
    <d v="2018-11-10T00:00:00"/>
    <n v="8.7849010957080152E-5"/>
    <s v=""/>
    <s v="Low Impact"/>
  </r>
  <r>
    <n v="26567"/>
    <s v="N"/>
    <d v="2018-09-04T00:00:00"/>
    <s v="Critical"/>
    <n v="8"/>
    <n v="50.7"/>
    <n v="0.08"/>
    <s v="Regular"/>
    <n v="-44.07"/>
    <n v="5.4"/>
    <n v="7.78"/>
    <s v="Sylvia Foulston"/>
    <x v="3"/>
    <s v="Corporate"/>
    <x v="0"/>
    <x v="6"/>
    <s v="Small Box"/>
    <d v="2018-09-04T00:00:00"/>
    <n v="2.9059469273334402E-5"/>
    <s v=""/>
    <s v="Low Impact"/>
  </r>
  <r>
    <n v="26855"/>
    <s v="N"/>
    <d v="2018-03-15T00:00:00"/>
    <s v="High"/>
    <n v="13"/>
    <n v="396.04"/>
    <n v="0.08"/>
    <s v="Regular"/>
    <n v="230.02"/>
    <n v="30.93"/>
    <n v="3.92"/>
    <s v="Naresj Patel"/>
    <x v="2"/>
    <s v="Small Business"/>
    <x v="1"/>
    <x v="2"/>
    <s v="Small Pack"/>
    <d v="2018-03-16T00:00:00"/>
    <n v="2.2699629607517466E-4"/>
    <s v=""/>
    <s v="Low Impact"/>
  </r>
  <r>
    <n v="27111"/>
    <s v="N"/>
    <d v="2018-03-11T00:00:00"/>
    <s v="High"/>
    <n v="44"/>
    <n v="774.05250000000001"/>
    <n v="0.08"/>
    <s v="Express"/>
    <n v="-96.34"/>
    <n v="20.99"/>
    <n v="3.3"/>
    <s v="Heather Kirkland"/>
    <x v="3"/>
    <s v="Home Office"/>
    <x v="2"/>
    <x v="3"/>
    <s v="Small Pack"/>
    <d v="2018-03-11T00:00:00"/>
    <n v="4.4365985877115727E-4"/>
    <s v=""/>
    <s v="Low Local Control Audit"/>
  </r>
  <r>
    <n v="27460"/>
    <s v="N"/>
    <d v="2018-05-12T00:00:00"/>
    <s v="Not Specified"/>
    <n v="7"/>
    <n v="855.03"/>
    <n v="0.08"/>
    <s v="Regular"/>
    <n v="-1.68"/>
    <n v="128.24"/>
    <n v="12.65"/>
    <s v="Evan Bailliet"/>
    <x v="1"/>
    <s v="Corporate"/>
    <x v="1"/>
    <x v="9"/>
    <s v="Medium Box"/>
    <d v="2018-05-13T00:00:00"/>
    <n v="4.9007333358538679E-4"/>
    <s v=""/>
    <s v="Low Local Control Audit"/>
  </r>
  <r>
    <n v="28135"/>
    <s v="N"/>
    <d v="2018-09-25T00:00:00"/>
    <s v="Critical"/>
    <n v="37"/>
    <n v="1601.24"/>
    <n v="0.08"/>
    <s v="Regular"/>
    <n v="520.69000000000005"/>
    <n v="46.89"/>
    <n v="5.0999999999999996"/>
    <s v="Jeremy Lonsdale"/>
    <x v="3"/>
    <s v="Corporate"/>
    <x v="0"/>
    <x v="8"/>
    <s v="Medium Box"/>
    <d v="2018-09-27T00:00:00"/>
    <n v="9.1777484377187322E-4"/>
    <s v=""/>
    <s v="Medium Local Control Audit"/>
  </r>
  <r>
    <n v="28420"/>
    <s v="N"/>
    <d v="2018-09-24T00:00:00"/>
    <s v="Low"/>
    <n v="2"/>
    <n v="45.64"/>
    <n v="0.08"/>
    <s v="Express"/>
    <n v="-0.11"/>
    <n v="15.57"/>
    <n v="1.39"/>
    <s v="Bill Donatelli"/>
    <x v="2"/>
    <s v="Corporate"/>
    <x v="0"/>
    <x v="7"/>
    <s v="Small Box"/>
    <d v="2018-09-24T00:00:00"/>
    <n v="2.6159253996745208E-5"/>
    <s v=""/>
    <s v="Low Impact"/>
  </r>
  <r>
    <n v="28486"/>
    <s v="N"/>
    <d v="2018-08-26T00:00:00"/>
    <s v="High"/>
    <n v="2"/>
    <n v="811.13"/>
    <n v="0.08"/>
    <s v="Regular"/>
    <n v="-517.47"/>
    <n v="415.88"/>
    <n v="11.37"/>
    <s v="Carlos Daly"/>
    <x v="3"/>
    <s v="Corporate"/>
    <x v="0"/>
    <x v="5"/>
    <s v="Small Box"/>
    <d v="2018-08-27T00:00:00"/>
    <n v="4.6491138681814065E-4"/>
    <s v=""/>
    <s v="Low Local Control Audit"/>
  </r>
  <r>
    <n v="29766"/>
    <s v="N"/>
    <d v="2018-03-21T00:00:00"/>
    <s v="Medium"/>
    <n v="40"/>
    <n v="6636.6639999999998"/>
    <n v="0.08"/>
    <s v="Regular"/>
    <n v="1623.7"/>
    <n v="205.99"/>
    <n v="8.99"/>
    <s v="Emily Phan"/>
    <x v="0"/>
    <s v="Consumer"/>
    <x v="2"/>
    <x v="3"/>
    <s v="Small Box"/>
    <d v="2018-03-21T00:00:00"/>
    <n v="3.803904015492003E-3"/>
    <s v=""/>
    <s v="Major Local Control Audit"/>
  </r>
  <r>
    <n v="29860"/>
    <s v="N"/>
    <d v="2018-09-13T00:00:00"/>
    <s v="Critical"/>
    <n v="48"/>
    <n v="8295.2900000000009"/>
    <n v="0.08"/>
    <s v="Regular"/>
    <n v="2267.2199999999998"/>
    <n v="178.47"/>
    <n v="19.989999999999998"/>
    <s v="Skye Norling"/>
    <x v="2"/>
    <s v="Home Office"/>
    <x v="0"/>
    <x v="5"/>
    <s v="Small Box"/>
    <d v="2018-09-16T00:00:00"/>
    <n v="4.7545705102248152E-3"/>
    <s v=""/>
    <s v="Major Local Control Audit"/>
  </r>
  <r>
    <n v="31877"/>
    <s v="N"/>
    <d v="2018-06-29T00:00:00"/>
    <s v="Medium"/>
    <n v="34"/>
    <n v="285.06"/>
    <n v="0.08"/>
    <s v="Regular"/>
    <n v="-211.54"/>
    <n v="8.3699999999999992"/>
    <n v="10.16"/>
    <s v="Duane Huffman"/>
    <x v="2"/>
    <s v="Consumer"/>
    <x v="1"/>
    <x v="2"/>
    <s v="Large Box"/>
    <d v="2018-06-29T00:00:00"/>
    <n v="1.6338643611551684E-4"/>
    <s v=""/>
    <s v="Low Impact"/>
  </r>
  <r>
    <n v="32199"/>
    <s v="N"/>
    <d v="2018-07-15T00:00:00"/>
    <s v="High"/>
    <n v="40"/>
    <n v="196.5"/>
    <n v="0.08"/>
    <s v="Regular"/>
    <n v="-99.76"/>
    <n v="4.91"/>
    <n v="4.97"/>
    <s v="Erica Bern"/>
    <x v="0"/>
    <s v="Corporate"/>
    <x v="0"/>
    <x v="6"/>
    <s v="Small Box"/>
    <d v="2018-07-16T00:00:00"/>
    <n v="1.1262693712446172E-4"/>
    <s v=""/>
    <s v="Low Impact"/>
  </r>
  <r>
    <n v="33701"/>
    <s v="N"/>
    <d v="2018-10-01T00:00:00"/>
    <s v="Medium"/>
    <n v="35"/>
    <n v="2333.06"/>
    <n v="0.08"/>
    <s v="Express"/>
    <n v="473.39"/>
    <n v="67.28"/>
    <n v="19.989999999999998"/>
    <s v="Carl Weiss"/>
    <x v="1"/>
    <s v="Consumer"/>
    <x v="0"/>
    <x v="6"/>
    <s v="Small Box"/>
    <d v="2018-10-03T00:00:00"/>
    <n v="1.3372285085373875E-3"/>
    <s v=""/>
    <s v="Medium Local Control Audit"/>
  </r>
  <r>
    <n v="33797"/>
    <s v="N"/>
    <d v="2018-01-11T00:00:00"/>
    <s v="Not Specified"/>
    <n v="20"/>
    <n v="4531.34"/>
    <n v="0.08"/>
    <s v="Delivery Van"/>
    <n v="653.67999999999995"/>
    <n v="297.64"/>
    <n v="14.7"/>
    <s v="Bradley Drucker"/>
    <x v="0"/>
    <s v="Small Business"/>
    <x v="2"/>
    <x v="12"/>
    <s v="Jumbo Drum"/>
    <d v="2018-01-11T00:00:00"/>
    <n v="2.5972058283438085E-3"/>
    <s v=""/>
    <s v="Major Local Control Audit"/>
  </r>
  <r>
    <n v="34432"/>
    <s v="N"/>
    <d v="2018-04-07T00:00:00"/>
    <s v="Not Specified"/>
    <n v="20"/>
    <n v="244.39"/>
    <n v="0.08"/>
    <s v="Regular"/>
    <n v="114.1"/>
    <n v="12.53"/>
    <n v="0.5"/>
    <s v="Nora Pelletier"/>
    <x v="1"/>
    <s v="Home Office"/>
    <x v="0"/>
    <x v="10"/>
    <s v="Small Box"/>
    <d v="2018-04-08T00:00:00"/>
    <n v="1.4007581253866258E-4"/>
    <s v=""/>
    <s v="Low Impact"/>
  </r>
  <r>
    <n v="35200"/>
    <s v="N"/>
    <d v="2018-02-05T00:00:00"/>
    <s v="Medium"/>
    <n v="15"/>
    <n v="150.24"/>
    <n v="0.08"/>
    <s v="Regular"/>
    <n v="-102.93"/>
    <n v="9.98"/>
    <n v="12.52"/>
    <s v="Ricardo Block"/>
    <x v="1"/>
    <s v="Corporate"/>
    <x v="1"/>
    <x v="2"/>
    <s v="Small Box"/>
    <d v="2018-02-07T00:00:00"/>
    <n v="8.6112320781573184E-5"/>
    <s v=""/>
    <s v="Low Impact"/>
  </r>
  <r>
    <n v="35461"/>
    <s v="N"/>
    <d v="2018-06-01T00:00:00"/>
    <s v="Critical"/>
    <n v="11"/>
    <n v="48.75"/>
    <n v="0.08"/>
    <s v="Regular"/>
    <n v="3.5"/>
    <n v="4.49"/>
    <n v="1.49"/>
    <s v="Julie Kriz"/>
    <x v="1"/>
    <s v="Corporate"/>
    <x v="0"/>
    <x v="6"/>
    <s v="Small Box"/>
    <d v="2018-06-01T00:00:00"/>
    <n v="2.7941797378206153E-5"/>
    <s v=""/>
    <s v="Low Impact"/>
  </r>
  <r>
    <n v="35847"/>
    <s v="N"/>
    <d v="2018-01-30T00:00:00"/>
    <s v="Critical"/>
    <n v="23"/>
    <n v="361.65"/>
    <n v="0.08"/>
    <s v="Express"/>
    <n v="-144.27000000000001"/>
    <n v="15.98"/>
    <n v="8.99"/>
    <s v="Eugene Barchas"/>
    <x v="3"/>
    <s v="Corporate"/>
    <x v="2"/>
    <x v="4"/>
    <s v="Small Pack"/>
    <d v="2018-01-30T00:00:00"/>
    <n v="2.0728514916570779E-4"/>
    <s v=""/>
    <s v="Low Impact"/>
  </r>
  <r>
    <n v="36999"/>
    <s v="Y"/>
    <d v="2018-12-12T00:00:00"/>
    <s v="Medium"/>
    <n v="3"/>
    <n v="306.62049999999999"/>
    <n v="0.08"/>
    <s v="Express"/>
    <n v="-479.08"/>
    <n v="115.99"/>
    <n v="5.99"/>
    <s v="Cari MacIntyre"/>
    <x v="2"/>
    <s v="Corporate"/>
    <x v="2"/>
    <x v="3"/>
    <s v="Small Box"/>
    <d v="2018-12-13T00:00:00"/>
    <n v="1.7574416170265146E-4"/>
    <s v="QUALITY CHECK"/>
    <s v="Low Impact"/>
  </r>
  <r>
    <n v="37793"/>
    <s v="N"/>
    <d v="2018-11-08T00:00:00"/>
    <s v="Not Specified"/>
    <n v="16"/>
    <n v="224.47"/>
    <n v="0.08"/>
    <s v="Regular"/>
    <n v="-49.31"/>
    <n v="13.9"/>
    <n v="7.59"/>
    <s v="Dorothy Wardle"/>
    <x v="3"/>
    <s v="Corporate"/>
    <x v="0"/>
    <x v="15"/>
    <s v="Small Pack"/>
    <d v="2018-11-09T00:00:00"/>
    <n v="1.2865836425612174E-4"/>
    <s v=""/>
    <s v="Low Impact"/>
  </r>
  <r>
    <n v="37794"/>
    <s v="N"/>
    <d v="2018-03-24T00:00:00"/>
    <s v="Low"/>
    <n v="6"/>
    <n v="60.67"/>
    <n v="0.08"/>
    <s v="Regular"/>
    <n v="10.29"/>
    <n v="9.48"/>
    <n v="7.29"/>
    <s v="Michael Oakman"/>
    <x v="1"/>
    <s v="Small Business"/>
    <x v="1"/>
    <x v="2"/>
    <s v="Small Pack"/>
    <d v="2018-03-26T00:00:00"/>
    <n v="3.4773925065349071E-5"/>
    <s v=""/>
    <s v="Low Impact"/>
  </r>
  <r>
    <n v="38080"/>
    <s v="N"/>
    <d v="2018-09-14T00:00:00"/>
    <s v="Not Specified"/>
    <n v="26"/>
    <n v="125.01"/>
    <n v="0.08"/>
    <s v="Regular"/>
    <n v="-56.35"/>
    <n v="4.9800000000000004"/>
    <n v="4.7"/>
    <s v="Jim Mitchum"/>
    <x v="2"/>
    <s v="Consumer"/>
    <x v="0"/>
    <x v="0"/>
    <s v="Small Box"/>
    <d v="2018-09-15T00:00:00"/>
    <n v="7.1651365953836945E-5"/>
    <s v=""/>
    <s v="Low Impact"/>
  </r>
  <r>
    <n v="40258"/>
    <s v="N"/>
    <d v="2018-04-09T00:00:00"/>
    <s v="Not Specified"/>
    <n v="29"/>
    <n v="80.61"/>
    <n v="0.08"/>
    <s v="Regular"/>
    <n v="-8.77"/>
    <n v="2.78"/>
    <n v="1.25"/>
    <s v="Michelle Ellison"/>
    <x v="2"/>
    <s v="Small Business"/>
    <x v="0"/>
    <x v="1"/>
    <s v="Wrap Bag"/>
    <d v="2018-04-10T00:00:00"/>
    <n v="4.6202836649378422E-5"/>
    <s v=""/>
    <s v="Low Impact"/>
  </r>
  <r>
    <n v="41282"/>
    <s v="N"/>
    <d v="2018-07-04T00:00:00"/>
    <s v="Medium"/>
    <n v="39"/>
    <n v="916.05"/>
    <n v="0.08"/>
    <s v="Regular"/>
    <n v="-21.9"/>
    <n v="24.92"/>
    <n v="12.98"/>
    <s v="Eileen Kiefer"/>
    <x v="2"/>
    <s v="Consumer"/>
    <x v="0"/>
    <x v="6"/>
    <s v="Small Box"/>
    <d v="2018-07-06T00:00:00"/>
    <n v="5.2504786642678454E-4"/>
    <s v=""/>
    <s v="Medium Impact"/>
  </r>
  <r>
    <n v="42309"/>
    <s v="N"/>
    <d v="2018-08-06T00:00:00"/>
    <s v="Low"/>
    <n v="38"/>
    <n v="6427.2579999999998"/>
    <n v="0.08"/>
    <s v="Regular"/>
    <n v="1636.41"/>
    <n v="205.99"/>
    <n v="2.5"/>
    <s v="Meg Tillman"/>
    <x v="1"/>
    <s v="Small Business"/>
    <x v="2"/>
    <x v="3"/>
    <s v="Small Box"/>
    <d v="2018-08-11T00:00:00"/>
    <n v="3.6838798099170155E-3"/>
    <s v=""/>
    <s v="Major Local Control Audit"/>
  </r>
  <r>
    <n v="42631"/>
    <s v="N"/>
    <d v="2018-05-09T00:00:00"/>
    <s v="High"/>
    <n v="22"/>
    <n v="1148.0355"/>
    <n v="0.08"/>
    <s v="Express"/>
    <n v="21.98"/>
    <n v="65.989999999999995"/>
    <n v="8.99"/>
    <s v="Jeremy Lonsdale"/>
    <x v="1"/>
    <s v="Corporate"/>
    <x v="2"/>
    <x v="3"/>
    <s v="Small Box"/>
    <d v="2018-05-11T00:00:00"/>
    <n v="6.5801385279974536E-4"/>
    <s v=""/>
    <s v="Medium Impact"/>
  </r>
  <r>
    <n v="43269"/>
    <s v="N"/>
    <d v="2018-04-10T00:00:00"/>
    <s v="Critical"/>
    <n v="24"/>
    <n v="3978.02"/>
    <n v="0.08"/>
    <s v="Regular"/>
    <n v="1336.96"/>
    <n v="165.98"/>
    <n v="19.989999999999998"/>
    <s v="James Lanier"/>
    <x v="2"/>
    <s v="Corporate"/>
    <x v="0"/>
    <x v="6"/>
    <s v="Small Box"/>
    <d v="2018-04-12T00:00:00"/>
    <n v="2.2800621293631107E-3"/>
    <s v=""/>
    <s v="Major Local Control Audit"/>
  </r>
  <r>
    <n v="45824"/>
    <s v="N"/>
    <d v="2018-12-06T00:00:00"/>
    <s v="Not Specified"/>
    <n v="44"/>
    <n v="6123.48"/>
    <n v="0.08"/>
    <s v="Regular"/>
    <n v="1232.79"/>
    <n v="140.81"/>
    <n v="24.49"/>
    <s v="Duane Huffman"/>
    <x v="2"/>
    <s v="Consumer"/>
    <x v="1"/>
    <x v="9"/>
    <s v="Large Box"/>
    <d v="2018-12-08T00:00:00"/>
    <n v="3.5097648699384163E-3"/>
    <s v=""/>
    <s v="Major Local Control Audit"/>
  </r>
  <r>
    <n v="263"/>
    <s v="N"/>
    <d v="2018-05-16T00:00:00"/>
    <s v="High"/>
    <n v="25"/>
    <n v="136.77000000000001"/>
    <n v="0.09"/>
    <s v="Regular"/>
    <n v="-136.25"/>
    <n v="5.4"/>
    <n v="7.78"/>
    <s v="Paul Lucas"/>
    <x v="1"/>
    <s v="Corporate"/>
    <x v="0"/>
    <x v="6"/>
    <s v="Small Box"/>
    <d v="2018-05-17T00:00:00"/>
    <n v="7.8391787229071917E-5"/>
    <s v=""/>
    <s v="Low Impact"/>
  </r>
  <r>
    <n v="1411"/>
    <s v="N"/>
    <d v="2018-12-20T00:00:00"/>
    <s v="High"/>
    <n v="39"/>
    <n v="5748.2"/>
    <n v="0.09"/>
    <s v="Delivery Van"/>
    <n v="-459.86"/>
    <n v="160.97999999999999"/>
    <n v="35.020000000000003"/>
    <s v="Ed Jacobs"/>
    <x v="0"/>
    <s v="Small Business"/>
    <x v="1"/>
    <x v="11"/>
    <s v="Jumbo Box"/>
    <d v="2018-12-21T00:00:00"/>
    <n v="3.2946674808082997E-3"/>
    <s v=""/>
    <s v="Major Local Control Audit"/>
  </r>
  <r>
    <n v="1891"/>
    <s v="N"/>
    <d v="2018-12-14T00:00:00"/>
    <s v="Low"/>
    <n v="3"/>
    <n v="302.36"/>
    <n v="0.09"/>
    <s v="Regular"/>
    <n v="290.31"/>
    <n v="107.53"/>
    <n v="5.81"/>
    <s v="Jeremy Ellison"/>
    <x v="2"/>
    <s v="Small Business"/>
    <x v="1"/>
    <x v="2"/>
    <s v="Medium Box"/>
    <d v="2018-12-16T00:00:00"/>
    <n v="1.7330219190306488E-4"/>
    <s v=""/>
    <s v="Low Impact"/>
  </r>
  <r>
    <n v="6020"/>
    <s v="N"/>
    <d v="2018-09-21T00:00:00"/>
    <s v="Medium"/>
    <n v="23"/>
    <n v="66.09"/>
    <n v="0.09"/>
    <s v="Regular"/>
    <n v="13.71"/>
    <n v="2.88"/>
    <n v="0.99"/>
    <s v="Arianne Irving"/>
    <x v="1"/>
    <s v="Corporate"/>
    <x v="0"/>
    <x v="10"/>
    <s v="Small Box"/>
    <d v="2018-09-23T00:00:00"/>
    <n v="3.7880479768731175E-5"/>
    <s v=""/>
    <s v="Low Impact"/>
  </r>
  <r>
    <n v="6179"/>
    <s v="N"/>
    <d v="2018-06-02T00:00:00"/>
    <s v="Not Specified"/>
    <n v="50"/>
    <n v="477.53"/>
    <n v="0.09"/>
    <s v="Regular"/>
    <n v="197.76"/>
    <n v="9.7799999999999994"/>
    <n v="1.39"/>
    <s v="Elpida Rittenbach"/>
    <x v="0"/>
    <s v="Consumer"/>
    <x v="0"/>
    <x v="7"/>
    <s v="Small Box"/>
    <d v="2018-06-03T00:00:00"/>
    <n v="2.7370351799004683E-4"/>
    <s v=""/>
    <s v="Low Impact"/>
  </r>
  <r>
    <n v="6592"/>
    <s v="N"/>
    <d v="2018-12-01T00:00:00"/>
    <s v="Low"/>
    <n v="29"/>
    <n v="194.29"/>
    <n v="0.09"/>
    <s v="Regular"/>
    <n v="-177.17"/>
    <n v="6.84"/>
    <n v="8.3699999999999992"/>
    <s v="Tamara Chand"/>
    <x v="2"/>
    <s v="Consumer"/>
    <x v="0"/>
    <x v="15"/>
    <s v="Small Pack"/>
    <d v="2018-12-08T00:00:00"/>
    <n v="1.1136024230998304E-4"/>
    <s v=""/>
    <s v="Low Impact"/>
  </r>
  <r>
    <n v="7364"/>
    <s v="Y"/>
    <d v="2018-05-08T00:00:00"/>
    <s v="High"/>
    <n v="15"/>
    <n v="260.39"/>
    <n v="0.09"/>
    <s v="Regular"/>
    <n v="-48.57"/>
    <n v="16.98"/>
    <n v="12.39"/>
    <s v="Mary Zewe"/>
    <x v="1"/>
    <s v="Corporate"/>
    <x v="0"/>
    <x v="7"/>
    <s v="Small Box"/>
    <d v="2018-05-10T00:00:00"/>
    <n v="1.4924645372945845E-4"/>
    <s v="QUALITY CHECK"/>
    <s v="Low Impact"/>
  </r>
  <r>
    <n v="7815"/>
    <s v="Y"/>
    <d v="2018-01-22T00:00:00"/>
    <s v="Critical"/>
    <n v="6"/>
    <n v="187.37"/>
    <n v="0.09"/>
    <s v="Regular"/>
    <n v="-125.96"/>
    <n v="32.979999999999997"/>
    <n v="5.5"/>
    <s v="Amy Hunt"/>
    <x v="1"/>
    <s v="Home Office"/>
    <x v="2"/>
    <x v="4"/>
    <s v="Small Box"/>
    <d v="2018-01-23T00:00:00"/>
    <n v="1.0739393999496383E-4"/>
    <s v="QUALITY CHECK"/>
    <s v="Low Impact"/>
  </r>
  <r>
    <n v="8161"/>
    <s v="N"/>
    <d v="2018-06-03T00:00:00"/>
    <s v="High"/>
    <n v="45"/>
    <n v="112.72"/>
    <n v="0.09"/>
    <s v="Regular"/>
    <n v="39.19"/>
    <n v="2.61"/>
    <n v="0.5"/>
    <s v="Giulietta Dortch"/>
    <x v="1"/>
    <s v="Consumer"/>
    <x v="0"/>
    <x v="10"/>
    <s v="Small Box"/>
    <d v="2018-06-05T00:00:00"/>
    <n v="6.4607167189156874E-5"/>
    <s v=""/>
    <s v="Low Impact"/>
  </r>
  <r>
    <n v="8259"/>
    <s v="N"/>
    <d v="2018-04-18T00:00:00"/>
    <s v="Medium"/>
    <n v="25"/>
    <n v="2130.2199999999998"/>
    <n v="0.09"/>
    <s v="Delivery Van"/>
    <n v="-584.6"/>
    <n v="89.99"/>
    <n v="42"/>
    <s v="Peter Fuller"/>
    <x v="1"/>
    <s v="Consumer"/>
    <x v="1"/>
    <x v="9"/>
    <s v="Jumbo Drum"/>
    <d v="2018-04-18T00:00:00"/>
    <n v="1.220967704841073E-3"/>
    <s v=""/>
    <s v="Medium Local Control Audit"/>
  </r>
  <r>
    <n v="8295"/>
    <s v="N"/>
    <d v="2018-04-01T00:00:00"/>
    <s v="High"/>
    <n v="30"/>
    <n v="835.15049999999997"/>
    <n v="0.09"/>
    <s v="Regular"/>
    <n v="158.18"/>
    <n v="35.99"/>
    <n v="1.1000000000000001"/>
    <s v="Karen Seio"/>
    <x v="0"/>
    <s v="Consumer"/>
    <x v="2"/>
    <x v="3"/>
    <s v="Small Box"/>
    <d v="2018-04-03T00:00:00"/>
    <n v="4.7867909848836013E-4"/>
    <s v=""/>
    <s v="Low Local Control Audit"/>
  </r>
  <r>
    <n v="8646"/>
    <s v="N"/>
    <d v="2018-04-09T00:00:00"/>
    <s v="High"/>
    <n v="26"/>
    <n v="994.27"/>
    <n v="0.09"/>
    <s v="Express"/>
    <n v="-127.11"/>
    <n v="40.98"/>
    <n v="6.5"/>
    <s v="Emily Ducich"/>
    <x v="1"/>
    <s v="Consumer"/>
    <x v="2"/>
    <x v="4"/>
    <s v="Small Box"/>
    <d v="2018-04-11T00:00:00"/>
    <n v="5.6988083854828781E-4"/>
    <s v=""/>
    <s v="Medium Impact"/>
  </r>
  <r>
    <n v="8646"/>
    <s v="N"/>
    <d v="2018-04-09T00:00:00"/>
    <s v="High"/>
    <n v="29"/>
    <n v="9558.65"/>
    <n v="0.09"/>
    <s v="Delivery Van"/>
    <n v="2154.0700000000002"/>
    <n v="349.45"/>
    <n v="60"/>
    <s v="Emily Ducich"/>
    <x v="1"/>
    <s v="Consumer"/>
    <x v="1"/>
    <x v="14"/>
    <s v="Jumbo Drum"/>
    <d v="2018-04-10T00:00:00"/>
    <n v="5.4786843386500561E-3"/>
    <s v=""/>
    <s v="Major Local Control Audit"/>
  </r>
  <r>
    <n v="9088"/>
    <s v="N"/>
    <d v="2018-06-22T00:00:00"/>
    <s v="Critical"/>
    <n v="31"/>
    <n v="1637.4570000000001"/>
    <n v="0.09"/>
    <s v="Regular"/>
    <n v="118.15"/>
    <n v="65.989999999999995"/>
    <n v="8.99"/>
    <s v="Russell Applegate"/>
    <x v="2"/>
    <s v="Home Office"/>
    <x v="2"/>
    <x v="3"/>
    <s v="Small Box"/>
    <d v="2018-06-24T00:00:00"/>
    <n v="9.3853316327231415E-4"/>
    <s v=""/>
    <s v="Medium Local Control Audit"/>
  </r>
  <r>
    <n v="10658"/>
    <s v="N"/>
    <d v="2018-08-27T00:00:00"/>
    <s v="Low"/>
    <n v="17"/>
    <n v="1332.97"/>
    <n v="0.09"/>
    <s v="Regular"/>
    <n v="4.75"/>
    <n v="95.99"/>
    <n v="8.99"/>
    <s v="Joni Wasserman"/>
    <x v="1"/>
    <s v="Consumer"/>
    <x v="2"/>
    <x v="3"/>
    <s v="Small Box"/>
    <d v="2018-09-03T00:00:00"/>
    <n v="7.6401184925594778E-4"/>
    <s v=""/>
    <s v="Medium Impact"/>
  </r>
  <r>
    <n v="10851"/>
    <s v="N"/>
    <d v="2018-04-06T00:00:00"/>
    <s v="High"/>
    <n v="50"/>
    <n v="608.21"/>
    <n v="0.09"/>
    <s v="Regular"/>
    <n v="-175.13"/>
    <n v="12.88"/>
    <n v="4.59"/>
    <s v="Jenna Caffey"/>
    <x v="0"/>
    <s v="Consumer"/>
    <x v="0"/>
    <x v="15"/>
    <s v="Wrap Bag"/>
    <d v="2018-04-06T00:00:00"/>
    <n v="3.4860472991587213E-4"/>
    <s v=""/>
    <s v="Low Impact"/>
  </r>
  <r>
    <n v="10884"/>
    <s v="N"/>
    <d v="2018-11-25T00:00:00"/>
    <s v="Low"/>
    <n v="24"/>
    <n v="2525.9875000000002"/>
    <n v="0.09"/>
    <s v="Regular"/>
    <n v="416.67"/>
    <n v="125.99"/>
    <n v="8.99"/>
    <s v="Cindy Chapman"/>
    <x v="1"/>
    <s v="Consumer"/>
    <x v="2"/>
    <x v="3"/>
    <s v="Small Box"/>
    <d v="2018-12-02T00:00:00"/>
    <n v="1.447807813433467E-3"/>
    <s v=""/>
    <s v="Major Local Control Audit"/>
  </r>
  <r>
    <n v="11302"/>
    <s v="N"/>
    <d v="2018-03-01T00:00:00"/>
    <s v="Low"/>
    <n v="10"/>
    <n v="866.66"/>
    <n v="0.09"/>
    <s v="Delivery Van"/>
    <n v="35.29"/>
    <n v="90.97"/>
    <n v="14"/>
    <s v="Natalie Fritzler"/>
    <x v="2"/>
    <s v="Home Office"/>
    <x v="2"/>
    <x v="12"/>
    <s v="Jumbo Drum"/>
    <d v="2018-03-03T00:00:00"/>
    <n v="4.9673924340094648E-4"/>
    <s v=""/>
    <s v="Low Local Control Audit"/>
  </r>
  <r>
    <n v="11335"/>
    <s v="N"/>
    <d v="2018-10-21T00:00:00"/>
    <s v="High"/>
    <n v="8"/>
    <n v="922.47"/>
    <n v="0.09"/>
    <s v="Delivery Van"/>
    <n v="-13.1"/>
    <n v="119.99"/>
    <n v="14"/>
    <s v="Maya Herman"/>
    <x v="1"/>
    <s v="Corporate"/>
    <x v="2"/>
    <x v="12"/>
    <s v="Jumbo Drum"/>
    <d v="2018-10-23T00:00:00"/>
    <n v="5.2872758620459137E-4"/>
    <s v=""/>
    <s v="Medium Impact"/>
  </r>
  <r>
    <n v="11585"/>
    <s v="N"/>
    <d v="2018-03-15T00:00:00"/>
    <s v="Medium"/>
    <n v="2"/>
    <n v="200.75299999999999"/>
    <n v="0.09"/>
    <s v="Regular"/>
    <n v="-605.37"/>
    <n v="125.99"/>
    <n v="8.99"/>
    <s v="Chuck Sachs"/>
    <x v="0"/>
    <s v="Consumer"/>
    <x v="2"/>
    <x v="3"/>
    <s v="Small Box"/>
    <d v="2018-03-16T00:00:00"/>
    <n v="1.1506460818599014E-4"/>
    <s v=""/>
    <s v="Low Impact"/>
  </r>
  <r>
    <n v="12642"/>
    <s v="N"/>
    <d v="2018-04-27T00:00:00"/>
    <s v="Critical"/>
    <n v="10"/>
    <n v="564.85"/>
    <n v="0.09"/>
    <s v="Express"/>
    <n v="181.02"/>
    <n v="58.1"/>
    <n v="1.49"/>
    <s v="Neil Knudson"/>
    <x v="1"/>
    <s v="Home Office"/>
    <x v="0"/>
    <x v="6"/>
    <s v="Small Box"/>
    <d v="2018-04-29T00:00:00"/>
    <n v="3.2375229228881529E-4"/>
    <s v=""/>
    <s v="Low Impact"/>
  </r>
  <r>
    <n v="12706"/>
    <s v="Y"/>
    <d v="2018-11-20T00:00:00"/>
    <s v="Critical"/>
    <n v="46"/>
    <n v="2494.69"/>
    <n v="0.09"/>
    <s v="Delivery Van"/>
    <n v="-937.06"/>
    <n v="58.14"/>
    <n v="36.61"/>
    <s v="Dave Kipp"/>
    <x v="1"/>
    <s v="Corporate"/>
    <x v="1"/>
    <x v="11"/>
    <s v="Jumbo Box"/>
    <d v="2018-11-21T00:00:00"/>
    <n v="1.4298691795166585E-3"/>
    <s v="QUALITY CHECK"/>
    <s v="Major Local Control Audit"/>
  </r>
  <r>
    <n v="13030"/>
    <s v="N"/>
    <d v="2018-07-22T00:00:00"/>
    <s v="Medium"/>
    <n v="32"/>
    <n v="136.19999999999999"/>
    <n v="0.09"/>
    <s v="Express"/>
    <n v="-154.31"/>
    <n v="3.89"/>
    <n v="7.01"/>
    <s v="Nancy Lomonaco"/>
    <x v="2"/>
    <s v="Home Office"/>
    <x v="0"/>
    <x v="6"/>
    <s v="Small Box"/>
    <d v="2018-07-24T00:00:00"/>
    <n v="7.8065083136649792E-5"/>
    <s v=""/>
    <s v="Low Impact"/>
  </r>
  <r>
    <n v="13120"/>
    <s v="N"/>
    <d v="2018-12-14T00:00:00"/>
    <s v="Low"/>
    <n v="46"/>
    <n v="590.42999999999995"/>
    <n v="0.09"/>
    <s v="Regular"/>
    <n v="82.59"/>
    <n v="12.95"/>
    <n v="4.9800000000000004"/>
    <s v="Joy Smith"/>
    <x v="0"/>
    <s v="Consumer"/>
    <x v="0"/>
    <x v="6"/>
    <s v="Small Box"/>
    <d v="2018-12-21T00:00:00"/>
    <n v="3.3841385489260015E-4"/>
    <s v=""/>
    <s v="Low Impact"/>
  </r>
  <r>
    <n v="13479"/>
    <s v="N"/>
    <d v="2018-12-04T00:00:00"/>
    <s v="High"/>
    <n v="3"/>
    <n v="292.95999999999998"/>
    <n v="0.09"/>
    <s v="Regular"/>
    <n v="-322.95"/>
    <n v="99.99"/>
    <n v="19.989999999999998"/>
    <s v="Erin Ashbrook"/>
    <x v="2"/>
    <s v="Consumer"/>
    <x v="2"/>
    <x v="4"/>
    <s v="Small Box"/>
    <d v="2018-12-06T00:00:00"/>
    <n v="1.6791444020347227E-4"/>
    <s v=""/>
    <s v="Low Impact"/>
  </r>
  <r>
    <n v="14342"/>
    <s v="N"/>
    <d v="2018-04-27T00:00:00"/>
    <s v="Low"/>
    <n v="38"/>
    <n v="10823.84"/>
    <n v="0.09"/>
    <s v="Regular"/>
    <n v="3857.43"/>
    <n v="300.97000000000003"/>
    <n v="7.18"/>
    <s v="Deborah Brumfield"/>
    <x v="1"/>
    <s v="Corporate"/>
    <x v="2"/>
    <x v="4"/>
    <s v="Small Box"/>
    <d v="2018-04-27T00:00:00"/>
    <n v="6.2038470591614953E-3"/>
    <s v=""/>
    <s v="Major Local Control Audit"/>
  </r>
  <r>
    <n v="14528"/>
    <s v="N"/>
    <d v="2018-06-15T00:00:00"/>
    <s v="Critical"/>
    <n v="14"/>
    <n v="78.44"/>
    <n v="0.09"/>
    <s v="Regular"/>
    <n v="11.02"/>
    <n v="5.98"/>
    <n v="1.49"/>
    <s v="Karl Brown"/>
    <x v="0"/>
    <s v="Home Office"/>
    <x v="0"/>
    <x v="6"/>
    <s v="Small Box"/>
    <d v="2018-06-17T00:00:00"/>
    <n v="4.4959068437876732E-5"/>
    <s v=""/>
    <s v="Low Impact"/>
  </r>
  <r>
    <n v="15718"/>
    <s v="Y"/>
    <d v="2018-01-27T00:00:00"/>
    <s v="Critical"/>
    <n v="36"/>
    <n v="100.87"/>
    <n v="0.09"/>
    <s v="Regular"/>
    <n v="8.4"/>
    <n v="2.94"/>
    <n v="0.7"/>
    <s v="Sean ODonnell"/>
    <x v="2"/>
    <s v="Corporate"/>
    <x v="0"/>
    <x v="1"/>
    <s v="Wrap Bag"/>
    <d v="2018-01-28T00:00:00"/>
    <n v="5.7815161057223684E-5"/>
    <s v="QUALITY CHECK"/>
    <s v="Low Impact"/>
  </r>
  <r>
    <n v="15904"/>
    <s v="N"/>
    <d v="2018-10-27T00:00:00"/>
    <s v="Not Specified"/>
    <n v="49"/>
    <n v="1836.84"/>
    <n v="0.09"/>
    <s v="Express"/>
    <n v="129.94999999999999"/>
    <n v="40.97"/>
    <n v="8.99"/>
    <s v="Trudy Brown"/>
    <x v="1"/>
    <s v="Small Business"/>
    <x v="0"/>
    <x v="1"/>
    <s v="Small Pack"/>
    <d v="2018-10-29T00:00:00"/>
    <n v="1.0528125353063422E-3"/>
    <s v=""/>
    <s v="Medium Local Control Audit"/>
  </r>
  <r>
    <n v="16451"/>
    <s v="N"/>
    <d v="2018-07-22T00:00:00"/>
    <s v="Not Specified"/>
    <n v="9"/>
    <n v="252.79"/>
    <n v="0.09"/>
    <s v="Regular"/>
    <n v="58.23"/>
    <n v="30.56"/>
    <n v="2.99"/>
    <s v="Don Jones"/>
    <x v="3"/>
    <s v="Corporate"/>
    <x v="0"/>
    <x v="6"/>
    <s v="Small Box"/>
    <d v="2018-07-23T00:00:00"/>
    <n v="1.4489039916383041E-4"/>
    <s v=""/>
    <s v="Low Impact"/>
  </r>
  <r>
    <n v="16480"/>
    <s v="N"/>
    <d v="2018-12-06T00:00:00"/>
    <s v="Not Specified"/>
    <n v="14"/>
    <n v="87.23"/>
    <n v="0.09"/>
    <s v="Express"/>
    <n v="-69.53"/>
    <n v="5.4"/>
    <n v="7.78"/>
    <s v="Nat Gilpin"/>
    <x v="2"/>
    <s v="Consumer"/>
    <x v="0"/>
    <x v="6"/>
    <s v="Small Box"/>
    <d v="2018-12-08T00:00:00"/>
    <n v="4.9997189442070208E-5"/>
    <s v=""/>
    <s v="Low Impact"/>
  </r>
  <r>
    <n v="16610"/>
    <s v="N"/>
    <d v="2018-10-10T00:00:00"/>
    <s v="High"/>
    <n v="19"/>
    <n v="659.13"/>
    <n v="0.09"/>
    <s v="Regular"/>
    <n v="187.57"/>
    <n v="35.94"/>
    <n v="6.66"/>
    <s v="Thomas Boland"/>
    <x v="2"/>
    <s v="Corporate"/>
    <x v="0"/>
    <x v="7"/>
    <s v="Small Box"/>
    <d v="2018-10-12T00:00:00"/>
    <n v="3.7779029550557994E-4"/>
    <s v=""/>
    <s v="Low Impact"/>
  </r>
  <r>
    <n v="16679"/>
    <s v="Y"/>
    <d v="2018-11-08T00:00:00"/>
    <s v="Low"/>
    <n v="29"/>
    <n v="6481.95"/>
    <n v="0.09"/>
    <s v="Delivery Van"/>
    <n v="846.23"/>
    <n v="243.98"/>
    <n v="43.32"/>
    <s v="Ryan Crowe"/>
    <x v="1"/>
    <s v="Small Business"/>
    <x v="1"/>
    <x v="9"/>
    <s v="Jumbo Drum"/>
    <d v="2018-11-13T00:00:00"/>
    <n v="3.7152273541674538E-3"/>
    <s v="QUALITY CHECK"/>
    <s v="Major Local Control Audit"/>
  </r>
  <r>
    <n v="17282"/>
    <s v="Y"/>
    <d v="2018-11-18T00:00:00"/>
    <s v="Low"/>
    <n v="37"/>
    <n v="988.42"/>
    <n v="0.09"/>
    <s v="Regular"/>
    <n v="253.94"/>
    <n v="29.17"/>
    <n v="6.27"/>
    <s v="Denise Monton"/>
    <x v="1"/>
    <s v="Home Office"/>
    <x v="0"/>
    <x v="6"/>
    <s v="Small Box"/>
    <d v="2018-11-20T00:00:00"/>
    <n v="5.6652782286290308E-4"/>
    <s v="QUALITY CHECK"/>
    <s v="Medium Impact"/>
  </r>
  <r>
    <n v="18308"/>
    <s v="N"/>
    <d v="2018-10-09T00:00:00"/>
    <s v="Not Specified"/>
    <n v="15"/>
    <n v="436.05"/>
    <n v="0.09"/>
    <s v="Regular"/>
    <n v="-92.58"/>
    <n v="30.73"/>
    <n v="4"/>
    <s v="Ann Chong"/>
    <x v="3"/>
    <s v="Corporate"/>
    <x v="2"/>
    <x v="4"/>
    <s v="Small Box"/>
    <d v="2018-10-09T00:00:00"/>
    <n v="2.4992863070290858E-4"/>
    <s v=""/>
    <s v="Low Impact"/>
  </r>
  <r>
    <n v="18405"/>
    <s v="N"/>
    <d v="2018-01-07T00:00:00"/>
    <s v="Medium"/>
    <n v="30"/>
    <n v="610.65"/>
    <n v="0.09"/>
    <s v="Express"/>
    <n v="60.27"/>
    <n v="20.98"/>
    <n v="8.83"/>
    <s v="George Ashbrook"/>
    <x v="2"/>
    <s v="Consumer"/>
    <x v="0"/>
    <x v="6"/>
    <s v="Small Box"/>
    <d v="2018-01-09T00:00:00"/>
    <n v="3.5000325269746846E-4"/>
    <s v=""/>
    <s v="Low Impact"/>
  </r>
  <r>
    <n v="19232"/>
    <s v="N"/>
    <d v="2018-07-12T00:00:00"/>
    <s v="Low"/>
    <n v="5"/>
    <n v="33.409999999999997"/>
    <n v="0.09"/>
    <s v="Regular"/>
    <n v="-3.48"/>
    <n v="6.68"/>
    <n v="1.5"/>
    <s v="Cynthia Arntzen"/>
    <x v="1"/>
    <s v="Small Business"/>
    <x v="0"/>
    <x v="1"/>
    <s v="Wrap Bag"/>
    <d v="2018-07-14T00:00:00"/>
    <n v="1.9149445136530615E-5"/>
    <s v=""/>
    <s v="Low Impact"/>
  </r>
  <r>
    <n v="19232"/>
    <s v="N"/>
    <d v="2018-07-12T00:00:00"/>
    <s v="Low"/>
    <n v="28"/>
    <n v="7157.16"/>
    <n v="0.09"/>
    <s v="Delivery Van"/>
    <n v="1150.33"/>
    <n v="260.98"/>
    <n v="41.91"/>
    <s v="Cynthia Arntzen"/>
    <x v="1"/>
    <s v="Small Business"/>
    <x v="1"/>
    <x v="11"/>
    <s v="Jumbo Box"/>
    <d v="2018-07-19T00:00:00"/>
    <n v="4.1022341440697836E-3"/>
    <s v=""/>
    <s v="Major Local Control Audit"/>
  </r>
  <r>
    <n v="19367"/>
    <s v="N"/>
    <d v="2018-04-20T00:00:00"/>
    <s v="High"/>
    <n v="20"/>
    <n v="112.42"/>
    <n v="0.09"/>
    <s v="Regular"/>
    <n v="7.4"/>
    <n v="5.98"/>
    <n v="2.5"/>
    <s v="Amy Hunt"/>
    <x v="1"/>
    <s v="Home Office"/>
    <x v="0"/>
    <x v="7"/>
    <s v="Small Box"/>
    <d v="2018-04-22T00:00:00"/>
    <n v="6.4435217666829455E-5"/>
    <s v=""/>
    <s v="Low Impact"/>
  </r>
  <r>
    <n v="20261"/>
    <s v="N"/>
    <d v="2018-05-20T00:00:00"/>
    <s v="Medium"/>
    <n v="25"/>
    <n v="751.52"/>
    <n v="0.09"/>
    <s v="Express"/>
    <n v="67.11"/>
    <n v="31.74"/>
    <n v="12.62"/>
    <s v="Duane Huffman"/>
    <x v="2"/>
    <s v="Small Business"/>
    <x v="0"/>
    <x v="6"/>
    <s v="Small Box"/>
    <d v="2018-05-20T00:00:00"/>
    <n v="4.3074501673168181E-4"/>
    <s v=""/>
    <s v="Low Local Control Audit"/>
  </r>
  <r>
    <n v="20549"/>
    <s v="N"/>
    <d v="2018-01-12T00:00:00"/>
    <s v="Not Specified"/>
    <n v="40"/>
    <n v="1030.0899999999999"/>
    <n v="0.09"/>
    <s v="Regular"/>
    <n v="-568.71"/>
    <n v="27.75"/>
    <n v="19.989999999999998"/>
    <s v="Cindy Schnelling"/>
    <x v="1"/>
    <s v="Corporate"/>
    <x v="0"/>
    <x v="5"/>
    <s v="Small Box"/>
    <d v="2018-01-13T00:00:00"/>
    <n v="5.9041161151418206E-4"/>
    <s v=""/>
    <s v="Medium Impact"/>
  </r>
  <r>
    <n v="22243"/>
    <s v="N"/>
    <d v="2018-01-15T00:00:00"/>
    <s v="Critical"/>
    <n v="9"/>
    <n v="24.76"/>
    <n v="0.09"/>
    <s v="Regular"/>
    <n v="-1.82"/>
    <n v="2.88"/>
    <n v="0.7"/>
    <s v="Amy Hunt"/>
    <x v="1"/>
    <s v="Consumer"/>
    <x v="0"/>
    <x v="1"/>
    <s v="Wrap Bag"/>
    <d v="2018-01-16T00:00:00"/>
    <n v="1.4191567242756603E-5"/>
    <s v=""/>
    <s v="Low Impact"/>
  </r>
  <r>
    <n v="22851"/>
    <s v="N"/>
    <d v="2018-03-01T00:00:00"/>
    <s v="Critical"/>
    <n v="25"/>
    <n v="667.36"/>
    <n v="0.09"/>
    <s v="Regular"/>
    <n v="218.89"/>
    <n v="28.48"/>
    <n v="1.99"/>
    <s v="Denise Monton"/>
    <x v="1"/>
    <s v="Home Office"/>
    <x v="2"/>
    <x v="4"/>
    <s v="Small Pack"/>
    <d v="2018-03-02T00:00:00"/>
    <n v="3.8250744406809553E-4"/>
    <s v=""/>
    <s v="Low Impact"/>
  </r>
  <r>
    <n v="22947"/>
    <s v="Y"/>
    <d v="2018-12-18T00:00:00"/>
    <s v="Low"/>
    <n v="19"/>
    <n v="216.25"/>
    <n v="0.09"/>
    <s v="Regular"/>
    <n v="58.84"/>
    <n v="12.22"/>
    <n v="2.85"/>
    <s v="Sarah Jordon"/>
    <x v="0"/>
    <s v="Consumer"/>
    <x v="1"/>
    <x v="2"/>
    <s v="Small Pack"/>
    <d v="2018-12-25T00:00:00"/>
    <n v="1.2394694734435037E-4"/>
    <s v="QUALITY CHECK"/>
    <s v="Low Impact"/>
  </r>
  <r>
    <n v="23936"/>
    <s v="N"/>
    <d v="2018-12-17T00:00:00"/>
    <s v="Medium"/>
    <n v="27"/>
    <n v="71.39"/>
    <n v="0.09"/>
    <s v="Regular"/>
    <n v="-39.33"/>
    <n v="2.6"/>
    <n v="2.4"/>
    <s v="Darrin Van Huff"/>
    <x v="1"/>
    <s v="Home Office"/>
    <x v="0"/>
    <x v="1"/>
    <s v="Wrap Bag"/>
    <d v="2018-12-19T00:00:00"/>
    <n v="4.0918254663182303E-5"/>
    <s v=""/>
    <s v="Low Impact"/>
  </r>
  <r>
    <n v="24614"/>
    <s v="N"/>
    <d v="2018-11-21T00:00:00"/>
    <s v="Low"/>
    <n v="33"/>
    <n v="1644.59"/>
    <n v="0.09"/>
    <s v="Regular"/>
    <n v="-52.92"/>
    <n v="50.98"/>
    <n v="6.5"/>
    <s v="Ionia McGrath"/>
    <x v="0"/>
    <s v="Home Office"/>
    <x v="2"/>
    <x v="4"/>
    <s v="Small Box"/>
    <d v="2018-11-28T00:00:00"/>
    <n v="9.4262154974818571E-4"/>
    <s v=""/>
    <s v="Medium Local Control Audit"/>
  </r>
  <r>
    <n v="25601"/>
    <s v="N"/>
    <d v="2018-01-05T00:00:00"/>
    <s v="Medium"/>
    <n v="43"/>
    <n v="257.41000000000003"/>
    <n v="0.09"/>
    <s v="Regular"/>
    <n v="-131.08000000000001"/>
    <n v="5.98"/>
    <n v="4.6900000000000004"/>
    <s v="Valerie Dominguez"/>
    <x v="1"/>
    <s v="Corporate"/>
    <x v="0"/>
    <x v="5"/>
    <s v="Small Box"/>
    <d v="2018-01-06T00:00:00"/>
    <n v="1.4753842180767276E-4"/>
    <s v=""/>
    <s v="Low Impact"/>
  </r>
  <r>
    <n v="26016"/>
    <s v="N"/>
    <d v="2018-10-07T00:00:00"/>
    <s v="High"/>
    <n v="2"/>
    <n v="154.94"/>
    <n v="0.09"/>
    <s v="Regular"/>
    <n v="-358.43"/>
    <n v="77.510000000000005"/>
    <n v="4"/>
    <s v="Ken Lonsdale"/>
    <x v="1"/>
    <s v="Consumer"/>
    <x v="2"/>
    <x v="4"/>
    <s v="Small Box"/>
    <d v="2018-10-09T00:00:00"/>
    <n v="8.8806196631369461E-5"/>
    <s v=""/>
    <s v="Low Impact"/>
  </r>
  <r>
    <n v="26567"/>
    <s v="N"/>
    <d v="2018-09-04T00:00:00"/>
    <s v="Critical"/>
    <n v="10"/>
    <n v="90.06"/>
    <n v="0.09"/>
    <s v="Express"/>
    <n v="-100.51"/>
    <n v="8.4600000000000009"/>
    <n v="8.99"/>
    <s v="Sylvia Foulston"/>
    <x v="3"/>
    <s v="Corporate"/>
    <x v="2"/>
    <x v="4"/>
    <s v="Small Pack"/>
    <d v="2018-09-07T00:00:00"/>
    <n v="5.1619246602692227E-5"/>
    <s v=""/>
    <s v="Low Impact"/>
  </r>
  <r>
    <n v="26758"/>
    <s v="N"/>
    <d v="2018-05-23T00:00:00"/>
    <s v="Not Specified"/>
    <n v="46"/>
    <n v="3519.12"/>
    <n v="0.09"/>
    <s v="Express"/>
    <n v="315.33"/>
    <n v="77.510000000000005"/>
    <n v="4"/>
    <s v="Justin Ellison"/>
    <x v="1"/>
    <s v="Home Office"/>
    <x v="2"/>
    <x v="4"/>
    <s v="Small Box"/>
    <d v="2018-05-25T00:00:00"/>
    <n v="2.0170366767095966E-3"/>
    <s v=""/>
    <s v="Major Local Control Audit"/>
  </r>
  <r>
    <n v="27491"/>
    <s v="N"/>
    <d v="2018-04-09T00:00:00"/>
    <s v="Not Specified"/>
    <n v="2"/>
    <n v="75.23"/>
    <n v="0.09"/>
    <s v="Regular"/>
    <n v="-51.5"/>
    <n v="34.99"/>
    <n v="7.73"/>
    <s v="Roy Collins"/>
    <x v="1"/>
    <s v="Corporate"/>
    <x v="0"/>
    <x v="1"/>
    <s v="Small Box"/>
    <d v="2018-04-11T00:00:00"/>
    <n v="4.3119208548973309E-5"/>
    <s v=""/>
    <s v="Low Impact"/>
  </r>
  <r>
    <n v="27840"/>
    <s v="N"/>
    <d v="2018-07-03T00:00:00"/>
    <s v="High"/>
    <n v="8"/>
    <n v="1209.3699999999999"/>
    <n v="0.09"/>
    <s v="Delivery Van"/>
    <n v="-407.85"/>
    <n v="150.97999999999999"/>
    <n v="66.27"/>
    <s v="Maria Bertelson"/>
    <x v="2"/>
    <s v="Home Office"/>
    <x v="1"/>
    <x v="11"/>
    <s v="Jumbo Box"/>
    <d v="2018-07-04T00:00:00"/>
    <n v="6.9316864605704963E-4"/>
    <s v=""/>
    <s v="Medium Impact"/>
  </r>
  <r>
    <n v="28130"/>
    <s v="N"/>
    <d v="2018-07-30T00:00:00"/>
    <s v="Low"/>
    <n v="32"/>
    <n v="1381.88"/>
    <n v="0.09"/>
    <s v="Express"/>
    <n v="598.20000000000005"/>
    <n v="46.94"/>
    <n v="6.77"/>
    <s v="Guy Thornton"/>
    <x v="2"/>
    <s v="Corporate"/>
    <x v="1"/>
    <x v="2"/>
    <s v="Small Box"/>
    <d v="2018-07-30T00:00:00"/>
    <n v="7.9204535304606201E-4"/>
    <s v=""/>
    <s v="Medium Impact"/>
  </r>
  <r>
    <n v="29287"/>
    <s v="N"/>
    <d v="2018-07-02T00:00:00"/>
    <s v="High"/>
    <n v="49"/>
    <n v="12593.91"/>
    <n v="0.09"/>
    <s v="Delivery Van"/>
    <n v="2699.67"/>
    <n v="270.97000000000003"/>
    <n v="28.06"/>
    <s v="Edward Hooks"/>
    <x v="3"/>
    <s v="Consumer"/>
    <x v="2"/>
    <x v="12"/>
    <s v="Jumbo Drum"/>
    <d v="2018-07-04T00:00:00"/>
    <n v="7.218389362448497E-3"/>
    <s v=""/>
    <s v="Major Local Control Audit"/>
  </r>
  <r>
    <n v="29380"/>
    <s v="Y"/>
    <d v="2018-04-27T00:00:00"/>
    <s v="Not Specified"/>
    <n v="13"/>
    <n v="150.13"/>
    <n v="0.09"/>
    <s v="Regular"/>
    <n v="1.73"/>
    <n v="12.28"/>
    <n v="4.8600000000000003"/>
    <s v="Anna Gayman"/>
    <x v="2"/>
    <s v="Corporate"/>
    <x v="0"/>
    <x v="0"/>
    <s v="Small Box"/>
    <d v="2018-04-28T00:00:00"/>
    <n v="8.6049272623386447E-5"/>
    <s v="QUALITY CHECK"/>
    <s v="Low Impact"/>
  </r>
  <r>
    <n v="29637"/>
    <s v="N"/>
    <d v="2018-05-25T00:00:00"/>
    <s v="High"/>
    <n v="34"/>
    <n v="598.19000000000005"/>
    <n v="0.09"/>
    <s v="Regular"/>
    <n v="-6.61"/>
    <n v="17.98"/>
    <n v="8.51"/>
    <s v="Bruce Degenhardt"/>
    <x v="1"/>
    <s v="Home Office"/>
    <x v="2"/>
    <x v="12"/>
    <s v="Medium Box"/>
    <d v="2018-05-27T00:00:00"/>
    <n v="3.4286161587013622E-4"/>
    <s v=""/>
    <s v="Low Impact"/>
  </r>
  <r>
    <n v="29667"/>
    <s v="N"/>
    <d v="2018-07-24T00:00:00"/>
    <s v="Not Specified"/>
    <n v="14"/>
    <n v="215.31"/>
    <n v="0.09"/>
    <s v="Regular"/>
    <n v="-51.75"/>
    <n v="15.28"/>
    <n v="10.91"/>
    <s v="Astrea Jones"/>
    <x v="0"/>
    <s v="Corporate"/>
    <x v="0"/>
    <x v="6"/>
    <s v="Small Box"/>
    <d v="2018-07-25T00:00:00"/>
    <n v="1.2340817217439113E-4"/>
    <s v=""/>
    <s v="Low Impact"/>
  </r>
  <r>
    <n v="30564"/>
    <s v="N"/>
    <d v="2018-02-26T00:00:00"/>
    <s v="Critical"/>
    <n v="20"/>
    <n v="606.39850000000001"/>
    <n v="0.09"/>
    <s v="Regular"/>
    <n v="126.13"/>
    <n v="35.99"/>
    <n v="5.99"/>
    <s v="Darrin Van Huff"/>
    <x v="1"/>
    <s v="Home Office"/>
    <x v="2"/>
    <x v="3"/>
    <s v="Wrap Bag"/>
    <d v="2018-02-27T00:00:00"/>
    <n v="3.4756644138355167E-4"/>
    <s v=""/>
    <s v="Low Impact"/>
  </r>
  <r>
    <n v="31715"/>
    <s v="N"/>
    <d v="2018-01-09T00:00:00"/>
    <s v="Not Specified"/>
    <n v="24"/>
    <n v="64.11"/>
    <n v="0.09"/>
    <s v="Regular"/>
    <n v="-4.09"/>
    <n v="2.78"/>
    <n v="0.97"/>
    <s v="Mark Haberlin"/>
    <x v="0"/>
    <s v="Small Business"/>
    <x v="0"/>
    <x v="1"/>
    <s v="Wrap Bag"/>
    <d v="2018-01-11T00:00:00"/>
    <n v="3.674561292137018E-5"/>
    <s v=""/>
    <s v="Low Impact"/>
  </r>
  <r>
    <n v="32675"/>
    <s v="N"/>
    <d v="2018-11-03T00:00:00"/>
    <s v="High"/>
    <n v="20"/>
    <n v="6865.19"/>
    <n v="0.09"/>
    <s v="Delivery Van"/>
    <n v="1541.68"/>
    <n v="349.45"/>
    <n v="60"/>
    <s v="Jonathan Doherty"/>
    <x v="1"/>
    <s v="Corporate"/>
    <x v="1"/>
    <x v="14"/>
    <s v="Jumbo Drum"/>
    <d v="2018-11-04T00:00:00"/>
    <n v="3.9348871372899916E-3"/>
    <s v=""/>
    <s v="Major Local Control Audit"/>
  </r>
  <r>
    <n v="32737"/>
    <s v="N"/>
    <d v="2018-10-28T00:00:00"/>
    <s v="High"/>
    <n v="14"/>
    <n v="367.11"/>
    <n v="0.09"/>
    <s v="Regular"/>
    <n v="116.8"/>
    <n v="28.53"/>
    <n v="1.49"/>
    <s v="Victoria Wilson"/>
    <x v="2"/>
    <s v="Home Office"/>
    <x v="0"/>
    <x v="6"/>
    <s v="Small Box"/>
    <d v="2018-10-30T00:00:00"/>
    <n v="2.1041463047206688E-4"/>
    <s v=""/>
    <s v="Low Impact"/>
  </r>
  <r>
    <n v="32999"/>
    <s v="N"/>
    <d v="2018-04-14T00:00:00"/>
    <s v="Low"/>
    <n v="14"/>
    <n v="1386.65"/>
    <n v="0.09"/>
    <s v="Delivery Van"/>
    <n v="-193.58"/>
    <n v="100.98"/>
    <n v="35.840000000000003"/>
    <s v="David Flashing"/>
    <x v="0"/>
    <s v="Home Office"/>
    <x v="1"/>
    <x v="11"/>
    <s v="Jumbo Box"/>
    <d v="2018-04-19T00:00:00"/>
    <n v="7.9477935045106803E-4"/>
    <s v=""/>
    <s v="Medium Impact"/>
  </r>
  <r>
    <n v="33220"/>
    <s v="N"/>
    <d v="2018-04-15T00:00:00"/>
    <s v="Not Specified"/>
    <n v="49"/>
    <n v="3291.13"/>
    <n v="0.09"/>
    <s v="Regular"/>
    <n v="925.95"/>
    <n v="70.97"/>
    <n v="3.5"/>
    <s v="Carl Weiss"/>
    <x v="1"/>
    <s v="Consumer"/>
    <x v="0"/>
    <x v="8"/>
    <s v="Small Box"/>
    <d v="2018-04-15T00:00:00"/>
    <n v="1.8863607713914998E-3"/>
    <s v=""/>
    <s v="Major Local Control Audit"/>
  </r>
  <r>
    <n v="33569"/>
    <s v="N"/>
    <d v="2018-08-28T00:00:00"/>
    <s v="Low"/>
    <n v="9"/>
    <n v="123.92"/>
    <n v="0.09"/>
    <s v="Regular"/>
    <n v="45.83"/>
    <n v="14.2"/>
    <n v="5.3"/>
    <s v="Matthew Clasen"/>
    <x v="1"/>
    <s v="Consumer"/>
    <x v="1"/>
    <x v="2"/>
    <s v="Wrap Bag"/>
    <d v="2018-09-01T00:00:00"/>
    <n v="7.102661602271398E-5"/>
    <s v=""/>
    <s v="Low Impact"/>
  </r>
  <r>
    <n v="34498"/>
    <s v="N"/>
    <d v="2018-02-15T00:00:00"/>
    <s v="Low"/>
    <n v="4"/>
    <n v="47.12"/>
    <n v="0.09"/>
    <s v="Express"/>
    <n v="10.8"/>
    <n v="8.74"/>
    <n v="1.39"/>
    <s v="Phillip Flathmann"/>
    <x v="1"/>
    <s v="Small Business"/>
    <x v="0"/>
    <x v="7"/>
    <s v="Small Box"/>
    <d v="2018-02-20T00:00:00"/>
    <n v="2.7007538306893822E-5"/>
    <s v=""/>
    <s v="Low Impact"/>
  </r>
  <r>
    <n v="34498"/>
    <s v="N"/>
    <d v="2018-02-15T00:00:00"/>
    <s v="Low"/>
    <n v="3"/>
    <n v="62.89"/>
    <n v="0.09"/>
    <s v="Regular"/>
    <n v="-23.2"/>
    <n v="18.97"/>
    <n v="9.0299999999999994"/>
    <s v="Phillip Flathmann"/>
    <x v="1"/>
    <s v="Small Business"/>
    <x v="0"/>
    <x v="0"/>
    <s v="Small Box"/>
    <d v="2018-02-20T00:00:00"/>
    <n v="3.6046351530571999E-5"/>
    <s v=""/>
    <s v="Low Impact"/>
  </r>
  <r>
    <n v="35558"/>
    <s v="N"/>
    <d v="2018-09-15T00:00:00"/>
    <s v="Critical"/>
    <n v="2"/>
    <n v="34.880000000000003"/>
    <n v="0.09"/>
    <s v="Regular"/>
    <n v="-22.12"/>
    <n v="13.79"/>
    <n v="8.7799999999999994"/>
    <s v="Carlos Soltero"/>
    <x v="0"/>
    <s v="Consumer"/>
    <x v="1"/>
    <x v="2"/>
    <s v="Small Box"/>
    <d v="2018-09-17T00:00:00"/>
    <n v="1.999199779593499E-5"/>
    <s v=""/>
    <s v="Low Impact"/>
  </r>
  <r>
    <n v="36069"/>
    <s v="N"/>
    <d v="2018-12-05T00:00:00"/>
    <s v="Low"/>
    <n v="13"/>
    <n v="453.09"/>
    <n v="0.09"/>
    <s v="Regular"/>
    <n v="107.74"/>
    <n v="35.94"/>
    <n v="6.66"/>
    <s v="Ashley Jarboe"/>
    <x v="1"/>
    <s v="Home Office"/>
    <x v="0"/>
    <x v="7"/>
    <s v="Small Box"/>
    <d v="2018-12-10T00:00:00"/>
    <n v="2.5969536357110616E-4"/>
    <s v=""/>
    <s v="Low Impact"/>
  </r>
  <r>
    <n v="36069"/>
    <s v="N"/>
    <d v="2018-12-05T00:00:00"/>
    <s v="Low"/>
    <n v="20"/>
    <n v="102.61"/>
    <n v="0.09"/>
    <s v="Regular"/>
    <n v="-92.01"/>
    <n v="4.9800000000000004"/>
    <n v="7.44"/>
    <s v="Ashley Jarboe"/>
    <x v="1"/>
    <s v="Home Office"/>
    <x v="0"/>
    <x v="0"/>
    <s v="Small Box"/>
    <d v="2018-12-07T00:00:00"/>
    <n v="5.8812468286722732E-5"/>
    <s v=""/>
    <s v="Low Impact"/>
  </r>
  <r>
    <n v="36131"/>
    <s v="N"/>
    <d v="2018-05-17T00:00:00"/>
    <s v="High"/>
    <n v="26"/>
    <n v="130.97"/>
    <n v="0.09"/>
    <s v="Regular"/>
    <n v="-83.42"/>
    <n v="4.9800000000000004"/>
    <n v="6.07"/>
    <s v="Aleksandra Gannaway"/>
    <x v="1"/>
    <s v="Home Office"/>
    <x v="0"/>
    <x v="0"/>
    <s v="Small Box"/>
    <d v="2018-05-18T00:00:00"/>
    <n v="7.5067429797408402E-5"/>
    <s v=""/>
    <s v="Low Impact"/>
  </r>
  <r>
    <n v="36224"/>
    <s v="N"/>
    <d v="2018-05-03T00:00:00"/>
    <s v="Medium"/>
    <n v="15"/>
    <n v="1765.45"/>
    <n v="0.09"/>
    <s v="Express"/>
    <n v="374.82"/>
    <n v="120.98"/>
    <n v="3.99"/>
    <s v="Robert Dilbeck"/>
    <x v="1"/>
    <s v="Corporate"/>
    <x v="0"/>
    <x v="8"/>
    <s v="Small Box"/>
    <d v="2018-05-05T00:00:00"/>
    <n v="1.0118942806431601E-3"/>
    <s v=""/>
    <s v="Medium Local Control Audit"/>
  </r>
  <r>
    <n v="36835"/>
    <s v="N"/>
    <d v="2018-10-20T00:00:00"/>
    <s v="Critical"/>
    <n v="25"/>
    <n v="6685.05"/>
    <n v="0.09"/>
    <s v="Regular"/>
    <n v="1653.6"/>
    <n v="276.2"/>
    <n v="24.49"/>
    <s v="William Brown"/>
    <x v="1"/>
    <s v="Home Office"/>
    <x v="1"/>
    <x v="9"/>
    <s v="Large Box"/>
    <d v="2018-10-21T00:00:00"/>
    <n v="3.8316371807831187E-3"/>
    <s v=""/>
    <s v="Major Local Control Audit"/>
  </r>
  <r>
    <n v="37441"/>
    <s v="N"/>
    <d v="2018-02-24T00:00:00"/>
    <s v="Critical"/>
    <n v="1"/>
    <n v="3.77"/>
    <n v="0.09"/>
    <s v="Regular"/>
    <n v="-1.84"/>
    <n v="2.94"/>
    <n v="0.96"/>
    <s v="Katrina Bavinger"/>
    <x v="2"/>
    <s v="Home Office"/>
    <x v="0"/>
    <x v="1"/>
    <s v="Wrap Bag"/>
    <d v="2018-02-26T00:00:00"/>
    <n v="2.1608323305812758E-6"/>
    <s v=""/>
    <s v="Low Impact"/>
  </r>
  <r>
    <n v="37888"/>
    <s v="N"/>
    <d v="2018-12-22T00:00:00"/>
    <s v="Critical"/>
    <n v="31"/>
    <n v="639.19000000000005"/>
    <n v="0.09"/>
    <s v="Regular"/>
    <n v="274.89999999999998"/>
    <n v="20.98"/>
    <n v="1.49"/>
    <s v="Hilary Holden"/>
    <x v="0"/>
    <s v="Corporate"/>
    <x v="0"/>
    <x v="6"/>
    <s v="Small Box"/>
    <d v="2018-12-24T00:00:00"/>
    <n v="3.6636138392155058E-4"/>
    <s v=""/>
    <s v="Low Impact"/>
  </r>
  <r>
    <n v="38341"/>
    <s v="N"/>
    <d v="2018-05-18T00:00:00"/>
    <s v="Medium"/>
    <n v="38"/>
    <n v="623.12649999999996"/>
    <n v="0.09"/>
    <s v="Regular"/>
    <n v="122.29"/>
    <n v="20.99"/>
    <n v="0.99"/>
    <s v="Brendan Murry"/>
    <x v="0"/>
    <s v="Corporate"/>
    <x v="2"/>
    <x v="3"/>
    <s v="Wrap Bag"/>
    <d v="2018-05-18T00:00:00"/>
    <n v="3.571543467485287E-4"/>
    <s v=""/>
    <s v="Low Impact"/>
  </r>
  <r>
    <n v="38599"/>
    <s v="N"/>
    <d v="2018-10-26T00:00:00"/>
    <s v="High"/>
    <n v="27"/>
    <n v="2651.23"/>
    <n v="0.09"/>
    <s v="Regular"/>
    <n v="-741.81"/>
    <n v="101.41"/>
    <n v="35"/>
    <s v="Chuck Sachs"/>
    <x v="0"/>
    <s v="Consumer"/>
    <x v="0"/>
    <x v="5"/>
    <s v="Large Box"/>
    <d v="2018-10-27T00:00:00"/>
    <n v="1.5195924402671077E-3"/>
    <s v=""/>
    <s v="Major Local Control Audit"/>
  </r>
  <r>
    <n v="38982"/>
    <s v="N"/>
    <d v="2018-07-17T00:00:00"/>
    <s v="Not Specified"/>
    <n v="43"/>
    <n v="1114.42"/>
    <n v="0.09"/>
    <s v="Regular"/>
    <n v="425.07"/>
    <n v="28.48"/>
    <n v="1.99"/>
    <s v="Liz Carlisle"/>
    <x v="1"/>
    <s v="Corporate"/>
    <x v="2"/>
    <x v="4"/>
    <s v="Small Pack"/>
    <d v="2018-07-18T00:00:00"/>
    <n v="6.3874662224042058E-4"/>
    <s v=""/>
    <s v="Medium Impact"/>
  </r>
  <r>
    <n v="40354"/>
    <s v="Y"/>
    <d v="2018-01-03T00:00:00"/>
    <s v="High"/>
    <n v="4"/>
    <n v="698"/>
    <n v="0.09"/>
    <s v="Delivery Van"/>
    <n v="-93.16"/>
    <n v="212.6"/>
    <n v="52.2"/>
    <s v="Patrick Jones"/>
    <x v="0"/>
    <s v="Home Office"/>
    <x v="1"/>
    <x v="14"/>
    <s v="Jumbo Box"/>
    <d v="2018-01-04T00:00:00"/>
    <n v="4.0006922194846961E-4"/>
    <s v="QUALITY CHECK"/>
    <s v="Low Local Control Audit"/>
  </r>
  <r>
    <n v="40835"/>
    <s v="N"/>
    <d v="2018-11-24T00:00:00"/>
    <s v="High"/>
    <n v="14"/>
    <n v="551.17999999999995"/>
    <n v="0.09"/>
    <s v="Regular"/>
    <n v="-326.97000000000003"/>
    <n v="40.479999999999997"/>
    <n v="19.989999999999998"/>
    <s v="Jennifer Braxton"/>
    <x v="0"/>
    <s v="Small Business"/>
    <x v="2"/>
    <x v="4"/>
    <s v="Small Box"/>
    <d v="2018-11-26T00:00:00"/>
    <n v="3.1591712572142907E-4"/>
    <s v=""/>
    <s v="Low Impact"/>
  </r>
  <r>
    <n v="41415"/>
    <s v="N"/>
    <d v="2018-11-10T00:00:00"/>
    <s v="Low"/>
    <n v="10"/>
    <n v="80.92"/>
    <n v="0.09"/>
    <s v="Regular"/>
    <n v="-20.16"/>
    <n v="7.64"/>
    <n v="5.83"/>
    <s v="Debra Catini"/>
    <x v="0"/>
    <s v="Small Business"/>
    <x v="0"/>
    <x v="0"/>
    <s v="Wrap Bag"/>
    <d v="2018-11-15T00:00:00"/>
    <n v="4.6380517822450094E-5"/>
    <s v=""/>
    <s v="Low Impact"/>
  </r>
  <r>
    <n v="41606"/>
    <s v="N"/>
    <d v="2018-06-23T00:00:00"/>
    <s v="High"/>
    <n v="23"/>
    <n v="4514.8599999999997"/>
    <n v="0.09"/>
    <s v="Delivery Van"/>
    <n v="-641.09"/>
    <n v="200.98"/>
    <n v="55.96"/>
    <s v="Brad Eason"/>
    <x v="2"/>
    <s v="Small Business"/>
    <x v="1"/>
    <x v="11"/>
    <s v="Jumbo Box"/>
    <d v="2018-06-24T00:00:00"/>
    <n v="2.5877600679172887E-3"/>
    <s v=""/>
    <s v="Major Local Control Audit"/>
  </r>
  <r>
    <n v="41606"/>
    <s v="N"/>
    <d v="2018-06-23T00:00:00"/>
    <s v="High"/>
    <n v="30"/>
    <n v="79.14"/>
    <n v="0.09"/>
    <s v="Regular"/>
    <n v="-4.7300000000000004"/>
    <n v="2.78"/>
    <n v="0.97"/>
    <s v="Brad Eason"/>
    <x v="2"/>
    <s v="Small Business"/>
    <x v="0"/>
    <x v="1"/>
    <s v="Wrap Bag"/>
    <d v="2018-06-24T00:00:00"/>
    <n v="4.5360283989974047E-5"/>
    <s v=""/>
    <s v="Low Impact"/>
  </r>
  <r>
    <n v="42242"/>
    <s v="N"/>
    <d v="2018-04-01T00:00:00"/>
    <s v="Not Specified"/>
    <n v="23"/>
    <n v="265.31"/>
    <n v="0.09"/>
    <s v="Express"/>
    <n v="-33.19"/>
    <n v="11.5"/>
    <n v="7.19"/>
    <s v="Thomas Boland"/>
    <x v="2"/>
    <s v="Corporate"/>
    <x v="0"/>
    <x v="6"/>
    <s v="Small Box"/>
    <d v="2018-04-02T00:00:00"/>
    <n v="1.5206642589562819E-4"/>
    <s v=""/>
    <s v="Low Impact"/>
  </r>
  <r>
    <n v="42309"/>
    <s v="N"/>
    <d v="2018-08-06T00:00:00"/>
    <s v="Low"/>
    <n v="26"/>
    <n v="47.91"/>
    <n v="0.09"/>
    <s v="Regular"/>
    <n v="-58.83"/>
    <n v="1.86"/>
    <n v="2.58"/>
    <s v="Meg Tillman"/>
    <x v="1"/>
    <s v="Small Business"/>
    <x v="0"/>
    <x v="16"/>
    <s v="Wrap Bag"/>
    <d v="2018-08-11T00:00:00"/>
    <n v="2.7460338715689368E-5"/>
    <s v=""/>
    <s v="Low Impact"/>
  </r>
  <r>
    <n v="42631"/>
    <s v="N"/>
    <d v="2018-05-09T00:00:00"/>
    <s v="High"/>
    <n v="18"/>
    <n v="211.4"/>
    <n v="0.09"/>
    <s v="Regular"/>
    <n v="91.63"/>
    <n v="12.53"/>
    <n v="0.5"/>
    <s v="Jeremy Lonsdale"/>
    <x v="1"/>
    <s v="Corporate"/>
    <x v="0"/>
    <x v="10"/>
    <s v="Small Box"/>
    <d v="2018-05-10T00:00:00"/>
    <n v="1.2116709673339037E-4"/>
    <s v=""/>
    <s v="Low Impact"/>
  </r>
  <r>
    <n v="417"/>
    <s v="N"/>
    <d v="2018-02-05T00:00:00"/>
    <s v="Medium"/>
    <n v="3"/>
    <n v="540.41"/>
    <n v="0.1"/>
    <s v="Regular"/>
    <n v="-170.98"/>
    <n v="178.47"/>
    <n v="19.989999999999998"/>
    <s v="Robert Barroso"/>
    <x v="1"/>
    <s v="Small Business"/>
    <x v="0"/>
    <x v="5"/>
    <s v="Small Box"/>
    <d v="2018-02-07T00:00:00"/>
    <n v="3.0974413786987457E-4"/>
    <s v=""/>
    <s v="Low Impact"/>
  </r>
  <r>
    <n v="1218"/>
    <s v="N"/>
    <d v="2018-06-19T00:00:00"/>
    <s v="Not Specified"/>
    <n v="3"/>
    <n v="46.46"/>
    <n v="0.1"/>
    <s v="Regular"/>
    <n v="-25.13"/>
    <n v="14.42"/>
    <n v="6.75"/>
    <s v="Craig Carroll"/>
    <x v="2"/>
    <s v="Corporate"/>
    <x v="0"/>
    <x v="8"/>
    <s v="Medium Box"/>
    <d v="2018-06-22T00:00:00"/>
    <n v="2.6629249357773496E-5"/>
    <s v=""/>
    <s v="Low Impact"/>
  </r>
  <r>
    <n v="2817"/>
    <s v="N"/>
    <d v="2018-04-18T00:00:00"/>
    <s v="Medium"/>
    <n v="14"/>
    <n v="3830.14"/>
    <n v="0.1"/>
    <s v="Regular"/>
    <n v="202.25"/>
    <n v="300.97000000000003"/>
    <n v="7.18"/>
    <s v="Luke Schmidt"/>
    <x v="1"/>
    <s v="Home Office"/>
    <x v="2"/>
    <x v="4"/>
    <s v="Small Box"/>
    <d v="2018-04-19T00:00:00"/>
    <n v="2.1953024781571798E-3"/>
    <s v=""/>
    <s v="Major Local Control Audit"/>
  </r>
  <r>
    <n v="3136"/>
    <s v="N"/>
    <d v="2018-08-09T00:00:00"/>
    <s v="Not Specified"/>
    <n v="8"/>
    <n v="238.74"/>
    <n v="0.1"/>
    <s v="Regular"/>
    <n v="-38.89"/>
    <n v="30.98"/>
    <n v="8.99"/>
    <s v="Paul Prost"/>
    <x v="2"/>
    <s v="Corporate"/>
    <x v="0"/>
    <x v="1"/>
    <s v="Small Pack"/>
    <d v="2018-08-11T00:00:00"/>
    <n v="1.368374298681628E-4"/>
    <s v=""/>
    <s v="Low Impact"/>
  </r>
  <r>
    <n v="3397"/>
    <s v="N"/>
    <d v="2018-06-22T00:00:00"/>
    <s v="Medium"/>
    <n v="43"/>
    <n v="815.89"/>
    <n v="0.1"/>
    <s v="Regular"/>
    <n v="-20.25"/>
    <n v="19.98"/>
    <n v="4"/>
    <s v="Alex Grayson"/>
    <x v="0"/>
    <s v="Consumer"/>
    <x v="2"/>
    <x v="4"/>
    <s v="Small Box"/>
    <d v="2018-06-24T00:00:00"/>
    <n v="4.6763965257240242E-4"/>
    <s v=""/>
    <s v="Low Local Control Audit"/>
  </r>
  <r>
    <n v="4931"/>
    <s v="N"/>
    <d v="2018-11-16T00:00:00"/>
    <s v="Critical"/>
    <n v="22"/>
    <n v="168.31"/>
    <n v="0.1"/>
    <s v="Regular"/>
    <n v="46.49"/>
    <n v="8.17"/>
    <n v="1.69"/>
    <s v="Giulietta Dortch"/>
    <x v="1"/>
    <s v="Corporate"/>
    <x v="0"/>
    <x v="0"/>
    <s v="Wrap Bag"/>
    <d v="2018-11-16T00:00:00"/>
    <n v="9.6469413676428264E-5"/>
    <s v=""/>
    <s v="Low Impact"/>
  </r>
  <r>
    <n v="6369"/>
    <s v="N"/>
    <d v="2018-12-19T00:00:00"/>
    <s v="High"/>
    <n v="30"/>
    <n v="14922.16"/>
    <n v="0.1"/>
    <s v="Delivery Van"/>
    <n v="545.70000000000005"/>
    <n v="550.98"/>
    <n v="45.7"/>
    <s v="Denise Leinenbach"/>
    <x v="0"/>
    <s v="Corporate"/>
    <x v="1"/>
    <x v="14"/>
    <s v="Jumbo Box"/>
    <d v="2018-12-21T00:00:00"/>
    <n v="8.5528609469779013E-3"/>
    <s v=""/>
    <s v="Major Local Control Audit"/>
  </r>
  <r>
    <n v="7297"/>
    <s v="N"/>
    <d v="2018-09-14T00:00:00"/>
    <s v="High"/>
    <n v="4"/>
    <n v="1620.94"/>
    <n v="0.1"/>
    <s v="Delivery Van"/>
    <n v="-969.05"/>
    <n v="400.98"/>
    <n v="76.37"/>
    <s v="Debra Catini"/>
    <x v="0"/>
    <s v="Small Business"/>
    <x v="1"/>
    <x v="14"/>
    <s v="Jumbo Box"/>
    <d v="2018-09-15T00:00:00"/>
    <n v="9.2906619573804067E-4"/>
    <s v=""/>
    <s v="Medium Local Control Audit"/>
  </r>
  <r>
    <n v="8551"/>
    <s v="N"/>
    <d v="2018-07-29T00:00:00"/>
    <s v="Critical"/>
    <n v="25"/>
    <n v="185.64"/>
    <n v="0.1"/>
    <s v="Regular"/>
    <n v="-69.87"/>
    <n v="7.45"/>
    <n v="6.28"/>
    <s v="Meg O'Connel"/>
    <x v="1"/>
    <s v="Corporate"/>
    <x v="0"/>
    <x v="6"/>
    <s v="Small Box"/>
    <d v="2018-08-01T00:00:00"/>
    <n v="1.0640236441620902E-4"/>
    <s v=""/>
    <s v="Low Impact"/>
  </r>
  <r>
    <n v="8709"/>
    <s v="N"/>
    <d v="2018-03-08T00:00:00"/>
    <s v="High"/>
    <n v="11"/>
    <n v="851.24"/>
    <n v="0.1"/>
    <s v="Delivery Van"/>
    <n v="-149.46"/>
    <n v="80.97"/>
    <n v="33.6"/>
    <s v="Rose O'Brian"/>
    <x v="2"/>
    <s v="Home Office"/>
    <x v="2"/>
    <x v="12"/>
    <s v="Jumbo Drum"/>
    <d v="2018-03-11T00:00:00"/>
    <n v="4.8790103795331703E-4"/>
    <s v=""/>
    <s v="Low Local Control Audit"/>
  </r>
  <r>
    <n v="8994"/>
    <s v="N"/>
    <d v="2018-04-07T00:00:00"/>
    <s v="Low"/>
    <n v="36"/>
    <n v="1423.35"/>
    <n v="0.1"/>
    <s v="Regular"/>
    <n v="-580.32000000000005"/>
    <n v="40.479999999999997"/>
    <n v="19.989999999999998"/>
    <s v="Christopher Schild"/>
    <x v="0"/>
    <s v="Corporate"/>
    <x v="2"/>
    <x v="4"/>
    <s v="Small Box"/>
    <d v="2018-04-09T00:00:00"/>
    <n v="8.1581450868245585E-4"/>
    <s v=""/>
    <s v="Medium Impact"/>
  </r>
  <r>
    <n v="9092"/>
    <s v="N"/>
    <d v="2018-07-24T00:00:00"/>
    <s v="Not Specified"/>
    <n v="8"/>
    <n v="599.20749999999998"/>
    <n v="0.1"/>
    <s v="Regular"/>
    <n v="-268.66000000000003"/>
    <n v="95.99"/>
    <n v="4.9000000000000004"/>
    <s v="Jeremy Pistek"/>
    <x v="1"/>
    <s v="Corporate"/>
    <x v="2"/>
    <x v="3"/>
    <s v="Small Box"/>
    <d v="2018-07-25T00:00:00"/>
    <n v="3.4344481133336333E-4"/>
    <s v=""/>
    <s v="Low Impact"/>
  </r>
  <r>
    <n v="9665"/>
    <s v="N"/>
    <d v="2018-04-23T00:00:00"/>
    <s v="Low"/>
    <n v="49"/>
    <n v="9579.6200000000008"/>
    <n v="0.1"/>
    <s v="Delivery Van"/>
    <n v="-3465.07"/>
    <n v="212.6"/>
    <n v="110.2"/>
    <s v="Eugene Hildebrand"/>
    <x v="2"/>
    <s v="Home Office"/>
    <x v="1"/>
    <x v="14"/>
    <s v="Jumbo Box"/>
    <d v="2018-04-25T00:00:00"/>
    <n v="5.4907036102607434E-3"/>
    <s v=""/>
    <s v="Major Local Control Audit"/>
  </r>
  <r>
    <n v="9954"/>
    <s v="N"/>
    <d v="2018-06-19T00:00:00"/>
    <s v="Not Specified"/>
    <n v="30"/>
    <n v="115.81"/>
    <n v="0.1"/>
    <s v="Regular"/>
    <n v="22.06"/>
    <n v="3.98"/>
    <n v="0.83"/>
    <s v="Thais Sissman"/>
    <x v="1"/>
    <s v="Corporate"/>
    <x v="0"/>
    <x v="1"/>
    <s v="Wrap Bag"/>
    <d v="2018-06-21T00:00:00"/>
    <n v="6.6378247269129319E-5"/>
    <s v=""/>
    <s v="Low Impact"/>
  </r>
  <r>
    <n v="10146"/>
    <s v="N"/>
    <d v="2018-05-01T00:00:00"/>
    <s v="Low"/>
    <n v="19"/>
    <n v="596.21"/>
    <n v="0.1"/>
    <s v="Regular"/>
    <n v="211.59"/>
    <n v="34.229999999999997"/>
    <n v="5.0199999999999996"/>
    <s v="Evan Henry"/>
    <x v="1"/>
    <s v="Corporate"/>
    <x v="1"/>
    <x v="2"/>
    <s v="Small Box"/>
    <d v="2018-05-06T00:00:00"/>
    <n v="3.4172674902277521E-4"/>
    <s v=""/>
    <s v="Low Impact"/>
  </r>
  <r>
    <n v="10658"/>
    <s v="N"/>
    <d v="2018-08-27T00:00:00"/>
    <s v="Low"/>
    <n v="12"/>
    <n v="190.73"/>
    <n v="0.1"/>
    <s v="Regular"/>
    <n v="-69.64"/>
    <n v="15.99"/>
    <n v="9.4"/>
    <s v="Joni Wasserman"/>
    <x v="1"/>
    <s v="Consumer"/>
    <x v="2"/>
    <x v="12"/>
    <s v="Small Box"/>
    <d v="2018-08-27T00:00:00"/>
    <n v="1.0931977464503096E-4"/>
    <s v=""/>
    <s v="Low Impact"/>
  </r>
  <r>
    <n v="10949"/>
    <s v="N"/>
    <d v="2018-03-30T00:00:00"/>
    <s v="Medium"/>
    <n v="46"/>
    <n v="3449.26"/>
    <n v="0.1"/>
    <s v="Delivery Van"/>
    <n v="252.77"/>
    <n v="80.97"/>
    <n v="30.06"/>
    <s v="Ashley Jarboe"/>
    <x v="1"/>
    <s v="Small Business"/>
    <x v="2"/>
    <x v="12"/>
    <s v="Jumbo Box"/>
    <d v="2018-03-31T00:00:00"/>
    <n v="1.9769953646102843E-3"/>
    <s v=""/>
    <s v="Major Local Control Audit"/>
  </r>
  <r>
    <n v="11585"/>
    <s v="N"/>
    <d v="2018-03-15T00:00:00"/>
    <s v="Medium"/>
    <n v="17"/>
    <n v="281.83999999999997"/>
    <n v="0.1"/>
    <s v="Regular"/>
    <n v="-99.55"/>
    <n v="17.98"/>
    <n v="4"/>
    <s v="Chuck Sachs"/>
    <x v="0"/>
    <s v="Consumer"/>
    <x v="2"/>
    <x v="4"/>
    <s v="Small Box"/>
    <d v="2018-03-16T00:00:00"/>
    <n v="1.6154084457586915E-4"/>
    <s v=""/>
    <s v="Low Impact"/>
  </r>
  <r>
    <n v="12224"/>
    <s v="N"/>
    <d v="2018-12-12T00:00:00"/>
    <s v="High"/>
    <n v="29"/>
    <n v="842.61350000000004"/>
    <n v="0.1"/>
    <s v="Regular"/>
    <n v="-208.43"/>
    <n v="35.99"/>
    <n v="5"/>
    <s v="Joni Blumstein"/>
    <x v="2"/>
    <s v="Consumer"/>
    <x v="2"/>
    <x v="3"/>
    <s v="Wrap Bag"/>
    <d v="2018-12-12T00:00:00"/>
    <n v="4.8295662943879204E-4"/>
    <s v=""/>
    <s v="Low Local Control Audit"/>
  </r>
  <r>
    <n v="12869"/>
    <s v="N"/>
    <d v="2018-01-25T00:00:00"/>
    <s v="Not Specified"/>
    <n v="15"/>
    <n v="1532.482"/>
    <n v="0.1"/>
    <s v="Regular"/>
    <n v="-43"/>
    <n v="125.99"/>
    <n v="8.99"/>
    <s v="Laurel Beltran"/>
    <x v="1"/>
    <s v="Consumer"/>
    <x v="2"/>
    <x v="3"/>
    <s v="Small Box"/>
    <d v="2018-01-28T00:00:00"/>
    <n v="8.7836515958457687E-4"/>
    <s v=""/>
    <s v="Medium Impact"/>
  </r>
  <r>
    <n v="13280"/>
    <s v="N"/>
    <d v="2018-09-11T00:00:00"/>
    <s v="High"/>
    <n v="49"/>
    <n v="318.75850000000003"/>
    <n v="0.1"/>
    <s v="Regular"/>
    <n v="-160.94999999999999"/>
    <n v="7.99"/>
    <n v="5.03"/>
    <s v="Grant Carroll"/>
    <x v="3"/>
    <s v="Small Business"/>
    <x v="2"/>
    <x v="3"/>
    <s v="Medium Box"/>
    <d v="2018-09-12T00:00:00"/>
    <n v="1.8270123937601902E-4"/>
    <s v=""/>
    <s v="Low Impact"/>
  </r>
  <r>
    <n v="13765"/>
    <s v="N"/>
    <d v="2018-04-05T00:00:00"/>
    <s v="Not Specified"/>
    <n v="45"/>
    <n v="1553.38"/>
    <n v="0.1"/>
    <s v="Regular"/>
    <n v="180.88"/>
    <n v="36.549999999999997"/>
    <n v="13.89"/>
    <s v="Scot Wooten"/>
    <x v="1"/>
    <s v="Corporate"/>
    <x v="0"/>
    <x v="1"/>
    <s v="Wrap Bag"/>
    <d v="2018-04-07T00:00:00"/>
    <n v="8.9034316330990513E-4"/>
    <s v=""/>
    <s v="Medium Impact"/>
  </r>
  <r>
    <n v="14530"/>
    <s v="N"/>
    <d v="2018-04-06T00:00:00"/>
    <s v="High"/>
    <n v="49"/>
    <n v="645.14"/>
    <n v="0.1"/>
    <s v="Regular"/>
    <n v="-26.32"/>
    <n v="13.43"/>
    <n v="5.5"/>
    <s v="Tracy Blumstein"/>
    <x v="1"/>
    <s v="Home Office"/>
    <x v="0"/>
    <x v="5"/>
    <s v="Small Box"/>
    <d v="2018-04-08T00:00:00"/>
    <n v="3.6977171611437778E-4"/>
    <s v=""/>
    <s v="Low Impact"/>
  </r>
  <r>
    <n v="14823"/>
    <s v="N"/>
    <d v="2018-02-12T00:00:00"/>
    <s v="Low"/>
    <n v="15"/>
    <n v="103.62"/>
    <n v="0.1"/>
    <s v="Regular"/>
    <n v="39.979999999999997"/>
    <n v="7.31"/>
    <n v="0.49"/>
    <s v="David Smith"/>
    <x v="2"/>
    <s v="Small Business"/>
    <x v="0"/>
    <x v="10"/>
    <s v="Small Box"/>
    <d v="2018-02-21T00:00:00"/>
    <n v="5.9391365011891725E-5"/>
    <s v=""/>
    <s v="Low Impact"/>
  </r>
  <r>
    <n v="15040"/>
    <s v="N"/>
    <d v="2018-12-04T00:00:00"/>
    <s v="Low"/>
    <n v="48"/>
    <n v="410.35"/>
    <n v="0.1"/>
    <s v="Express"/>
    <n v="114.02"/>
    <n v="9.11"/>
    <n v="2.15"/>
    <s v="Carl Weiss"/>
    <x v="1"/>
    <s v="Consumer"/>
    <x v="0"/>
    <x v="0"/>
    <s v="Wrap Bag"/>
    <d v="2018-12-08T00:00:00"/>
    <n v="2.3519828829019274E-4"/>
    <s v=""/>
    <s v="Low Impact"/>
  </r>
  <r>
    <n v="15111"/>
    <s v="N"/>
    <d v="2018-12-17T00:00:00"/>
    <s v="Not Specified"/>
    <n v="13"/>
    <n v="970.47"/>
    <n v="0.1"/>
    <s v="Regular"/>
    <n v="192.38"/>
    <n v="81.319999999999993"/>
    <n v="0.99"/>
    <s v="Juliana Krohn"/>
    <x v="1"/>
    <s v="Corporate"/>
    <x v="0"/>
    <x v="8"/>
    <s v="Small Box"/>
    <d v="2018-12-19T00:00:00"/>
    <n v="5.5623950977697902E-4"/>
    <s v=""/>
    <s v="Medium Impact"/>
  </r>
  <r>
    <n v="18080"/>
    <s v="N"/>
    <d v="2018-06-22T00:00:00"/>
    <s v="High"/>
    <n v="7"/>
    <n v="1211.98"/>
    <n v="0.1"/>
    <s v="Delivery Van"/>
    <n v="-80.83"/>
    <n v="180.98"/>
    <n v="26.2"/>
    <s v="Sylvia Foulston"/>
    <x v="3"/>
    <s v="Corporate"/>
    <x v="1"/>
    <x v="9"/>
    <s v="Jumbo Drum"/>
    <d v="2018-06-23T00:00:00"/>
    <n v="6.9466460690129832E-4"/>
    <s v=""/>
    <s v="Medium Impact"/>
  </r>
  <r>
    <n v="18819"/>
    <s v="N"/>
    <d v="2018-02-25T00:00:00"/>
    <s v="Low"/>
    <n v="22"/>
    <n v="1102.3"/>
    <n v="0.1"/>
    <s v="Regular"/>
    <n v="98.12"/>
    <n v="50.98"/>
    <n v="22.24"/>
    <s v="Dan Campbell"/>
    <x v="1"/>
    <s v="Corporate"/>
    <x v="1"/>
    <x v="2"/>
    <s v="Large Box"/>
    <d v="2018-02-27T00:00:00"/>
    <n v="6.3179986153839266E-4"/>
    <s v=""/>
    <s v="Medium Impact"/>
  </r>
  <r>
    <n v="19105"/>
    <s v="N"/>
    <d v="2018-10-28T00:00:00"/>
    <s v="High"/>
    <n v="31"/>
    <n v="1370.56"/>
    <n v="0.1"/>
    <s v="Regular"/>
    <n v="511.51"/>
    <n v="48.91"/>
    <n v="5.97"/>
    <s v="Max Ludwig"/>
    <x v="1"/>
    <s v="Corporate"/>
    <x v="0"/>
    <x v="0"/>
    <s v="Small Box"/>
    <d v="2018-10-30T00:00:00"/>
    <n v="7.855571244035738E-4"/>
    <s v=""/>
    <s v="Medium Impact"/>
  </r>
  <r>
    <n v="19204"/>
    <s v="N"/>
    <d v="2018-09-18T00:00:00"/>
    <s v="Medium"/>
    <n v="27"/>
    <n v="233.92"/>
    <n v="0.1"/>
    <s v="Regular"/>
    <n v="-80.75"/>
    <n v="8.75"/>
    <n v="8.5399999999999991"/>
    <s v="Linda Cazamias"/>
    <x v="2"/>
    <s v="Corporate"/>
    <x v="1"/>
    <x v="2"/>
    <s v="Small Pack"/>
    <d v="2018-09-19T00:00:00"/>
    <n v="1.3407477420943555E-4"/>
    <s v=""/>
    <s v="Low Impact"/>
  </r>
  <r>
    <n v="19300"/>
    <s v="N"/>
    <d v="2018-12-16T00:00:00"/>
    <s v="Critical"/>
    <n v="10"/>
    <n v="78.72"/>
    <n v="0.1"/>
    <s v="Regular"/>
    <n v="-22.36"/>
    <n v="7.64"/>
    <n v="5.83"/>
    <s v="Denny Joy"/>
    <x v="1"/>
    <s v="Corporate"/>
    <x v="0"/>
    <x v="0"/>
    <s v="Wrap Bag"/>
    <d v="2018-12-17T00:00:00"/>
    <n v="4.5119554658715658E-5"/>
    <s v=""/>
    <s v="Low Impact"/>
  </r>
  <r>
    <n v="20166"/>
    <s v="N"/>
    <d v="2018-03-04T00:00:00"/>
    <s v="Low"/>
    <n v="6"/>
    <n v="973.86199999999997"/>
    <n v="0.1"/>
    <s v="Regular"/>
    <n v="-693.33"/>
    <n v="205.99"/>
    <n v="8.99"/>
    <s v="Mick Crebagga"/>
    <x v="1"/>
    <s v="Corporate"/>
    <x v="2"/>
    <x v="3"/>
    <s v="Small Box"/>
    <d v="2018-03-08T00:00:00"/>
    <n v="5.5818368570942768E-4"/>
    <s v=""/>
    <s v="Medium Impact"/>
  </r>
  <r>
    <n v="20229"/>
    <s v="N"/>
    <d v="2018-10-30T00:00:00"/>
    <s v="Low"/>
    <n v="47"/>
    <n v="116.06"/>
    <n v="0.1"/>
    <s v="Regular"/>
    <n v="25.2"/>
    <n v="2.62"/>
    <n v="0.8"/>
    <s v="Gary Hwang"/>
    <x v="1"/>
    <s v="Home Office"/>
    <x v="0"/>
    <x v="16"/>
    <s v="Wrap Bag"/>
    <d v="2018-11-06T00:00:00"/>
    <n v="6.6521538537735506E-5"/>
    <s v=""/>
    <s v="Low Impact"/>
  </r>
  <r>
    <n v="20709"/>
    <s v="N"/>
    <d v="2018-08-11T00:00:00"/>
    <s v="High"/>
    <n v="4"/>
    <n v="16.600000000000001"/>
    <n v="0.1"/>
    <s v="Regular"/>
    <n v="-2.06"/>
    <n v="4.13"/>
    <n v="0.99"/>
    <s v="Gary Mitchum"/>
    <x v="2"/>
    <s v="Consumer"/>
    <x v="0"/>
    <x v="10"/>
    <s v="Small Box"/>
    <d v="2018-08-11T00:00:00"/>
    <n v="9.5145402354507118E-6"/>
    <s v=""/>
    <s v="Low Impact"/>
  </r>
  <r>
    <n v="20711"/>
    <s v="N"/>
    <d v="2018-01-19T00:00:00"/>
    <s v="Critical"/>
    <n v="5"/>
    <n v="98.66"/>
    <n v="0.1"/>
    <s v="Regular"/>
    <n v="-19.52"/>
    <n v="18.97"/>
    <n v="9.0299999999999994"/>
    <s v="Chris Cortes"/>
    <x v="0"/>
    <s v="Consumer"/>
    <x v="0"/>
    <x v="0"/>
    <s v="Small Box"/>
    <d v="2018-01-21T00:00:00"/>
    <n v="5.6548466242745002E-5"/>
    <s v=""/>
    <s v="Low Impact"/>
  </r>
  <r>
    <n v="21091"/>
    <s v="N"/>
    <d v="2018-12-12T00:00:00"/>
    <s v="High"/>
    <n v="32"/>
    <n v="270.73"/>
    <n v="0.1"/>
    <s v="Express"/>
    <n v="-54.57"/>
    <n v="8.8800000000000008"/>
    <n v="6.28"/>
    <s v="Bill Donatelli"/>
    <x v="2"/>
    <s v="Corporate"/>
    <x v="0"/>
    <x v="6"/>
    <s v="Small Box"/>
    <d v="2018-12-14T00:00:00"/>
    <n v="1.551729805990103E-4"/>
    <s v=""/>
    <s v="Low Impact"/>
  </r>
  <r>
    <n v="23008"/>
    <s v="N"/>
    <d v="2018-10-09T00:00:00"/>
    <s v="Critical"/>
    <n v="10"/>
    <n v="1136.47"/>
    <n v="0.1"/>
    <s v="Express"/>
    <n v="323.32"/>
    <n v="120.98"/>
    <n v="9.07"/>
    <s v="Erin Ashbrook"/>
    <x v="2"/>
    <s v="Consumer"/>
    <x v="0"/>
    <x v="6"/>
    <s v="Small Box"/>
    <d v="2018-10-11T00:00:00"/>
    <n v="6.5138491213148609E-4"/>
    <s v=""/>
    <s v="Medium Impact"/>
  </r>
  <r>
    <n v="23652"/>
    <s v="N"/>
    <d v="2018-08-30T00:00:00"/>
    <s v="Not Specified"/>
    <n v="27"/>
    <n v="305.48"/>
    <n v="0.1"/>
    <s v="Regular"/>
    <n v="47.14"/>
    <n v="11.55"/>
    <n v="2.36"/>
    <s v="Sara Luxemburg"/>
    <x v="1"/>
    <s v="Small Business"/>
    <x v="0"/>
    <x v="1"/>
    <s v="Wrap Bag"/>
    <d v="2018-08-30T00:00:00"/>
    <n v="1.7509046693527008E-4"/>
    <s v=""/>
    <s v="Low Impact"/>
  </r>
  <r>
    <n v="24544"/>
    <s v="N"/>
    <d v="2018-01-26T00:00:00"/>
    <s v="High"/>
    <n v="39"/>
    <n v="1243.45"/>
    <n v="0.1"/>
    <s v="Regular"/>
    <n v="-1212.55"/>
    <n v="32.479999999999997"/>
    <n v="35"/>
    <s v="Tanja Norvell"/>
    <x v="1"/>
    <s v="Corporate"/>
    <x v="0"/>
    <x v="5"/>
    <s v="Large Box"/>
    <d v="2018-01-27T00:00:00"/>
    <n v="7.1270211179344501E-4"/>
    <s v=""/>
    <s v="Medium Impact"/>
  </r>
  <r>
    <n v="25120"/>
    <s v="N"/>
    <d v="2018-02-04T00:00:00"/>
    <s v="Medium"/>
    <n v="10"/>
    <n v="71.86"/>
    <n v="0.1"/>
    <s v="Regular"/>
    <n v="-35.520000000000003"/>
    <n v="6.68"/>
    <n v="6.93"/>
    <s v="Michael Grace"/>
    <x v="1"/>
    <s v="Corporate"/>
    <x v="0"/>
    <x v="0"/>
    <s v="Small Box"/>
    <d v="2018-02-07T00:00:00"/>
    <n v="4.1187642248161931E-5"/>
    <s v=""/>
    <s v="Low Impact"/>
  </r>
  <r>
    <n v="25926"/>
    <s v="N"/>
    <d v="2018-11-20T00:00:00"/>
    <s v="High"/>
    <n v="20"/>
    <n v="3300.2159999999999"/>
    <n v="0.1"/>
    <s v="Delivery Van"/>
    <n v="-855.03"/>
    <n v="218.75"/>
    <n v="69.64"/>
    <s v="Michelle Moray"/>
    <x v="1"/>
    <s v="Corporate"/>
    <x v="1"/>
    <x v="14"/>
    <s v="Jumbo Box"/>
    <d v="2018-11-21T00:00:00"/>
    <n v="1.891568549257723E-3"/>
    <s v=""/>
    <s v="Major Local Control Audit"/>
  </r>
  <r>
    <n v="25953"/>
    <s v="N"/>
    <d v="2018-09-27T00:00:00"/>
    <s v="Critical"/>
    <n v="27"/>
    <n v="258.54000000000002"/>
    <n v="0.1"/>
    <s v="Regular"/>
    <n v="-16.3"/>
    <n v="9.85"/>
    <n v="4.82"/>
    <s v="Liz Carlisle"/>
    <x v="1"/>
    <s v="Corporate"/>
    <x v="0"/>
    <x v="1"/>
    <s v="Wrap Bag"/>
    <d v="2018-09-28T00:00:00"/>
    <n v="1.4818609834177271E-4"/>
    <s v=""/>
    <s v="Low Impact"/>
  </r>
  <r>
    <n v="27555"/>
    <s v="N"/>
    <d v="2018-09-01T00:00:00"/>
    <s v="Critical"/>
    <n v="32"/>
    <n v="209.42"/>
    <n v="0.1"/>
    <s v="Regular"/>
    <n v="65.41"/>
    <n v="6.74"/>
    <n v="1.72"/>
    <s v="Ralph Knight"/>
    <x v="3"/>
    <s v="Consumer"/>
    <x v="0"/>
    <x v="0"/>
    <s v="Wrap Bag"/>
    <d v="2018-09-03T00:00:00"/>
    <n v="1.2003222988602938E-4"/>
    <s v=""/>
    <s v="Low Impact"/>
  </r>
  <r>
    <n v="27813"/>
    <s v="N"/>
    <d v="2018-01-12T00:00:00"/>
    <s v="Medium"/>
    <n v="10"/>
    <n v="401.14"/>
    <n v="0.1"/>
    <s v="Regular"/>
    <n v="-131.03"/>
    <n v="40.98"/>
    <n v="6.5"/>
    <s v="Liz Price"/>
    <x v="1"/>
    <s v="Consumer"/>
    <x v="2"/>
    <x v="4"/>
    <s v="Small Box"/>
    <d v="2018-01-14T00:00:00"/>
    <n v="2.2991943795474084E-4"/>
    <s v=""/>
    <s v="Low Impact"/>
  </r>
  <r>
    <n v="28354"/>
    <s v="N"/>
    <d v="2018-03-27T00:00:00"/>
    <s v="Low"/>
    <n v="34"/>
    <n v="507.66"/>
    <n v="0.1"/>
    <s v="Regular"/>
    <n v="106.71"/>
    <n v="15.98"/>
    <n v="4"/>
    <s v="Dave Kipp"/>
    <x v="1"/>
    <s v="Corporate"/>
    <x v="2"/>
    <x v="4"/>
    <s v="Small Box"/>
    <d v="2018-04-01T00:00:00"/>
    <n v="2.9097298168246434E-4"/>
    <s v=""/>
    <s v="Low Impact"/>
  </r>
  <r>
    <n v="28675"/>
    <s v="N"/>
    <d v="2018-10-08T00:00:00"/>
    <s v="Critical"/>
    <n v="15"/>
    <n v="822.84249999999997"/>
    <n v="0.1"/>
    <s v="Regular"/>
    <n v="4.3899999999999997"/>
    <n v="65.989999999999995"/>
    <n v="5.92"/>
    <s v="Ralph Knight"/>
    <x v="3"/>
    <s v="Consumer"/>
    <x v="2"/>
    <x v="3"/>
    <s v="Small Box"/>
    <d v="2018-10-09T00:00:00"/>
    <n v="4.7162458275234044E-4"/>
    <s v=""/>
    <s v="Low Local Control Audit"/>
  </r>
  <r>
    <n v="29287"/>
    <s v="N"/>
    <d v="2018-07-02T00:00:00"/>
    <s v="High"/>
    <n v="50"/>
    <n v="281.39"/>
    <n v="0.1"/>
    <s v="Regular"/>
    <n v="-106.4"/>
    <n v="5.74"/>
    <n v="5.01"/>
    <s v="Edward Hooks"/>
    <x v="3"/>
    <s v="Consumer"/>
    <x v="0"/>
    <x v="6"/>
    <s v="Small Box"/>
    <d v="2018-07-04T00:00:00"/>
    <n v="1.6128292029237803E-4"/>
    <s v=""/>
    <s v="Low Impact"/>
  </r>
  <r>
    <n v="29319"/>
    <s v="N"/>
    <d v="2018-01-24T00:00:00"/>
    <s v="Low"/>
    <n v="30"/>
    <n v="6654.39"/>
    <n v="0.1"/>
    <s v="Regular"/>
    <n v="1151.69"/>
    <n v="238.4"/>
    <n v="24.49"/>
    <s v="Filia McAdams"/>
    <x v="0"/>
    <s v="Small Business"/>
    <x v="1"/>
    <x v="9"/>
    <s v="Large Box"/>
    <d v="2018-01-26T00:00:00"/>
    <n v="3.8140639396012565E-3"/>
    <s v=""/>
    <s v="Major Local Control Audit"/>
  </r>
  <r>
    <n v="29346"/>
    <s v="N"/>
    <d v="2018-08-16T00:00:00"/>
    <s v="Low"/>
    <n v="2"/>
    <n v="29.06"/>
    <n v="0.1"/>
    <s v="Regular"/>
    <n v="-16.149999999999999"/>
    <n v="11.58"/>
    <n v="6.97"/>
    <s v="Janet Martin"/>
    <x v="0"/>
    <s v="Corporate"/>
    <x v="0"/>
    <x v="7"/>
    <s v="Small Box"/>
    <d v="2018-08-20T00:00:00"/>
    <n v="1.6656177062782989E-5"/>
    <s v=""/>
    <s v="Low Impact"/>
  </r>
  <r>
    <n v="30214"/>
    <s v="N"/>
    <d v="2018-10-04T00:00:00"/>
    <s v="Low"/>
    <n v="38"/>
    <n v="375.61"/>
    <n v="0.1"/>
    <s v="Express"/>
    <n v="-21.26"/>
    <n v="10.44"/>
    <n v="5.75"/>
    <s v="Keith Dawkins"/>
    <x v="1"/>
    <s v="Home Office"/>
    <x v="0"/>
    <x v="6"/>
    <s v="Small Box"/>
    <d v="2018-10-11T00:00:00"/>
    <n v="2.1528653360467721E-4"/>
    <s v=""/>
    <s v="Low Impact"/>
  </r>
  <r>
    <n v="30215"/>
    <s v="N"/>
    <d v="2018-02-26T00:00:00"/>
    <s v="Medium"/>
    <n v="20"/>
    <n v="125.84"/>
    <n v="0.1"/>
    <s v="Regular"/>
    <n v="18.420000000000002"/>
    <n v="6.88"/>
    <n v="2"/>
    <s v="Cathy Hwang"/>
    <x v="0"/>
    <s v="Home Office"/>
    <x v="0"/>
    <x v="0"/>
    <s v="Wrap Bag"/>
    <d v="2018-02-27T00:00:00"/>
    <n v="7.212709296560949E-5"/>
    <s v=""/>
    <s v="Low Impact"/>
  </r>
  <r>
    <n v="30567"/>
    <s v="N"/>
    <d v="2018-01-14T00:00:00"/>
    <s v="Not Specified"/>
    <n v="14"/>
    <n v="2690.84"/>
    <n v="0.1"/>
    <s v="Delivery Van"/>
    <n v="-368.02"/>
    <n v="208.16"/>
    <n v="68.02"/>
    <s v="Toby Swindell"/>
    <x v="1"/>
    <s v="Small Business"/>
    <x v="0"/>
    <x v="8"/>
    <s v="Jumbo Drum"/>
    <d v="2018-01-14T00:00:00"/>
    <n v="1.5422955088650718E-3"/>
    <s v=""/>
    <s v="Major Local Control Audit"/>
  </r>
  <r>
    <n v="31619"/>
    <s v="N"/>
    <d v="2018-09-17T00:00:00"/>
    <s v="Low"/>
    <n v="11"/>
    <n v="114.87"/>
    <n v="0.1"/>
    <s v="Regular"/>
    <n v="-21.03"/>
    <n v="10.98"/>
    <n v="3.99"/>
    <s v="Pete Kriz"/>
    <x v="1"/>
    <s v="Corporate"/>
    <x v="0"/>
    <x v="8"/>
    <s v="Small Box"/>
    <d v="2018-09-24T00:00:00"/>
    <n v="6.5839472099170064E-5"/>
    <s v=""/>
    <s v="Low Impact"/>
  </r>
  <r>
    <n v="31781"/>
    <s v="N"/>
    <d v="2018-01-16T00:00:00"/>
    <s v="Medium"/>
    <n v="46"/>
    <n v="249.02"/>
    <n v="0.1"/>
    <s v="Regular"/>
    <n v="-282.61"/>
    <n v="5.81"/>
    <n v="8.49"/>
    <s v="Sylvia Foulston"/>
    <x v="3"/>
    <s v="Corporate"/>
    <x v="0"/>
    <x v="6"/>
    <s v="Small Box"/>
    <d v="2018-01-17T00:00:00"/>
    <n v="1.4272956683324914E-4"/>
    <s v=""/>
    <s v="Low Impact"/>
  </r>
  <r>
    <n v="31847"/>
    <s v="N"/>
    <d v="2018-12-18T00:00:00"/>
    <s v="Low"/>
    <n v="46"/>
    <n v="1692.28"/>
    <n v="0.1"/>
    <s v="Regular"/>
    <n v="61"/>
    <n v="39.979999999999997"/>
    <n v="4"/>
    <s v="Amy Hunt"/>
    <x v="1"/>
    <s v="Small Business"/>
    <x v="2"/>
    <x v="4"/>
    <s v="Small Box"/>
    <d v="2018-12-22T00:00:00"/>
    <n v="9.6995579214750167E-4"/>
    <s v=""/>
    <s v="Medium Local Control Audit"/>
  </r>
  <r>
    <n v="32451"/>
    <s v="N"/>
    <d v="2018-03-24T00:00:00"/>
    <s v="Not Specified"/>
    <n v="42"/>
    <n v="580.55999999999995"/>
    <n v="0.1"/>
    <s v="Regular"/>
    <n v="163.63"/>
    <n v="14.28"/>
    <n v="2.99"/>
    <s v="Nat Carroll"/>
    <x v="2"/>
    <s v="Home Office"/>
    <x v="0"/>
    <x v="6"/>
    <s v="Small Box"/>
    <d v="2018-03-25T00:00:00"/>
    <n v="3.3275671560802794E-4"/>
    <s v=""/>
    <s v="Low Impact"/>
  </r>
  <r>
    <n v="32869"/>
    <s v="N"/>
    <d v="2018-03-27T00:00:00"/>
    <s v="Medium"/>
    <n v="39"/>
    <n v="5250.6625000000004"/>
    <n v="0.1"/>
    <s v="Regular"/>
    <n v="930.99"/>
    <n v="175.99"/>
    <n v="8.99"/>
    <s v="Christopher Schild"/>
    <x v="0"/>
    <s v="Corporate"/>
    <x v="2"/>
    <x v="3"/>
    <s v="Small Box"/>
    <d v="2018-03-28T00:00:00"/>
    <n v="3.0094963625917001E-3"/>
    <s v=""/>
    <s v="Major Local Control Audit"/>
  </r>
  <r>
    <n v="33220"/>
    <s v="N"/>
    <d v="2018-04-15T00:00:00"/>
    <s v="Not Specified"/>
    <n v="40"/>
    <n v="736.96"/>
    <n v="0.1"/>
    <s v="Regular"/>
    <n v="-34.29"/>
    <n v="19.98"/>
    <n v="10.49"/>
    <s v="Carl Weiss"/>
    <x v="1"/>
    <s v="Consumer"/>
    <x v="1"/>
    <x v="2"/>
    <s v="Small Box"/>
    <d v="2018-04-18T00:00:00"/>
    <n v="4.223997332480576E-4"/>
    <s v=""/>
    <s v="Low Local Control Audit"/>
  </r>
  <r>
    <n v="33350"/>
    <s v="N"/>
    <d v="2018-07-21T00:00:00"/>
    <s v="Not Specified"/>
    <n v="1"/>
    <n v="1786.04"/>
    <n v="0.1"/>
    <s v="Regular"/>
    <n v="-924.99"/>
    <n v="1889.99"/>
    <n v="19.989999999999998"/>
    <s v="Kelly Andreada"/>
    <x v="1"/>
    <s v="Home Office"/>
    <x v="0"/>
    <x v="6"/>
    <s v="Small Box"/>
    <d v="2018-07-21T00:00:00"/>
    <n v="1.0236957495255653E-3"/>
    <s v=""/>
    <s v="Medium Local Control Audit"/>
  </r>
  <r>
    <n v="34177"/>
    <s v="N"/>
    <d v="2018-08-15T00:00:00"/>
    <s v="High"/>
    <n v="26"/>
    <n v="172.76"/>
    <n v="0.1"/>
    <s v="Regular"/>
    <n v="73.180000000000007"/>
    <n v="7.31"/>
    <n v="0.49"/>
    <s v="Toby Braunhardt"/>
    <x v="3"/>
    <s v="Corporate"/>
    <x v="0"/>
    <x v="10"/>
    <s v="Small Box"/>
    <d v="2018-08-16T00:00:00"/>
    <n v="9.9019998257618354E-5"/>
    <s v=""/>
    <s v="Low Impact"/>
  </r>
  <r>
    <n v="34177"/>
    <s v="N"/>
    <d v="2018-08-15T00:00:00"/>
    <s v="High"/>
    <n v="50"/>
    <n v="853.16200000000003"/>
    <n v="0.1"/>
    <s v="Regular"/>
    <n v="-83.95"/>
    <n v="20.99"/>
    <n v="2.5"/>
    <s v="Toby Braunhardt"/>
    <x v="3"/>
    <s v="Corporate"/>
    <x v="2"/>
    <x v="3"/>
    <s v="Wrap Bag"/>
    <d v="2018-08-16T00:00:00"/>
    <n v="4.8900266122636142E-4"/>
    <s v=""/>
    <s v="Low Local Control Audit"/>
  </r>
  <r>
    <n v="34497"/>
    <s v="N"/>
    <d v="2018-03-10T00:00:00"/>
    <s v="Medium"/>
    <n v="36"/>
    <n v="175.35"/>
    <n v="0.1"/>
    <s v="Regular"/>
    <n v="-174.18"/>
    <n v="4.9800000000000004"/>
    <n v="7.54"/>
    <s v="Thomas Brumley"/>
    <x v="1"/>
    <s v="Consumer"/>
    <x v="0"/>
    <x v="0"/>
    <s v="Small Box"/>
    <d v="2018-03-11T00:00:00"/>
    <n v="1.0050449580037844E-4"/>
    <s v=""/>
    <s v="Low Impact"/>
  </r>
  <r>
    <n v="36452"/>
    <s v="N"/>
    <d v="2018-04-05T00:00:00"/>
    <s v="High"/>
    <n v="26"/>
    <n v="564.98"/>
    <n v="0.1"/>
    <s v="Regular"/>
    <n v="-107.51"/>
    <n v="22.38"/>
    <n v="15.1"/>
    <s v="Eudokia Martin"/>
    <x v="2"/>
    <s v="Home Office"/>
    <x v="0"/>
    <x v="6"/>
    <s v="Small Box"/>
    <d v="2018-04-06T00:00:00"/>
    <n v="3.2382680374849049E-4"/>
    <s v=""/>
    <s v="Low Impact"/>
  </r>
  <r>
    <n v="36706"/>
    <s v="N"/>
    <d v="2018-04-11T00:00:00"/>
    <s v="Not Specified"/>
    <n v="47"/>
    <n v="887.45"/>
    <n v="0.1"/>
    <s v="Regular"/>
    <n v="365.79"/>
    <n v="20.98"/>
    <n v="1.49"/>
    <s v="Brad Eason"/>
    <x v="2"/>
    <s v="Small Business"/>
    <x v="0"/>
    <x v="6"/>
    <s v="Small Box"/>
    <d v="2018-04-13T00:00:00"/>
    <n v="5.0865534529823694E-4"/>
    <s v=""/>
    <s v="Medium Impact"/>
  </r>
  <r>
    <n v="36807"/>
    <s v="N"/>
    <d v="2018-03-16T00:00:00"/>
    <s v="Medium"/>
    <n v="14"/>
    <n v="211.88"/>
    <n v="0.1"/>
    <s v="Regular"/>
    <n v="78.45"/>
    <n v="15.57"/>
    <n v="1.39"/>
    <s v="Daniel Raglin"/>
    <x v="2"/>
    <s v="Corporate"/>
    <x v="0"/>
    <x v="7"/>
    <s v="Small Box"/>
    <d v="2018-03-17T00:00:00"/>
    <n v="1.2144221596911425E-4"/>
    <s v=""/>
    <s v="Low Impact"/>
  </r>
  <r>
    <n v="38721"/>
    <s v="N"/>
    <d v="2018-03-24T00:00:00"/>
    <s v="Critical"/>
    <n v="17"/>
    <n v="107.56"/>
    <n v="0.1"/>
    <s v="Regular"/>
    <n v="-25"/>
    <n v="6.64"/>
    <n v="54.95"/>
    <s v="Troy Staebel"/>
    <x v="0"/>
    <s v="Small Business"/>
    <x v="1"/>
    <x v="2"/>
    <s v="Small Pack"/>
    <d v="2018-03-26T00:00:00"/>
    <n v="6.1649635405125209E-5"/>
    <s v=""/>
    <s v="Low Impact"/>
  </r>
  <r>
    <n v="39908"/>
    <s v="N"/>
    <d v="2018-05-10T00:00:00"/>
    <s v="Low"/>
    <n v="23"/>
    <n v="753.75"/>
    <n v="0.1"/>
    <s v="Regular"/>
    <n v="31.17"/>
    <n v="34.99"/>
    <n v="7.73"/>
    <s v="Neil Knudson"/>
    <x v="1"/>
    <s v="Home Office"/>
    <x v="0"/>
    <x v="1"/>
    <s v="Small Box"/>
    <d v="2018-05-12T00:00:00"/>
    <n v="4.3202317484764897E-4"/>
    <s v=""/>
    <s v="Low Local Control Audit"/>
  </r>
  <r>
    <n v="40097"/>
    <s v="Y"/>
    <d v="2018-01-09T00:00:00"/>
    <s v="Low"/>
    <n v="47"/>
    <n v="117.88"/>
    <n v="0.1"/>
    <s v="Regular"/>
    <n v="-71"/>
    <n v="2.6"/>
    <n v="2.4"/>
    <s v="Olvera Toch"/>
    <x v="2"/>
    <s v="Home Office"/>
    <x v="0"/>
    <x v="1"/>
    <s v="Wrap Bag"/>
    <d v="2018-01-14T00:00:00"/>
    <n v="6.7564698973188539E-5"/>
    <s v="QUALITY CHECK"/>
    <s v="Low Impact"/>
  </r>
  <r>
    <n v="40101"/>
    <s v="N"/>
    <d v="2018-01-31T00:00:00"/>
    <s v="Low"/>
    <n v="46"/>
    <n v="2188.06"/>
    <n v="0.1"/>
    <s v="Express"/>
    <n v="33.770000000000003"/>
    <n v="49.99"/>
    <n v="19.989999999999998"/>
    <s v="John Lee"/>
    <x v="1"/>
    <s v="Corporate"/>
    <x v="2"/>
    <x v="4"/>
    <s v="Small Box"/>
    <d v="2018-02-05T00:00:00"/>
    <n v="1.2541195727457999E-3"/>
    <s v=""/>
    <s v="Medium Local Control Audit"/>
  </r>
  <r>
    <n v="40160"/>
    <s v="Y"/>
    <d v="2018-10-15T00:00:00"/>
    <s v="Critical"/>
    <n v="23"/>
    <n v="1404.22"/>
    <n v="0.1"/>
    <s v="Regular"/>
    <n v="202.87"/>
    <n v="63.94"/>
    <n v="14.48"/>
    <s v="Julia West"/>
    <x v="3"/>
    <s v="Consumer"/>
    <x v="1"/>
    <x v="2"/>
    <s v="Small Box"/>
    <d v="2018-10-16T00:00:00"/>
    <n v="8.0484986080871061E-4"/>
    <s v="QUALITY CHECK"/>
    <s v="Medium Impact"/>
  </r>
  <r>
    <n v="41153"/>
    <s v="N"/>
    <d v="2018-03-02T00:00:00"/>
    <s v="Medium"/>
    <n v="29"/>
    <n v="862.2"/>
    <n v="0.1"/>
    <s v="Regular"/>
    <n v="-45.1"/>
    <n v="30.73"/>
    <n v="4"/>
    <s v="Alan Barnes"/>
    <x v="3"/>
    <s v="Corporate"/>
    <x v="2"/>
    <x v="4"/>
    <s v="Small Box"/>
    <d v="2018-03-03T00:00:00"/>
    <n v="4.9418292716901227E-4"/>
    <s v=""/>
    <s v="Low Local Control Audit"/>
  </r>
  <r>
    <n v="41607"/>
    <s v="N"/>
    <d v="2018-12-19T00:00:00"/>
    <s v="Medium"/>
    <n v="36"/>
    <n v="4115.74"/>
    <n v="0.1"/>
    <s v="Regular"/>
    <n v="1719.47"/>
    <n v="120.98"/>
    <n v="9.07"/>
    <s v="Barry Franz"/>
    <x v="0"/>
    <s v="Corporate"/>
    <x v="0"/>
    <x v="6"/>
    <s v="Small Box"/>
    <d v="2018-12-21T00:00:00"/>
    <n v="2.3589984234128857E-3"/>
    <s v=""/>
    <s v="Major Local Control Audit"/>
  </r>
  <r>
    <n v="42242"/>
    <s v="N"/>
    <d v="2018-04-01T00:00:00"/>
    <s v="Not Specified"/>
    <n v="15"/>
    <n v="1444.88"/>
    <n v="0.1"/>
    <s v="Regular"/>
    <n v="236.61"/>
    <n v="100.97"/>
    <n v="7.18"/>
    <s v="Thomas Boland"/>
    <x v="2"/>
    <s v="Corporate"/>
    <x v="2"/>
    <x v="4"/>
    <s v="Small Box"/>
    <d v="2018-04-02T00:00:00"/>
    <n v="8.2815475273482065E-4"/>
    <s v=""/>
    <s v="Medium Impact"/>
  </r>
  <r>
    <n v="42403"/>
    <s v="N"/>
    <d v="2018-06-20T00:00:00"/>
    <s v="Not Specified"/>
    <n v="47"/>
    <n v="121.2"/>
    <n v="0.1"/>
    <s v="Regular"/>
    <n v="-20.2"/>
    <n v="2.78"/>
    <n v="1.25"/>
    <s v="Nick Zandusky"/>
    <x v="1"/>
    <s v="Small Business"/>
    <x v="0"/>
    <x v="1"/>
    <s v="Wrap Bag"/>
    <d v="2018-06-21T00:00:00"/>
    <n v="6.9467607020278678E-5"/>
    <s v=""/>
    <s v="Low Impact"/>
  </r>
  <r>
    <n v="43399"/>
    <s v="N"/>
    <d v="2018-07-30T00:00:00"/>
    <s v="High"/>
    <n v="2"/>
    <n v="377.01600000000002"/>
    <n v="0.1"/>
    <s v="Delivery Van"/>
    <n v="-201.28"/>
    <n v="218.75"/>
    <n v="69.64"/>
    <s v="Cari MacIntyre"/>
    <x v="2"/>
    <s v="Corporate"/>
    <x v="1"/>
    <x v="14"/>
    <s v="Jumbo Box"/>
    <d v="2018-08-01T00:00:00"/>
    <n v="2.1609240369931839E-4"/>
    <s v=""/>
    <s v="Low Impact"/>
  </r>
  <r>
    <n v="44583"/>
    <s v="Y"/>
    <d v="2018-10-04T00:00:00"/>
    <s v="Low"/>
    <n v="6"/>
    <n v="17.59"/>
    <n v="0.1"/>
    <s v="Regular"/>
    <n v="-19.739999999999998"/>
    <n v="2.2200000000000002"/>
    <n v="5"/>
    <s v="Deanra Eno"/>
    <x v="0"/>
    <s v="Corporate"/>
    <x v="0"/>
    <x v="8"/>
    <s v="Small Box"/>
    <d v="2018-10-09T00:00:00"/>
    <n v="1.0081973659131204E-5"/>
    <s v="QUALITY CHECK"/>
    <s v="Low Impact"/>
  </r>
  <r>
    <n v="45410"/>
    <s v="N"/>
    <d v="2018-08-19T00:00:00"/>
    <s v="Low"/>
    <n v="19"/>
    <n v="991.36"/>
    <n v="0.1"/>
    <s v="Regular"/>
    <n v="-103.11"/>
    <n v="54.1"/>
    <n v="19.989999999999998"/>
    <s v="Michael Grace"/>
    <x v="1"/>
    <s v="Corporate"/>
    <x v="0"/>
    <x v="5"/>
    <s v="Small Box"/>
    <d v="2018-08-24T00:00:00"/>
    <n v="5.6821292818171184E-4"/>
    <s v=""/>
    <s v="Medium Impact"/>
  </r>
  <r>
    <n v="15270"/>
    <s v="N"/>
    <d v="2018-01-31T00:00:00"/>
    <s v="Not Specified"/>
    <n v="36"/>
    <n v="257.91000000000003"/>
    <n v="0.12"/>
    <s v="Regular"/>
    <n v="90.86"/>
    <n v="6.98"/>
    <n v="1.6"/>
    <s v="Maria Zettner"/>
    <x v="1"/>
    <s v="Corporate"/>
    <x v="0"/>
    <x v="0"/>
    <s v="Wrap Bag"/>
    <d v="2018-02-02T00:00:00"/>
    <n v="1.4782500434488513E-4"/>
    <s v=""/>
    <s v="Low Impact"/>
  </r>
  <r>
    <n v="15654"/>
    <s v="N"/>
    <d v="2018-10-02T00:00:00"/>
    <s v="Not Specified"/>
    <n v="27"/>
    <n v="7937.59"/>
    <n v="0.13"/>
    <s v="Delivery Van"/>
    <n v="1383.24"/>
    <n v="300.98"/>
    <n v="54.92"/>
    <s v="Duane Noonan"/>
    <x v="1"/>
    <s v="Corporate"/>
    <x v="1"/>
    <x v="11"/>
    <s v="Jumbo Box"/>
    <d v="2018-10-04T00:00:00"/>
    <n v="4.5495493631030849E-3"/>
    <s v=""/>
    <s v="Major Local Control Audit"/>
  </r>
  <r>
    <n v="16196"/>
    <s v="N"/>
    <d v="2018-10-20T00:00:00"/>
    <s v="High"/>
    <n v="44"/>
    <n v="14521.39"/>
    <n v="0.13"/>
    <s v="Regular"/>
    <n v="5034.1499999999996"/>
    <n v="320.98"/>
    <n v="24.49"/>
    <s v="Magdelene Morse"/>
    <x v="2"/>
    <s v="Home Office"/>
    <x v="1"/>
    <x v="9"/>
    <s v="Large Box"/>
    <d v="2018-10-22T00:00:00"/>
    <n v="8.3231535801006982E-3"/>
    <s v=""/>
    <s v="Major Local Control Audit"/>
  </r>
  <r>
    <n v="16196"/>
    <s v="N"/>
    <d v="2018-10-20T00:00:00"/>
    <s v="High"/>
    <n v="39"/>
    <n v="3925.9715000000001"/>
    <n v="0.16"/>
    <s v="Regular"/>
    <n v="671.95"/>
    <n v="125.99"/>
    <n v="8.8000000000000007"/>
    <s v="Magdelene Morse"/>
    <x v="2"/>
    <s v="Home Office"/>
    <x v="2"/>
    <x v="3"/>
    <s v="Small Box"/>
    <d v="2018-10-21T00:00:00"/>
    <n v="2.2502297469869145E-3"/>
    <s v=""/>
    <s v="Major Local Control Audit"/>
  </r>
  <r>
    <n v="16133"/>
    <s v="N"/>
    <d v="2018-09-25T00:00:00"/>
    <s v="Critical"/>
    <n v="1"/>
    <n v="27.96"/>
    <n v="0.17"/>
    <s v="Regular"/>
    <n v="-9.1300000000000008"/>
    <n v="14.89"/>
    <n v="13.56"/>
    <s v="Matt Abelman"/>
    <x v="0"/>
    <s v="Small Business"/>
    <x v="1"/>
    <x v="2"/>
    <s v="Large Box"/>
    <d v="2018-09-27T00:00:00"/>
    <n v="1.6025695480915774E-5"/>
    <s v=""/>
    <s v="Low Impact"/>
  </r>
  <r>
    <n v="44387"/>
    <s v="N"/>
    <d v="2018-02-04T00:00:00"/>
    <s v="Low"/>
    <n v="50"/>
    <n v="1441.57"/>
    <n v="0.17"/>
    <s v="Express"/>
    <n v="475.26"/>
    <n v="29.89"/>
    <n v="1.99"/>
    <s v="Erica Bern"/>
    <x v="0"/>
    <s v="Corporate"/>
    <x v="2"/>
    <x v="4"/>
    <s v="Small Pack"/>
    <d v="2018-02-09T00:00:00"/>
    <n v="8.2625757633847472E-4"/>
    <s v=""/>
    <s v="Medium Impact"/>
  </r>
  <r>
    <n v="21314"/>
    <s v="N"/>
    <d v="2018-11-02T00:00:00"/>
    <s v="Low"/>
    <n v="40"/>
    <n v="3169.9920000000002"/>
    <n v="0.18"/>
    <s v="Delivery Van"/>
    <n v="-973.3"/>
    <n v="105.49"/>
    <n v="41.64"/>
    <s v="Patrick Jones"/>
    <x v="0"/>
    <s v="Home Office"/>
    <x v="1"/>
    <x v="14"/>
    <s v="Jumbo Box"/>
    <d v="2018-11-09T00:00:00"/>
    <n v="1.8169287006058355E-3"/>
    <s v=""/>
    <s v="Major Local Control Audit"/>
  </r>
  <r>
    <n v="22208"/>
    <s v="N"/>
    <d v="2018-10-13T00:00:00"/>
    <s v="High"/>
    <n v="50"/>
    <n v="5271.0455000000002"/>
    <n v="0.18"/>
    <s v="Regular"/>
    <n v="1379.76"/>
    <n v="125.99"/>
    <n v="7.69"/>
    <s v="Sean Christensen"/>
    <x v="2"/>
    <s v="Home Office"/>
    <x v="2"/>
    <x v="3"/>
    <s v="Small Box"/>
    <d v="2018-10-15T00:00:00"/>
    <n v="3.0211791863036992E-3"/>
    <s v=""/>
    <s v="Major Local Control Audit"/>
  </r>
  <r>
    <n v="16547"/>
    <s v="N"/>
    <d v="2018-02-18T00:00:00"/>
    <s v="Not Specified"/>
    <n v="30"/>
    <n v="10554.63"/>
    <n v="0.19"/>
    <s v="Delivery Van"/>
    <n v="1240.25"/>
    <n v="355.98"/>
    <n v="58.92"/>
    <s v="Nicole Hansen"/>
    <x v="3"/>
    <s v="Corporate"/>
    <x v="1"/>
    <x v="9"/>
    <s v="Jumbo Drum"/>
    <d v="2018-02-20T00:00:00"/>
    <n v="6.0495452894756101E-3"/>
    <s v=""/>
    <s v="Major Local Control Audit"/>
  </r>
  <r>
    <n v="26567"/>
    <s v="N"/>
    <d v="2018-09-04T00:00:00"/>
    <s v="Critical"/>
    <n v="22"/>
    <n v="338.52"/>
    <n v="0.21"/>
    <s v="Regular"/>
    <n v="-17.75"/>
    <n v="14.98"/>
    <n v="8.99"/>
    <s v="Sylvia Foulston"/>
    <x v="3"/>
    <s v="Corporate"/>
    <x v="1"/>
    <x v="2"/>
    <s v="Small Pack"/>
    <d v="2018-09-05T00:00:00"/>
    <n v="1.940278409942635E-4"/>
    <s v=""/>
    <s v="Low Impact"/>
  </r>
  <r>
    <n v="355"/>
    <s v="N"/>
    <d v="2018-06-13T00:00:00"/>
    <s v="Low"/>
    <n v="16"/>
    <n v="1239.6315"/>
    <n v="0.24"/>
    <s v="Regular"/>
    <n v="-172.55"/>
    <n v="85.99"/>
    <n v="0.99"/>
    <s v="Henry MacAllister"/>
    <x v="2"/>
    <s v="Small Business"/>
    <x v="2"/>
    <x v="3"/>
    <s v="Wrap Bag"/>
    <d v="2018-06-18T00:00:00"/>
    <n v="7.1051348095675399E-4"/>
    <s v=""/>
    <s v="Medium Impact"/>
  </r>
  <r>
    <n v="417"/>
    <s v="N"/>
    <d v="2018-02-05T00:00:00"/>
    <s v="Medium"/>
    <n v="39"/>
    <n v="15260.78"/>
    <n v="0.24"/>
    <s v="Delivery Van"/>
    <n v="8734.8799999999992"/>
    <n v="500.98"/>
    <n v="28.14"/>
    <s v="Robert Barroso"/>
    <x v="1"/>
    <s v="Small Business"/>
    <x v="2"/>
    <x v="12"/>
    <s v="Jumbo Drum"/>
    <d v="2018-02-06T00:00:00"/>
    <n v="8.7469461044796075E-3"/>
    <s v=""/>
    <s v="Major Local Control Audit"/>
  </r>
  <r>
    <n v="21383"/>
    <s v="Y"/>
    <d v="2018-01-30T00:00:00"/>
    <s v="Low"/>
    <n v="31"/>
    <n v="16066.85"/>
    <n v="0.27"/>
    <s v="Regular"/>
    <n v="7416.43"/>
    <n v="574.74"/>
    <n v="24.49"/>
    <s v="Rick Reed"/>
    <x v="3"/>
    <s v="Consumer"/>
    <x v="2"/>
    <x v="12"/>
    <s v="Large Box"/>
    <d v="2018-02-04T00:00:00"/>
    <n v="9.2089572760211593E-3"/>
    <s v="QUALITY CHECK"/>
    <s v="Major Local Control Audit"/>
  </r>
  <r>
    <n v="21121"/>
    <s v="N"/>
    <d v="2018-09-16T00:00:00"/>
    <s v="Not Specified"/>
    <n v="50"/>
    <n v="20175.48"/>
    <n v="0.28999999999999998"/>
    <s v="Regular"/>
    <n v="9373.9599999999991"/>
    <n v="387.99"/>
    <n v="19.989999999999998"/>
    <s v="Erin Mull"/>
    <x v="0"/>
    <s v="Corporate"/>
    <x v="0"/>
    <x v="6"/>
    <s v="Small Box"/>
    <d v="2018-09-17T00:00:00"/>
    <n v="1.1563880495754885E-2"/>
    <s v=""/>
    <s v="Major Local Control Audit"/>
  </r>
  <r>
    <n v="44325"/>
    <s v="N"/>
    <d v="2018-02-10T00:00:00"/>
    <s v="Medium"/>
    <n v="44"/>
    <n v="951.33"/>
    <n v="1"/>
    <s v="Regular"/>
    <n v="-60.66"/>
    <n v="20.28"/>
    <n v="14.39"/>
    <s v="Maribeth Schnelling"/>
    <x v="1"/>
    <s v="Corporate"/>
    <x v="1"/>
    <x v="2"/>
    <s v="Small Box"/>
    <d v="2018-02-12T00:00:00"/>
    <n v="5.4526913025248949E-4"/>
    <s v=""/>
    <s v="Medium Impact"/>
  </r>
  <r>
    <n v="2725"/>
    <s v="N"/>
    <d v="2018-05-20T00:00:00"/>
    <s v="Not Specified"/>
    <n v="39"/>
    <n v="2178.431"/>
    <n v="1.01"/>
    <s v="Express"/>
    <n v="396.97"/>
    <n v="65.989999999999995"/>
    <n v="8.99"/>
    <s v="Dave Poirier"/>
    <x v="1"/>
    <s v="Small Business"/>
    <x v="2"/>
    <x v="3"/>
    <s v="Small Box"/>
    <d v="2018-05-21T00:00:00"/>
    <n v="1.2486005662441643E-3"/>
    <s v=""/>
    <s v="Medium Local Control Audit"/>
  </r>
  <r>
    <n v="4550"/>
    <s v="N"/>
    <d v="2018-12-28T00:00:00"/>
    <s v="High"/>
    <n v="32"/>
    <n v="3730.54"/>
    <n v="1.07"/>
    <s v="Delivery Van"/>
    <n v="1369.09"/>
    <n v="119.99"/>
    <n v="16.8"/>
    <s v="Gary Zandusky"/>
    <x v="2"/>
    <s v="Home Office"/>
    <x v="2"/>
    <x v="12"/>
    <s v="Jumbo Box"/>
    <d v="2018-12-30T00:00:00"/>
    <n v="2.1382152367444753E-3"/>
    <s v=""/>
    <s v="Major Local Control Audit"/>
  </r>
  <r>
    <n v="96"/>
    <s v="N"/>
    <d v="2018-04-16T00:00:00"/>
    <s v="High"/>
    <n v="37"/>
    <n v="4158.1234999999997"/>
    <n v="1.1000000000000001"/>
    <s v="Regular"/>
    <n v="1228.8900000000001"/>
    <n v="125.99"/>
    <n v="8.99"/>
    <s v="Keith Dawkins"/>
    <x v="1"/>
    <s v="Home Office"/>
    <x v="2"/>
    <x v="3"/>
    <s v="Small Box"/>
    <d v="2018-04-18T00:00:00"/>
    <n v="2.383291165344767E-3"/>
    <s v=""/>
    <s v="Major Local Control Audit"/>
  </r>
  <r>
    <n v="548"/>
    <s v="N"/>
    <d v="2018-09-20T00:00:00"/>
    <s v="Critical"/>
    <n v="26"/>
    <n v="2753.1925000000001"/>
    <n v="1.1399999999999999"/>
    <s v="Regular"/>
    <n v="510.49"/>
    <n v="125.99"/>
    <n v="4.2"/>
    <s v="Sung Chung"/>
    <x v="1"/>
    <s v="Home Office"/>
    <x v="2"/>
    <x v="3"/>
    <s v="Small Box"/>
    <d v="2018-09-22T00:00:00"/>
    <n v="1.5780337841681403E-3"/>
    <s v=""/>
    <s v="Major Local Control Audit"/>
  </r>
  <r>
    <n v="1287"/>
    <s v="N"/>
    <d v="2018-07-04T00:00:00"/>
    <s v="High"/>
    <n v="39"/>
    <n v="3908.65"/>
    <n v="1.1599999999999999"/>
    <s v="Regular"/>
    <n v="480.57"/>
    <n v="105.29"/>
    <n v="10.119999999999999"/>
    <s v="Mitch Willingham"/>
    <x v="1"/>
    <s v="Corporate"/>
    <x v="1"/>
    <x v="2"/>
    <s v="Large Box"/>
    <d v="2018-07-06T00:00:00"/>
    <n v="2.2403016681502661E-3"/>
    <s v=""/>
    <s v="Major Local Control Audit"/>
  </r>
  <r>
    <n v="43650"/>
    <s v="N"/>
    <d v="2018-03-23T00:00:00"/>
    <s v="Not Specified"/>
    <n v="3"/>
    <n v="1759.65"/>
    <n v="1.1599999999999999"/>
    <s v="Regular"/>
    <n v="-2213.75"/>
    <n v="599.99"/>
    <n v="24.49"/>
    <s v="William Brown"/>
    <x v="1"/>
    <s v="Corporate"/>
    <x v="2"/>
    <x v="13"/>
    <s v="Large Box"/>
    <d v="2018-03-24T00:00:00"/>
    <n v="1.0085699232114966E-3"/>
    <s v=""/>
    <s v="Medium Local Control Audit"/>
  </r>
  <r>
    <n v="900"/>
    <s v="N"/>
    <d v="2018-09-30T00:00:00"/>
    <s v="Not Specified"/>
    <n v="29"/>
    <n v="1193.6500000000001"/>
    <n v="1.17"/>
    <s v="Regular"/>
    <n v="507.58"/>
    <n v="40.98"/>
    <n v="2.99"/>
    <s v="Karen Carlisle"/>
    <x v="0"/>
    <s v="Home Office"/>
    <x v="0"/>
    <x v="6"/>
    <s v="Small Box"/>
    <d v="2018-10-01T00:00:00"/>
    <n v="6.841584910870929E-4"/>
    <s v=""/>
    <s v="Medium Impact"/>
  </r>
  <r>
    <n v="902"/>
    <s v="Y"/>
    <d v="2018-07-26T00:00:00"/>
    <s v="Not Specified"/>
    <n v="10"/>
    <n v="1925.83"/>
    <n v="1.19"/>
    <s v="Regular"/>
    <n v="359.83"/>
    <n v="207.48"/>
    <n v="0.99"/>
    <s v="Meg OConnel"/>
    <x v="1"/>
    <s v="Corporate"/>
    <x v="0"/>
    <x v="8"/>
    <s v="Small Box"/>
    <d v="2018-07-29T00:00:00"/>
    <n v="1.1038184952794001E-3"/>
    <s v="QUALITY CHECK"/>
    <s v="Medium Local Control Audit"/>
  </r>
  <r>
    <n v="4647"/>
    <s v="N"/>
    <d v="2018-05-13T00:00:00"/>
    <s v="Medium"/>
    <n v="33"/>
    <n v="1590.163"/>
    <n v="1.19"/>
    <s v="Regular"/>
    <n v="-57.54"/>
    <n v="55.99"/>
    <n v="5"/>
    <s v="Carlos Meador"/>
    <x v="0"/>
    <s v="Corporate"/>
    <x v="2"/>
    <x v="3"/>
    <s v="Small Pack"/>
    <d v="2018-05-14T00:00:00"/>
    <n v="9.1142589424247032E-4"/>
    <s v=""/>
    <s v="Medium Local Control Audit"/>
  </r>
  <r>
    <n v="3042"/>
    <s v="N"/>
    <d v="2018-11-20T00:00:00"/>
    <s v="Medium"/>
    <n v="26"/>
    <n v="103.87"/>
    <n v="1.2"/>
    <s v="Regular"/>
    <n v="15.42"/>
    <n v="4.26"/>
    <n v="1.2"/>
    <s v="Christy Brittain"/>
    <x v="1"/>
    <s v="Consumer"/>
    <x v="0"/>
    <x v="1"/>
    <s v="Wrap Bag"/>
    <d v="2018-11-21T00:00:00"/>
    <n v="5.9534656280497912E-5"/>
    <s v=""/>
    <s v="Low Impact"/>
  </r>
  <r>
    <n v="2086"/>
    <s v="N"/>
    <d v="2018-10-18T00:00:00"/>
    <s v="Critical"/>
    <n v="38"/>
    <n v="2115.2420000000002"/>
    <n v="2.04"/>
    <s v="Regular"/>
    <n v="371.41"/>
    <n v="65.989999999999995"/>
    <n v="8.99"/>
    <s v="Brian Moss"/>
    <x v="1"/>
    <s v="Corporate"/>
    <x v="2"/>
    <x v="3"/>
    <s v="Small Box"/>
    <d v="2018-10-19T00:00:00"/>
    <n v="1.2123828383563393E-3"/>
    <s v=""/>
    <s v="Medium Local Control Audit"/>
  </r>
  <r>
    <n v="4772"/>
    <s v="N"/>
    <d v="2018-09-13T00:00:00"/>
    <s v="Critical"/>
    <n v="28"/>
    <n v="1560.617"/>
    <n v="2.04"/>
    <s v="Regular"/>
    <n v="214.29"/>
    <n v="65.989999999999995"/>
    <n v="8.99"/>
    <s v="Neil Knudson"/>
    <x v="1"/>
    <s v="Corporate"/>
    <x v="2"/>
    <x v="3"/>
    <s v="Small Box"/>
    <d v="2018-09-14T00:00:00"/>
    <n v="8.9449115895351688E-4"/>
    <s v=""/>
    <s v="Medium Impact"/>
  </r>
  <r>
    <n v="3492"/>
    <s v="N"/>
    <d v="2018-11-23T00:00:00"/>
    <s v="Low"/>
    <n v="35"/>
    <n v="2393.63"/>
    <n v="2.06"/>
    <s v="Regular"/>
    <n v="524.88"/>
    <n v="67.28"/>
    <n v="19.989999999999998"/>
    <s v="Roy Skaria"/>
    <x v="1"/>
    <s v="Corporate"/>
    <x v="0"/>
    <x v="6"/>
    <s v="Small Box"/>
    <d v="2018-11-28T00:00:00"/>
    <n v="1.3719451170952942E-3"/>
    <s v=""/>
    <s v="Medium Local Control Audit"/>
  </r>
  <r>
    <n v="2144"/>
    <s v="N"/>
    <d v="2018-03-28T00:00:00"/>
    <s v="Medium"/>
    <n v="40"/>
    <n v="5945.3675000000003"/>
    <n v="2.08"/>
    <s v="Regular"/>
    <n v="1585.48"/>
    <n v="175.99"/>
    <n v="4.99"/>
    <s v="Jonathan Doherty"/>
    <x v="1"/>
    <s v="Corporate"/>
    <x v="2"/>
    <x v="3"/>
    <s v="Small Box"/>
    <d v="2018-03-28T00:00:00"/>
    <n v="3.4076770056199399E-3"/>
    <s v=""/>
    <s v="Major Local Control Audit"/>
  </r>
  <r>
    <n v="3459"/>
    <s v="N"/>
    <d v="2018-07-27T00:00:00"/>
    <s v="Not Specified"/>
    <n v="24"/>
    <n v="2152.404"/>
    <n v="2.14"/>
    <s v="Express"/>
    <n v="218.87"/>
    <n v="110.99"/>
    <n v="8.99"/>
    <s v="Gary McGarr"/>
    <x v="1"/>
    <s v="Home Office"/>
    <x v="2"/>
    <x v="3"/>
    <s v="Small Box"/>
    <d v="2018-07-29T00:00:00"/>
    <n v="1.2336827988521115E-3"/>
    <s v=""/>
    <s v="Medium Local Control Audit"/>
  </r>
  <r>
    <n v="3175"/>
    <s v="N"/>
    <d v="2018-07-14T00:00:00"/>
    <s v="Low"/>
    <n v="23"/>
    <n v="3553.62"/>
    <n v="2.2400000000000002"/>
    <s v="Regular"/>
    <n v="521.69000000000005"/>
    <n v="165.2"/>
    <n v="19.989999999999998"/>
    <s v="Bradley Drucker"/>
    <x v="1"/>
    <s v="Small Business"/>
    <x v="0"/>
    <x v="5"/>
    <s v="Small Box"/>
    <d v="2018-07-16T00:00:00"/>
    <n v="2.0368108717772502E-3"/>
    <s v=""/>
    <s v="Major Local Control Audit"/>
  </r>
  <r>
    <n v="1444"/>
    <s v="N"/>
    <d v="2018-12-05T00:00:00"/>
    <s v="Medium"/>
    <n v="32"/>
    <n v="21717.360000000001"/>
    <n v="2.2599999999999998"/>
    <s v="Express"/>
    <n v="8249.86"/>
    <n v="699.99"/>
    <n v="24.49"/>
    <s v="Noel Staavos"/>
    <x v="0"/>
    <s v="Home Office"/>
    <x v="2"/>
    <x v="13"/>
    <s v="Large Box"/>
    <d v="2018-12-07T00:00:00"/>
    <n v="1.2447632260708906E-2"/>
    <s v=""/>
    <s v="Major Local Control Audit"/>
  </r>
  <r>
    <n v="1411"/>
    <s v="N"/>
    <d v="2018-12-20T00:00:00"/>
    <s v="High"/>
    <n v="47"/>
    <n v="6717.9324999999999"/>
    <n v="2.29"/>
    <s v="Regular"/>
    <n v="1717.89"/>
    <n v="175.99"/>
    <n v="4.99"/>
    <s v="Ed Jacobs"/>
    <x v="1"/>
    <s v="Small Business"/>
    <x v="2"/>
    <x v="3"/>
    <s v="Small Box"/>
    <d v="2018-12-22T00:00:00"/>
    <n v="3.8504842813428903E-3"/>
    <s v=""/>
    <s v="Major Local Control Audit"/>
  </r>
  <r>
    <n v="3492"/>
    <s v="N"/>
    <d v="2018-11-23T00:00:00"/>
    <s v="Low"/>
    <n v="49"/>
    <n v="6177.53"/>
    <n v="3.6"/>
    <s v="Delivery Van"/>
    <n v="-1195.1199999999999"/>
    <n v="130.97999999999999"/>
    <n v="54.74"/>
    <s v="Roy Skaria"/>
    <x v="1"/>
    <s v="Corporate"/>
    <x v="1"/>
    <x v="11"/>
    <s v="Jumbo Box"/>
    <d v="2018-11-23T00:00:00"/>
    <n v="3.5407444422110739E-3"/>
    <s v=""/>
    <s v="Major Local Control Audit"/>
  </r>
  <r>
    <n v="4583"/>
    <s v="N"/>
    <d v="2018-09-24T00:00:00"/>
    <s v="Medium"/>
    <n v="44"/>
    <n v="3021.64"/>
    <n v="20.7"/>
    <s v="Delivery Van"/>
    <n v="-720.2"/>
    <n v="70.98"/>
    <n v="30"/>
    <s v="Maxwell Schwartz"/>
    <x v="1"/>
    <s v="Corporate"/>
    <x v="1"/>
    <x v="9"/>
    <s v="Jumbo Drum"/>
    <d v="2018-09-26T00:00:00"/>
    <n v="1.7318985154847761E-3"/>
    <s v=""/>
    <s v="Major Local Control Audit"/>
  </r>
  <r>
    <m/>
    <m/>
    <m/>
    <m/>
    <m/>
    <m/>
    <m/>
    <m/>
    <m/>
    <m/>
    <m/>
    <m/>
    <x v="4"/>
    <m/>
    <x v="3"/>
    <x v="17"/>
    <m/>
    <m/>
    <n v="0"/>
    <s v=""/>
    <m/>
  </r>
  <r>
    <m/>
    <m/>
    <m/>
    <m/>
    <m/>
    <m/>
    <m/>
    <m/>
    <m/>
    <m/>
    <m/>
    <m/>
    <x v="4"/>
    <m/>
    <x v="3"/>
    <x v="17"/>
    <m/>
    <m/>
    <n v="0"/>
    <s v=""/>
    <m/>
  </r>
  <r>
    <s v="Total sales"/>
    <m/>
    <m/>
    <m/>
    <m/>
    <n v="1744698.0714999989"/>
    <m/>
    <m/>
    <m/>
    <m/>
    <m/>
    <m/>
    <x v="4"/>
    <m/>
    <x v="3"/>
    <x v="17"/>
    <m/>
    <m/>
    <n v="1"/>
    <s v=""/>
    <m/>
  </r>
  <r>
    <s v="Average sales"/>
    <m/>
    <m/>
    <m/>
    <m/>
    <n v="1936.4018551609311"/>
    <m/>
    <m/>
    <m/>
    <m/>
    <m/>
    <m/>
    <x v="4"/>
    <m/>
    <x v="3"/>
    <x v="17"/>
    <m/>
    <m/>
    <n v="1.1098779134295228E-3"/>
    <s v=""/>
    <m/>
  </r>
  <r>
    <s v="countif Y"/>
    <m/>
    <m/>
    <m/>
    <m/>
    <n v="70"/>
    <m/>
    <m/>
    <m/>
    <m/>
    <m/>
    <m/>
    <x v="4"/>
    <m/>
    <x v="3"/>
    <x v="17"/>
    <m/>
    <m/>
    <m/>
    <s v=""/>
    <m/>
  </r>
  <r>
    <s v="countif N"/>
    <m/>
    <m/>
    <m/>
    <m/>
    <n v="831"/>
    <m/>
    <m/>
    <m/>
    <m/>
    <m/>
    <m/>
    <x v="4"/>
    <m/>
    <x v="3"/>
    <x v="17"/>
    <m/>
    <m/>
    <m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8E12EF-1788-4FCB-B1A7-F35782491951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20" firstHeaderRow="1" firstDataRow="1" firstDataCol="0"/>
  <pivotFields count="2"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C41BB8-C37E-4E1E-B46B-E7F86FBD2973}" name="PivotTable3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B90" firstHeaderRow="1" firstDataRow="1" firstDataCol="1"/>
  <pivotFields count="21"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19">
        <item x="8"/>
        <item x="6"/>
        <item x="11"/>
        <item x="9"/>
        <item x="4"/>
        <item x="13"/>
        <item x="7"/>
        <item x="10"/>
        <item x="2"/>
        <item x="12"/>
        <item x="0"/>
        <item x="1"/>
        <item x="16"/>
        <item x="15"/>
        <item x="5"/>
        <item x="14"/>
        <item x="3"/>
        <item x="17"/>
        <item t="default"/>
      </items>
    </pivotField>
    <pivotField showAll="0"/>
    <pivotField showAll="0"/>
    <pivotField showAll="0"/>
    <pivotField showAll="0"/>
    <pivotField showAll="0"/>
  </pivotFields>
  <rowFields count="3">
    <field x="12"/>
    <field x="14"/>
    <field x="15"/>
  </rowFields>
  <rowItems count="87">
    <i>
      <x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1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2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3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4"/>
    </i>
    <i r="1">
      <x v="3"/>
    </i>
    <i r="2">
      <x v="17"/>
    </i>
    <i t="grand">
      <x/>
    </i>
  </rowItems>
  <colItems count="1">
    <i/>
  </colItems>
  <dataFields count="1">
    <dataField name="Sum of Profit" fld="8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B464BF-32E4-4F97-A1E9-6AF4437866B8}" name="PivotTable2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B916:D933" firstHeaderRow="1" firstDataRow="1" firstDataCol="0"/>
  <pivotFields count="2"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3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9DE3C-0F42-4979-A788-0C33E48D7DA8}">
  <dimension ref="A3:C20"/>
  <sheetViews>
    <sheetView workbookViewId="0">
      <selection activeCell="A3" sqref="A3"/>
    </sheetView>
  </sheetViews>
  <sheetFormatPr defaultRowHeight="15" x14ac:dyDescent="0.25"/>
  <sheetData>
    <row r="3" spans="1:3" x14ac:dyDescent="0.25">
      <c r="A3" s="8"/>
      <c r="B3" s="9"/>
      <c r="C3" s="10"/>
    </row>
    <row r="4" spans="1:3" x14ac:dyDescent="0.25">
      <c r="A4" s="11"/>
      <c r="B4" s="12"/>
      <c r="C4" s="13"/>
    </row>
    <row r="5" spans="1:3" x14ac:dyDescent="0.25">
      <c r="A5" s="11"/>
      <c r="B5" s="12"/>
      <c r="C5" s="13"/>
    </row>
    <row r="6" spans="1:3" x14ac:dyDescent="0.25">
      <c r="A6" s="11"/>
      <c r="B6" s="12"/>
      <c r="C6" s="13"/>
    </row>
    <row r="7" spans="1:3" x14ac:dyDescent="0.25">
      <c r="A7" s="11"/>
      <c r="B7" s="12"/>
      <c r="C7" s="13"/>
    </row>
    <row r="8" spans="1:3" x14ac:dyDescent="0.25">
      <c r="A8" s="11"/>
      <c r="B8" s="12"/>
      <c r="C8" s="13"/>
    </row>
    <row r="9" spans="1:3" x14ac:dyDescent="0.25">
      <c r="A9" s="11"/>
      <c r="B9" s="12"/>
      <c r="C9" s="13"/>
    </row>
    <row r="10" spans="1:3" x14ac:dyDescent="0.25">
      <c r="A10" s="11"/>
      <c r="B10" s="12"/>
      <c r="C10" s="13"/>
    </row>
    <row r="11" spans="1:3" x14ac:dyDescent="0.25">
      <c r="A11" s="11"/>
      <c r="B11" s="12"/>
      <c r="C11" s="13"/>
    </row>
    <row r="12" spans="1:3" x14ac:dyDescent="0.25">
      <c r="A12" s="11"/>
      <c r="B12" s="12"/>
      <c r="C12" s="13"/>
    </row>
    <row r="13" spans="1:3" x14ac:dyDescent="0.25">
      <c r="A13" s="11"/>
      <c r="B13" s="12"/>
      <c r="C13" s="13"/>
    </row>
    <row r="14" spans="1:3" x14ac:dyDescent="0.25">
      <c r="A14" s="11"/>
      <c r="B14" s="12"/>
      <c r="C14" s="13"/>
    </row>
    <row r="15" spans="1:3" x14ac:dyDescent="0.25">
      <c r="A15" s="11"/>
      <c r="B15" s="12"/>
      <c r="C15" s="13"/>
    </row>
    <row r="16" spans="1:3" x14ac:dyDescent="0.25">
      <c r="A16" s="11"/>
      <c r="B16" s="12"/>
      <c r="C16" s="13"/>
    </row>
    <row r="17" spans="1:3" x14ac:dyDescent="0.25">
      <c r="A17" s="11"/>
      <c r="B17" s="12"/>
      <c r="C17" s="13"/>
    </row>
    <row r="18" spans="1:3" x14ac:dyDescent="0.25">
      <c r="A18" s="11"/>
      <c r="B18" s="12"/>
      <c r="C18" s="13"/>
    </row>
    <row r="19" spans="1:3" x14ac:dyDescent="0.25">
      <c r="A19" s="11"/>
      <c r="B19" s="12"/>
      <c r="C19" s="13"/>
    </row>
    <row r="20" spans="1:3" x14ac:dyDescent="0.25">
      <c r="A20" s="14"/>
      <c r="B20" s="15"/>
      <c r="C2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4B8A-0352-4BFA-B46B-4FFD5EA19881}">
  <dimension ref="A3:B90"/>
  <sheetViews>
    <sheetView topLeftCell="A88" workbookViewId="0">
      <selection activeCell="H97" sqref="H97"/>
    </sheetView>
  </sheetViews>
  <sheetFormatPr defaultRowHeight="15" x14ac:dyDescent="0.25"/>
  <cols>
    <col min="1" max="1" width="35.85546875" bestFit="1" customWidth="1"/>
    <col min="2" max="2" width="12.5703125" bestFit="1" customWidth="1"/>
  </cols>
  <sheetData>
    <row r="3" spans="1:2" x14ac:dyDescent="0.25">
      <c r="A3" s="18" t="s">
        <v>436</v>
      </c>
      <c r="B3" t="s">
        <v>435</v>
      </c>
    </row>
    <row r="4" spans="1:2" x14ac:dyDescent="0.25">
      <c r="A4" s="19" t="s">
        <v>63</v>
      </c>
      <c r="B4" s="17">
        <v>45154.05</v>
      </c>
    </row>
    <row r="5" spans="1:2" x14ac:dyDescent="0.25">
      <c r="A5" s="20" t="s">
        <v>32</v>
      </c>
      <c r="B5" s="17">
        <v>2331.5200000000013</v>
      </c>
    </row>
    <row r="6" spans="1:2" x14ac:dyDescent="0.25">
      <c r="A6" s="21" t="s">
        <v>79</v>
      </c>
      <c r="B6" s="17">
        <v>6638.9400000000005</v>
      </c>
    </row>
    <row r="7" spans="1:2" x14ac:dyDescent="0.25">
      <c r="A7" s="21" t="s">
        <v>86</v>
      </c>
      <c r="B7" s="17">
        <v>-1187.73</v>
      </c>
    </row>
    <row r="8" spans="1:2" x14ac:dyDescent="0.25">
      <c r="A8" s="21" t="s">
        <v>33</v>
      </c>
      <c r="B8" s="17">
        <v>-736.40000000000009</v>
      </c>
    </row>
    <row r="9" spans="1:2" x14ac:dyDescent="0.25">
      <c r="A9" s="21" t="s">
        <v>118</v>
      </c>
      <c r="B9" s="17">
        <v>-2383.29</v>
      </c>
    </row>
    <row r="10" spans="1:2" x14ac:dyDescent="0.25">
      <c r="A10" s="20" t="s">
        <v>27</v>
      </c>
      <c r="B10" s="17">
        <v>12173.309999999998</v>
      </c>
    </row>
    <row r="11" spans="1:2" x14ac:dyDescent="0.25">
      <c r="A11" s="21" t="s">
        <v>46</v>
      </c>
      <c r="B11" s="17">
        <v>673.06</v>
      </c>
    </row>
    <row r="12" spans="1:2" x14ac:dyDescent="0.25">
      <c r="A12" s="21" t="s">
        <v>48</v>
      </c>
      <c r="B12" s="17">
        <v>11619.58</v>
      </c>
    </row>
    <row r="13" spans="1:2" x14ac:dyDescent="0.25">
      <c r="A13" s="21" t="s">
        <v>51</v>
      </c>
      <c r="B13" s="17">
        <v>1061.8799999999999</v>
      </c>
    </row>
    <row r="14" spans="1:2" x14ac:dyDescent="0.25">
      <c r="A14" s="21" t="s">
        <v>61</v>
      </c>
      <c r="B14" s="17">
        <v>58.37</v>
      </c>
    </row>
    <row r="15" spans="1:2" x14ac:dyDescent="0.25">
      <c r="A15" s="21" t="s">
        <v>42</v>
      </c>
      <c r="B15" s="17">
        <v>1715.9899999999998</v>
      </c>
    </row>
    <row r="16" spans="1:2" x14ac:dyDescent="0.25">
      <c r="A16" s="21" t="s">
        <v>28</v>
      </c>
      <c r="B16" s="17">
        <v>43.05</v>
      </c>
    </row>
    <row r="17" spans="1:2" x14ac:dyDescent="0.25">
      <c r="A17" s="21" t="s">
        <v>72</v>
      </c>
      <c r="B17" s="17">
        <v>5.2</v>
      </c>
    </row>
    <row r="18" spans="1:2" x14ac:dyDescent="0.25">
      <c r="A18" s="21" t="s">
        <v>66</v>
      </c>
      <c r="B18" s="17">
        <v>-205.03</v>
      </c>
    </row>
    <row r="19" spans="1:2" x14ac:dyDescent="0.25">
      <c r="A19" s="21" t="s">
        <v>43</v>
      </c>
      <c r="B19" s="17">
        <v>-2798.79</v>
      </c>
    </row>
    <row r="20" spans="1:2" x14ac:dyDescent="0.25">
      <c r="A20" s="20" t="s">
        <v>38</v>
      </c>
      <c r="B20" s="17">
        <v>30649.22</v>
      </c>
    </row>
    <row r="21" spans="1:2" x14ac:dyDescent="0.25">
      <c r="A21" s="21" t="s">
        <v>89</v>
      </c>
      <c r="B21" s="17">
        <v>3098.7099999999991</v>
      </c>
    </row>
    <row r="22" spans="1:2" x14ac:dyDescent="0.25">
      <c r="A22" s="21" t="s">
        <v>82</v>
      </c>
      <c r="B22" s="17">
        <v>-6331.91</v>
      </c>
    </row>
    <row r="23" spans="1:2" x14ac:dyDescent="0.25">
      <c r="A23" s="21" t="s">
        <v>58</v>
      </c>
      <c r="B23" s="17">
        <v>27183.34</v>
      </c>
    </row>
    <row r="24" spans="1:2" x14ac:dyDescent="0.25">
      <c r="A24" s="21" t="s">
        <v>39</v>
      </c>
      <c r="B24" s="17">
        <v>6699.08</v>
      </c>
    </row>
    <row r="25" spans="1:2" x14ac:dyDescent="0.25">
      <c r="A25" s="19" t="s">
        <v>25</v>
      </c>
      <c r="B25" s="17">
        <v>82431.600000000006</v>
      </c>
    </row>
    <row r="26" spans="1:2" x14ac:dyDescent="0.25">
      <c r="A26" s="20" t="s">
        <v>32</v>
      </c>
      <c r="B26" s="17">
        <v>21204.109999999997</v>
      </c>
    </row>
    <row r="27" spans="1:2" x14ac:dyDescent="0.25">
      <c r="A27" s="21" t="s">
        <v>79</v>
      </c>
      <c r="B27" s="17">
        <v>-1365.7</v>
      </c>
    </row>
    <row r="28" spans="1:2" x14ac:dyDescent="0.25">
      <c r="A28" s="21" t="s">
        <v>86</v>
      </c>
      <c r="B28" s="17">
        <v>10584.839999999998</v>
      </c>
    </row>
    <row r="29" spans="1:2" x14ac:dyDescent="0.25">
      <c r="A29" s="21" t="s">
        <v>33</v>
      </c>
      <c r="B29" s="17">
        <v>6947.0099999999984</v>
      </c>
    </row>
    <row r="30" spans="1:2" x14ac:dyDescent="0.25">
      <c r="A30" s="21" t="s">
        <v>118</v>
      </c>
      <c r="B30" s="17">
        <v>5037.9600000000009</v>
      </c>
    </row>
    <row r="31" spans="1:2" x14ac:dyDescent="0.25">
      <c r="A31" s="20" t="s">
        <v>27</v>
      </c>
      <c r="B31" s="17">
        <v>25071.410000000003</v>
      </c>
    </row>
    <row r="32" spans="1:2" x14ac:dyDescent="0.25">
      <c r="A32" s="21" t="s">
        <v>46</v>
      </c>
      <c r="B32" s="17">
        <v>3569.4300000000007</v>
      </c>
    </row>
    <row r="33" spans="1:2" x14ac:dyDescent="0.25">
      <c r="A33" s="21" t="s">
        <v>48</v>
      </c>
      <c r="B33" s="17">
        <v>9645.58</v>
      </c>
    </row>
    <row r="34" spans="1:2" x14ac:dyDescent="0.25">
      <c r="A34" s="21" t="s">
        <v>51</v>
      </c>
      <c r="B34" s="17">
        <v>623.01</v>
      </c>
    </row>
    <row r="35" spans="1:2" x14ac:dyDescent="0.25">
      <c r="A35" s="21" t="s">
        <v>61</v>
      </c>
      <c r="B35" s="17">
        <v>1081.79</v>
      </c>
    </row>
    <row r="36" spans="1:2" x14ac:dyDescent="0.25">
      <c r="A36" s="21" t="s">
        <v>42</v>
      </c>
      <c r="B36" s="17">
        <v>695.1199999999991</v>
      </c>
    </row>
    <row r="37" spans="1:2" x14ac:dyDescent="0.25">
      <c r="A37" s="21" t="s">
        <v>28</v>
      </c>
      <c r="B37" s="17">
        <v>798.51</v>
      </c>
    </row>
    <row r="38" spans="1:2" x14ac:dyDescent="0.25">
      <c r="A38" s="21" t="s">
        <v>72</v>
      </c>
      <c r="B38" s="17">
        <v>-49.679999999999993</v>
      </c>
    </row>
    <row r="39" spans="1:2" x14ac:dyDescent="0.25">
      <c r="A39" s="21" t="s">
        <v>66</v>
      </c>
      <c r="B39" s="17">
        <v>-126.63</v>
      </c>
    </row>
    <row r="40" spans="1:2" x14ac:dyDescent="0.25">
      <c r="A40" s="21" t="s">
        <v>43</v>
      </c>
      <c r="B40" s="17">
        <v>8834.2800000000025</v>
      </c>
    </row>
    <row r="41" spans="1:2" x14ac:dyDescent="0.25">
      <c r="A41" s="20" t="s">
        <v>38</v>
      </c>
      <c r="B41" s="17">
        <v>36156.080000000002</v>
      </c>
    </row>
    <row r="42" spans="1:2" x14ac:dyDescent="0.25">
      <c r="A42" s="21" t="s">
        <v>89</v>
      </c>
      <c r="B42" s="17">
        <v>6802.5100000000011</v>
      </c>
    </row>
    <row r="43" spans="1:2" x14ac:dyDescent="0.25">
      <c r="A43" s="21" t="s">
        <v>82</v>
      </c>
      <c r="B43" s="17">
        <v>-2213.75</v>
      </c>
    </row>
    <row r="44" spans="1:2" x14ac:dyDescent="0.25">
      <c r="A44" s="21" t="s">
        <v>58</v>
      </c>
      <c r="B44" s="17">
        <v>12076.279999999999</v>
      </c>
    </row>
    <row r="45" spans="1:2" x14ac:dyDescent="0.25">
      <c r="A45" s="21" t="s">
        <v>39</v>
      </c>
      <c r="B45" s="17">
        <v>19491.039999999997</v>
      </c>
    </row>
    <row r="46" spans="1:2" x14ac:dyDescent="0.25">
      <c r="A46" s="19" t="s">
        <v>54</v>
      </c>
      <c r="B46" s="17">
        <v>51895.94000000001</v>
      </c>
    </row>
    <row r="47" spans="1:2" x14ac:dyDescent="0.25">
      <c r="A47" s="20" t="s">
        <v>32</v>
      </c>
      <c r="B47" s="17">
        <v>14331.490000000005</v>
      </c>
    </row>
    <row r="48" spans="1:2" x14ac:dyDescent="0.25">
      <c r="A48" s="21" t="s">
        <v>79</v>
      </c>
      <c r="B48" s="17">
        <v>-1871.75</v>
      </c>
    </row>
    <row r="49" spans="1:2" x14ac:dyDescent="0.25">
      <c r="A49" s="21" t="s">
        <v>86</v>
      </c>
      <c r="B49" s="17">
        <v>13505.090000000002</v>
      </c>
    </row>
    <row r="50" spans="1:2" x14ac:dyDescent="0.25">
      <c r="A50" s="21" t="s">
        <v>33</v>
      </c>
      <c r="B50" s="17">
        <v>6550.6300000000019</v>
      </c>
    </row>
    <row r="51" spans="1:2" x14ac:dyDescent="0.25">
      <c r="A51" s="21" t="s">
        <v>118</v>
      </c>
      <c r="B51" s="17">
        <v>-3852.4800000000005</v>
      </c>
    </row>
    <row r="52" spans="1:2" x14ac:dyDescent="0.25">
      <c r="A52" s="20" t="s">
        <v>27</v>
      </c>
      <c r="B52" s="17">
        <v>19077.09</v>
      </c>
    </row>
    <row r="53" spans="1:2" x14ac:dyDescent="0.25">
      <c r="A53" s="21" t="s">
        <v>46</v>
      </c>
      <c r="B53" s="17">
        <v>4670.08</v>
      </c>
    </row>
    <row r="54" spans="1:2" x14ac:dyDescent="0.25">
      <c r="A54" s="21" t="s">
        <v>48</v>
      </c>
      <c r="B54" s="17">
        <v>8968.59</v>
      </c>
    </row>
    <row r="55" spans="1:2" x14ac:dyDescent="0.25">
      <c r="A55" s="21" t="s">
        <v>51</v>
      </c>
      <c r="B55" s="17">
        <v>1802.39</v>
      </c>
    </row>
    <row r="56" spans="1:2" x14ac:dyDescent="0.25">
      <c r="A56" s="21" t="s">
        <v>61</v>
      </c>
      <c r="B56" s="17">
        <v>35.529999999999994</v>
      </c>
    </row>
    <row r="57" spans="1:2" x14ac:dyDescent="0.25">
      <c r="A57" s="21" t="s">
        <v>42</v>
      </c>
      <c r="B57" s="17">
        <v>3965.7500000000009</v>
      </c>
    </row>
    <row r="58" spans="1:2" x14ac:dyDescent="0.25">
      <c r="A58" s="21" t="s">
        <v>28</v>
      </c>
      <c r="B58" s="17">
        <v>-150.83000000000001</v>
      </c>
    </row>
    <row r="59" spans="1:2" x14ac:dyDescent="0.25">
      <c r="A59" s="21" t="s">
        <v>72</v>
      </c>
      <c r="B59" s="17">
        <v>11.020000000000003</v>
      </c>
    </row>
    <row r="60" spans="1:2" x14ac:dyDescent="0.25">
      <c r="A60" s="21" t="s">
        <v>66</v>
      </c>
      <c r="B60" s="17">
        <v>-150.66</v>
      </c>
    </row>
    <row r="61" spans="1:2" x14ac:dyDescent="0.25">
      <c r="A61" s="21" t="s">
        <v>43</v>
      </c>
      <c r="B61" s="17">
        <v>-74.7800000000002</v>
      </c>
    </row>
    <row r="62" spans="1:2" x14ac:dyDescent="0.25">
      <c r="A62" s="20" t="s">
        <v>38</v>
      </c>
      <c r="B62" s="17">
        <v>18487.36</v>
      </c>
    </row>
    <row r="63" spans="1:2" x14ac:dyDescent="0.25">
      <c r="A63" s="21" t="s">
        <v>89</v>
      </c>
      <c r="B63" s="17">
        <v>-857.57999999999981</v>
      </c>
    </row>
    <row r="64" spans="1:2" x14ac:dyDescent="0.25">
      <c r="A64" s="21" t="s">
        <v>82</v>
      </c>
      <c r="B64" s="17">
        <v>5289.18</v>
      </c>
    </row>
    <row r="65" spans="1:2" x14ac:dyDescent="0.25">
      <c r="A65" s="21" t="s">
        <v>58</v>
      </c>
      <c r="B65" s="17">
        <v>5461.62</v>
      </c>
    </row>
    <row r="66" spans="1:2" x14ac:dyDescent="0.25">
      <c r="A66" s="21" t="s">
        <v>39</v>
      </c>
      <c r="B66" s="17">
        <v>8594.14</v>
      </c>
    </row>
    <row r="67" spans="1:2" x14ac:dyDescent="0.25">
      <c r="A67" s="19" t="s">
        <v>166</v>
      </c>
      <c r="B67" s="17">
        <v>16868.550000000003</v>
      </c>
    </row>
    <row r="68" spans="1:2" x14ac:dyDescent="0.25">
      <c r="A68" s="20" t="s">
        <v>32</v>
      </c>
      <c r="B68" s="17">
        <v>-10421.64</v>
      </c>
    </row>
    <row r="69" spans="1:2" x14ac:dyDescent="0.25">
      <c r="A69" s="21" t="s">
        <v>79</v>
      </c>
      <c r="B69" s="17">
        <v>-11053.6</v>
      </c>
    </row>
    <row r="70" spans="1:2" x14ac:dyDescent="0.25">
      <c r="A70" s="21" t="s">
        <v>86</v>
      </c>
      <c r="B70" s="17">
        <v>1159.42</v>
      </c>
    </row>
    <row r="71" spans="1:2" x14ac:dyDescent="0.25">
      <c r="A71" s="21" t="s">
        <v>33</v>
      </c>
      <c r="B71" s="17">
        <v>5.7700000000000102</v>
      </c>
    </row>
    <row r="72" spans="1:2" x14ac:dyDescent="0.25">
      <c r="A72" s="21" t="s">
        <v>118</v>
      </c>
      <c r="B72" s="17">
        <v>-533.23</v>
      </c>
    </row>
    <row r="73" spans="1:2" x14ac:dyDescent="0.25">
      <c r="A73" s="20" t="s">
        <v>27</v>
      </c>
      <c r="B73" s="17">
        <v>9878.19</v>
      </c>
    </row>
    <row r="74" spans="1:2" x14ac:dyDescent="0.25">
      <c r="A74" s="21" t="s">
        <v>46</v>
      </c>
      <c r="B74" s="17">
        <v>-911.71</v>
      </c>
    </row>
    <row r="75" spans="1:2" x14ac:dyDescent="0.25">
      <c r="A75" s="21" t="s">
        <v>48</v>
      </c>
      <c r="B75" s="17">
        <v>10577.68</v>
      </c>
    </row>
    <row r="76" spans="1:2" x14ac:dyDescent="0.25">
      <c r="A76" s="21" t="s">
        <v>61</v>
      </c>
      <c r="B76" s="17">
        <v>-110.78999999999999</v>
      </c>
    </row>
    <row r="77" spans="1:2" x14ac:dyDescent="0.25">
      <c r="A77" s="21" t="s">
        <v>42</v>
      </c>
      <c r="B77" s="17">
        <v>307.59000000000003</v>
      </c>
    </row>
    <row r="78" spans="1:2" x14ac:dyDescent="0.25">
      <c r="A78" s="21" t="s">
        <v>28</v>
      </c>
      <c r="B78" s="17">
        <v>-89.35</v>
      </c>
    </row>
    <row r="79" spans="1:2" x14ac:dyDescent="0.25">
      <c r="A79" s="21" t="s">
        <v>72</v>
      </c>
      <c r="B79" s="17">
        <v>77.09</v>
      </c>
    </row>
    <row r="80" spans="1:2" x14ac:dyDescent="0.25">
      <c r="A80" s="21" t="s">
        <v>66</v>
      </c>
      <c r="B80" s="17">
        <v>-11.080000000000005</v>
      </c>
    </row>
    <row r="81" spans="1:2" x14ac:dyDescent="0.25">
      <c r="A81" s="21" t="s">
        <v>43</v>
      </c>
      <c r="B81" s="17">
        <v>38.760000000000105</v>
      </c>
    </row>
    <row r="82" spans="1:2" x14ac:dyDescent="0.25">
      <c r="A82" s="20" t="s">
        <v>38</v>
      </c>
      <c r="B82" s="17">
        <v>17412</v>
      </c>
    </row>
    <row r="83" spans="1:2" x14ac:dyDescent="0.25">
      <c r="A83" s="21" t="s">
        <v>89</v>
      </c>
      <c r="B83" s="17">
        <v>-268.33</v>
      </c>
    </row>
    <row r="84" spans="1:2" x14ac:dyDescent="0.25">
      <c r="A84" s="21" t="s">
        <v>82</v>
      </c>
      <c r="B84" s="17">
        <v>2808.22</v>
      </c>
    </row>
    <row r="85" spans="1:2" x14ac:dyDescent="0.25">
      <c r="A85" s="21" t="s">
        <v>58</v>
      </c>
      <c r="B85" s="17">
        <v>12067.400000000001</v>
      </c>
    </row>
    <row r="86" spans="1:2" x14ac:dyDescent="0.25">
      <c r="A86" s="21" t="s">
        <v>39</v>
      </c>
      <c r="B86" s="17">
        <v>2804.71</v>
      </c>
    </row>
    <row r="87" spans="1:2" x14ac:dyDescent="0.25">
      <c r="A87" s="19" t="s">
        <v>437</v>
      </c>
      <c r="B87" s="17"/>
    </row>
    <row r="88" spans="1:2" x14ac:dyDescent="0.25">
      <c r="A88" s="20" t="s">
        <v>437</v>
      </c>
      <c r="B88" s="17"/>
    </row>
    <row r="89" spans="1:2" x14ac:dyDescent="0.25">
      <c r="A89" s="21" t="s">
        <v>437</v>
      </c>
      <c r="B89" s="17"/>
    </row>
    <row r="90" spans="1:2" x14ac:dyDescent="0.25">
      <c r="A90" s="19" t="s">
        <v>438</v>
      </c>
      <c r="B90" s="17">
        <v>196350.13999999996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33"/>
  <sheetViews>
    <sheetView tabSelected="1" topLeftCell="A924" zoomScaleNormal="100" workbookViewId="0">
      <selection activeCell="E935" sqref="E935"/>
    </sheetView>
  </sheetViews>
  <sheetFormatPr defaultRowHeight="15" x14ac:dyDescent="0.25"/>
  <cols>
    <col min="1" max="1" width="15.28515625" customWidth="1"/>
    <col min="3" max="3" width="10.7109375" bestFit="1" customWidth="1"/>
    <col min="5" max="5" width="14.42578125" bestFit="1" customWidth="1"/>
    <col min="7" max="7" width="14" customWidth="1"/>
    <col min="8" max="8" width="27" customWidth="1"/>
    <col min="18" max="18" width="10.7109375" bestFit="1" customWidth="1"/>
    <col min="19" max="19" width="14.42578125" bestFit="1" customWidth="1"/>
    <col min="20" max="20" width="13.28515625" bestFit="1" customWidth="1"/>
    <col min="21" max="21" width="25.8554687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1313</v>
      </c>
      <c r="B2" t="s">
        <v>21</v>
      </c>
      <c r="C2" s="1">
        <v>43355</v>
      </c>
      <c r="D2" t="s">
        <v>49</v>
      </c>
      <c r="E2">
        <v>34</v>
      </c>
      <c r="F2">
        <v>840.07</v>
      </c>
      <c r="G2">
        <v>0</v>
      </c>
      <c r="H2" t="s">
        <v>31</v>
      </c>
      <c r="I2">
        <v>-83.75</v>
      </c>
      <c r="J2">
        <v>22.84</v>
      </c>
      <c r="K2">
        <v>16.920000000000002</v>
      </c>
      <c r="L2" t="s">
        <v>77</v>
      </c>
      <c r="M2" t="s">
        <v>63</v>
      </c>
      <c r="N2" t="s">
        <v>37</v>
      </c>
      <c r="O2" t="s">
        <v>27</v>
      </c>
      <c r="P2" t="s">
        <v>42</v>
      </c>
      <c r="Q2" t="s">
        <v>40</v>
      </c>
      <c r="R2" s="1">
        <v>43357</v>
      </c>
      <c r="S2" s="2">
        <f t="shared" ref="S2:S65" si="0">F2/$F$905</f>
        <v>4.8149878407199268E-4</v>
      </c>
      <c r="T2" s="1" t="str">
        <f>IF(B2="Y","QUALITY CHECK","")</f>
        <v/>
      </c>
      <c r="U2" t="str">
        <f>VLOOKUP(S2,$G$912:$H$917,2)</f>
        <v>Low Local Control Audit</v>
      </c>
    </row>
    <row r="3" spans="1:21" x14ac:dyDescent="0.25">
      <c r="A3">
        <v>2816</v>
      </c>
      <c r="B3" t="s">
        <v>21</v>
      </c>
      <c r="C3" s="1">
        <v>43362</v>
      </c>
      <c r="D3" t="s">
        <v>35</v>
      </c>
      <c r="E3">
        <v>35</v>
      </c>
      <c r="F3">
        <v>787.56</v>
      </c>
      <c r="G3">
        <v>0</v>
      </c>
      <c r="H3" t="s">
        <v>31</v>
      </c>
      <c r="I3">
        <v>220.04</v>
      </c>
      <c r="J3">
        <v>21.98</v>
      </c>
      <c r="K3">
        <v>2.87</v>
      </c>
      <c r="L3" t="s">
        <v>92</v>
      </c>
      <c r="M3" t="s">
        <v>25</v>
      </c>
      <c r="N3" t="s">
        <v>26</v>
      </c>
      <c r="O3" t="s">
        <v>27</v>
      </c>
      <c r="P3" t="s">
        <v>28</v>
      </c>
      <c r="Q3" t="s">
        <v>34</v>
      </c>
      <c r="R3" s="1">
        <v>43363</v>
      </c>
      <c r="S3" s="2">
        <f t="shared" si="0"/>
        <v>4.5140188601394947E-4</v>
      </c>
      <c r="T3" s="1" t="str">
        <f t="shared" ref="T3:T66" si="1">IF(B3="Y","QUALITY CHECK","")</f>
        <v/>
      </c>
      <c r="U3" t="str">
        <f t="shared" ref="U3:U66" si="2">VLOOKUP(S3,$G$912:$H$917,2)</f>
        <v>Low Local Control Audit</v>
      </c>
    </row>
    <row r="4" spans="1:21" x14ac:dyDescent="0.25">
      <c r="A4">
        <v>2818</v>
      </c>
      <c r="B4" t="s">
        <v>21</v>
      </c>
      <c r="C4" s="1">
        <v>43445</v>
      </c>
      <c r="D4" t="s">
        <v>55</v>
      </c>
      <c r="E4">
        <v>39</v>
      </c>
      <c r="F4">
        <v>593.21</v>
      </c>
      <c r="G4">
        <v>0</v>
      </c>
      <c r="H4" t="s">
        <v>31</v>
      </c>
      <c r="I4">
        <v>44.71</v>
      </c>
      <c r="J4">
        <v>14.98</v>
      </c>
      <c r="K4">
        <v>8.99</v>
      </c>
      <c r="L4" t="s">
        <v>92</v>
      </c>
      <c r="M4" t="s">
        <v>25</v>
      </c>
      <c r="N4" t="s">
        <v>26</v>
      </c>
      <c r="O4" t="s">
        <v>32</v>
      </c>
      <c r="P4" t="s">
        <v>33</v>
      </c>
      <c r="Q4" t="s">
        <v>34</v>
      </c>
      <c r="R4" s="1">
        <v>43446</v>
      </c>
      <c r="S4" s="2">
        <f t="shared" si="0"/>
        <v>3.4000725379950097E-4</v>
      </c>
      <c r="T4" s="1" t="str">
        <f t="shared" si="1"/>
        <v/>
      </c>
      <c r="U4" t="str">
        <f t="shared" si="2"/>
        <v>Low Impact</v>
      </c>
    </row>
    <row r="5" spans="1:21" x14ac:dyDescent="0.25">
      <c r="A5">
        <v>6179</v>
      </c>
      <c r="B5" t="s">
        <v>21</v>
      </c>
      <c r="C5" s="1">
        <v>43253</v>
      </c>
      <c r="D5" t="s">
        <v>22</v>
      </c>
      <c r="E5">
        <v>15</v>
      </c>
      <c r="F5">
        <v>2690.7514999999999</v>
      </c>
      <c r="G5">
        <v>0</v>
      </c>
      <c r="H5" t="s">
        <v>31</v>
      </c>
      <c r="I5">
        <v>234.61</v>
      </c>
      <c r="J5">
        <v>200.99</v>
      </c>
      <c r="K5">
        <v>8.08</v>
      </c>
      <c r="L5" t="s">
        <v>130</v>
      </c>
      <c r="M5" t="s">
        <v>63</v>
      </c>
      <c r="N5" t="s">
        <v>64</v>
      </c>
      <c r="O5" t="s">
        <v>38</v>
      </c>
      <c r="P5" t="s">
        <v>39</v>
      </c>
      <c r="Q5" t="s">
        <v>40</v>
      </c>
      <c r="R5" s="1">
        <v>43255</v>
      </c>
      <c r="S5" s="2">
        <f t="shared" si="0"/>
        <v>1.5422447837559849E-3</v>
      </c>
      <c r="T5" s="1" t="str">
        <f t="shared" si="1"/>
        <v/>
      </c>
      <c r="U5" t="str">
        <f t="shared" si="2"/>
        <v>Major Local Control Audit</v>
      </c>
    </row>
    <row r="6" spans="1:21" x14ac:dyDescent="0.25">
      <c r="A6">
        <v>6241</v>
      </c>
      <c r="B6" t="s">
        <v>30</v>
      </c>
      <c r="C6" s="1">
        <v>43463</v>
      </c>
      <c r="D6" t="s">
        <v>52</v>
      </c>
      <c r="E6">
        <v>29</v>
      </c>
      <c r="F6">
        <v>5433.0895</v>
      </c>
      <c r="G6">
        <v>0</v>
      </c>
      <c r="H6" t="s">
        <v>31</v>
      </c>
      <c r="I6">
        <v>1365.28</v>
      </c>
      <c r="J6">
        <v>205.99</v>
      </c>
      <c r="K6">
        <v>8.99</v>
      </c>
      <c r="L6" t="s">
        <v>132</v>
      </c>
      <c r="M6" t="s">
        <v>25</v>
      </c>
      <c r="N6" t="s">
        <v>45</v>
      </c>
      <c r="O6" t="s">
        <v>38</v>
      </c>
      <c r="P6" t="s">
        <v>39</v>
      </c>
      <c r="Q6" t="s">
        <v>40</v>
      </c>
      <c r="R6" s="1">
        <v>42006</v>
      </c>
      <c r="S6" s="2">
        <f t="shared" si="0"/>
        <v>3.1140571476237821E-3</v>
      </c>
      <c r="T6" s="1" t="str">
        <f t="shared" si="1"/>
        <v>QUALITY CHECK</v>
      </c>
      <c r="U6" t="str">
        <f t="shared" si="2"/>
        <v>Major Local Control Audit</v>
      </c>
    </row>
    <row r="7" spans="1:21" x14ac:dyDescent="0.25">
      <c r="A7">
        <v>6823</v>
      </c>
      <c r="B7" t="s">
        <v>21</v>
      </c>
      <c r="C7" s="1">
        <v>43302</v>
      </c>
      <c r="D7" t="s">
        <v>22</v>
      </c>
      <c r="E7">
        <v>31</v>
      </c>
      <c r="F7">
        <v>524.19000000000005</v>
      </c>
      <c r="G7">
        <v>0</v>
      </c>
      <c r="H7" t="s">
        <v>31</v>
      </c>
      <c r="I7">
        <v>-135.46</v>
      </c>
      <c r="J7">
        <v>15.98</v>
      </c>
      <c r="K7">
        <v>8.99</v>
      </c>
      <c r="L7" t="s">
        <v>136</v>
      </c>
      <c r="M7" t="s">
        <v>54</v>
      </c>
      <c r="N7" t="s">
        <v>45</v>
      </c>
      <c r="O7" t="s">
        <v>38</v>
      </c>
      <c r="P7" t="s">
        <v>89</v>
      </c>
      <c r="Q7" t="s">
        <v>34</v>
      </c>
      <c r="R7" s="1">
        <v>43304</v>
      </c>
      <c r="S7" s="2">
        <f t="shared" si="0"/>
        <v>3.004474003627053E-4</v>
      </c>
      <c r="T7" s="1" t="str">
        <f t="shared" si="1"/>
        <v/>
      </c>
      <c r="U7" t="str">
        <f t="shared" si="2"/>
        <v>Low Impact</v>
      </c>
    </row>
    <row r="8" spans="1:21" x14ac:dyDescent="0.25">
      <c r="A8">
        <v>8576</v>
      </c>
      <c r="B8" t="s">
        <v>21</v>
      </c>
      <c r="C8" s="1">
        <v>43109</v>
      </c>
      <c r="D8" t="s">
        <v>35</v>
      </c>
      <c r="E8">
        <v>43</v>
      </c>
      <c r="F8">
        <v>541.45000000000005</v>
      </c>
      <c r="G8">
        <v>0</v>
      </c>
      <c r="H8" t="s">
        <v>23</v>
      </c>
      <c r="I8">
        <v>-164.25</v>
      </c>
      <c r="J8">
        <v>11.66</v>
      </c>
      <c r="K8">
        <v>8.99</v>
      </c>
      <c r="L8" t="s">
        <v>154</v>
      </c>
      <c r="M8" t="s">
        <v>25</v>
      </c>
      <c r="N8" t="s">
        <v>26</v>
      </c>
      <c r="O8" t="s">
        <v>27</v>
      </c>
      <c r="P8" t="s">
        <v>28</v>
      </c>
      <c r="Q8" t="s">
        <v>34</v>
      </c>
      <c r="R8" s="1">
        <v>43111</v>
      </c>
      <c r="S8" s="2">
        <f t="shared" si="0"/>
        <v>3.1034022954727636E-4</v>
      </c>
      <c r="T8" s="1" t="str">
        <f t="shared" si="1"/>
        <v/>
      </c>
      <c r="U8" t="str">
        <f t="shared" si="2"/>
        <v>Low Impact</v>
      </c>
    </row>
    <row r="9" spans="1:21" x14ac:dyDescent="0.25">
      <c r="A9">
        <v>8999</v>
      </c>
      <c r="B9" t="s">
        <v>21</v>
      </c>
      <c r="C9" s="1">
        <v>43263</v>
      </c>
      <c r="D9" t="s">
        <v>35</v>
      </c>
      <c r="E9">
        <v>28</v>
      </c>
      <c r="F9">
        <v>1676.48</v>
      </c>
      <c r="G9">
        <v>0</v>
      </c>
      <c r="H9" t="s">
        <v>31</v>
      </c>
      <c r="I9">
        <v>590.35</v>
      </c>
      <c r="J9">
        <v>55.48</v>
      </c>
      <c r="K9">
        <v>14.3</v>
      </c>
      <c r="L9" t="s">
        <v>161</v>
      </c>
      <c r="M9" t="s">
        <v>25</v>
      </c>
      <c r="N9" t="s">
        <v>26</v>
      </c>
      <c r="O9" t="s">
        <v>27</v>
      </c>
      <c r="P9" t="s">
        <v>42</v>
      </c>
      <c r="Q9" t="s">
        <v>40</v>
      </c>
      <c r="R9" s="1">
        <v>43265</v>
      </c>
      <c r="S9" s="2">
        <f t="shared" si="0"/>
        <v>9.6089978397159075E-4</v>
      </c>
      <c r="T9" s="1" t="str">
        <f t="shared" si="1"/>
        <v/>
      </c>
      <c r="U9" t="str">
        <f t="shared" si="2"/>
        <v>Medium Local Control Audit</v>
      </c>
    </row>
    <row r="10" spans="1:21" x14ac:dyDescent="0.25">
      <c r="A10">
        <v>9092</v>
      </c>
      <c r="B10" t="s">
        <v>21</v>
      </c>
      <c r="C10" s="1">
        <v>43305</v>
      </c>
      <c r="D10" t="s">
        <v>22</v>
      </c>
      <c r="E10">
        <v>33</v>
      </c>
      <c r="F10">
        <v>3644.24</v>
      </c>
      <c r="G10">
        <v>0</v>
      </c>
      <c r="H10" t="s">
        <v>23</v>
      </c>
      <c r="I10">
        <v>-457.73</v>
      </c>
      <c r="J10">
        <v>101.41</v>
      </c>
      <c r="K10">
        <v>35</v>
      </c>
      <c r="L10" t="s">
        <v>164</v>
      </c>
      <c r="M10" t="s">
        <v>25</v>
      </c>
      <c r="N10" t="s">
        <v>26</v>
      </c>
      <c r="O10" t="s">
        <v>27</v>
      </c>
      <c r="P10" t="s">
        <v>43</v>
      </c>
      <c r="Q10" t="s">
        <v>76</v>
      </c>
      <c r="R10" s="1">
        <v>43306</v>
      </c>
      <c r="S10" s="2">
        <f t="shared" si="0"/>
        <v>2.08875109082162E-3</v>
      </c>
      <c r="T10" s="1" t="str">
        <f t="shared" si="1"/>
        <v/>
      </c>
      <c r="U10" t="str">
        <f t="shared" si="2"/>
        <v>Major Local Control Audit</v>
      </c>
    </row>
    <row r="11" spans="1:21" x14ac:dyDescent="0.25">
      <c r="A11">
        <v>9954</v>
      </c>
      <c r="B11" t="s">
        <v>21</v>
      </c>
      <c r="C11" s="1">
        <v>43270</v>
      </c>
      <c r="D11" t="s">
        <v>22</v>
      </c>
      <c r="E11">
        <v>39</v>
      </c>
      <c r="F11">
        <v>203.6</v>
      </c>
      <c r="G11">
        <v>0</v>
      </c>
      <c r="H11" t="s">
        <v>31</v>
      </c>
      <c r="I11">
        <v>-166.44</v>
      </c>
      <c r="J11">
        <v>4.9800000000000004</v>
      </c>
      <c r="K11">
        <v>7.44</v>
      </c>
      <c r="L11" t="s">
        <v>174</v>
      </c>
      <c r="M11" t="s">
        <v>25</v>
      </c>
      <c r="N11" t="s">
        <v>26</v>
      </c>
      <c r="O11" t="s">
        <v>27</v>
      </c>
      <c r="P11" t="s">
        <v>42</v>
      </c>
      <c r="Q11" t="s">
        <v>40</v>
      </c>
      <c r="R11" s="1">
        <v>43272</v>
      </c>
      <c r="S11" s="2">
        <f t="shared" si="0"/>
        <v>1.1669640915287739E-4</v>
      </c>
      <c r="T11" s="1" t="str">
        <f t="shared" si="1"/>
        <v/>
      </c>
      <c r="U11" t="str">
        <f t="shared" si="2"/>
        <v>Low Impact</v>
      </c>
    </row>
    <row r="12" spans="1:21" x14ac:dyDescent="0.25">
      <c r="A12">
        <v>10277</v>
      </c>
      <c r="B12" t="s">
        <v>21</v>
      </c>
      <c r="C12" s="1">
        <v>43197</v>
      </c>
      <c r="D12" t="s">
        <v>55</v>
      </c>
      <c r="E12">
        <v>36</v>
      </c>
      <c r="F12">
        <v>2144.924</v>
      </c>
      <c r="G12">
        <v>0</v>
      </c>
      <c r="H12" t="s">
        <v>31</v>
      </c>
      <c r="I12">
        <v>542.25</v>
      </c>
      <c r="J12">
        <v>65.989999999999995</v>
      </c>
      <c r="K12">
        <v>5.26</v>
      </c>
      <c r="L12" t="s">
        <v>180</v>
      </c>
      <c r="M12" t="s">
        <v>25</v>
      </c>
      <c r="N12" t="s">
        <v>26</v>
      </c>
      <c r="O12" t="s">
        <v>38</v>
      </c>
      <c r="P12" t="s">
        <v>39</v>
      </c>
      <c r="Q12" t="s">
        <v>40</v>
      </c>
      <c r="R12" s="1">
        <v>43198</v>
      </c>
      <c r="S12" s="2">
        <f t="shared" si="0"/>
        <v>1.2293955240954145E-3</v>
      </c>
      <c r="T12" s="1" t="str">
        <f t="shared" si="1"/>
        <v/>
      </c>
      <c r="U12" t="str">
        <f t="shared" si="2"/>
        <v>Medium Local Control Audit</v>
      </c>
    </row>
    <row r="13" spans="1:21" x14ac:dyDescent="0.25">
      <c r="A13">
        <v>10659</v>
      </c>
      <c r="B13" t="s">
        <v>21</v>
      </c>
      <c r="C13" s="1">
        <v>43234</v>
      </c>
      <c r="D13" t="s">
        <v>49</v>
      </c>
      <c r="E13">
        <v>40</v>
      </c>
      <c r="F13">
        <v>227.37</v>
      </c>
      <c r="G13">
        <v>0</v>
      </c>
      <c r="H13" t="s">
        <v>31</v>
      </c>
      <c r="I13">
        <v>-92.07</v>
      </c>
      <c r="J13">
        <v>5.28</v>
      </c>
      <c r="K13">
        <v>5.61</v>
      </c>
      <c r="L13" t="s">
        <v>189</v>
      </c>
      <c r="M13" t="s">
        <v>25</v>
      </c>
      <c r="N13" t="s">
        <v>26</v>
      </c>
      <c r="O13" t="s">
        <v>27</v>
      </c>
      <c r="P13" t="s">
        <v>42</v>
      </c>
      <c r="Q13" t="s">
        <v>40</v>
      </c>
      <c r="R13" s="1">
        <v>43234</v>
      </c>
      <c r="S13" s="2">
        <f t="shared" si="0"/>
        <v>1.3032054297195349E-4</v>
      </c>
      <c r="T13" s="1" t="str">
        <f t="shared" si="1"/>
        <v/>
      </c>
      <c r="U13" t="str">
        <f t="shared" si="2"/>
        <v>Low Impact</v>
      </c>
    </row>
    <row r="14" spans="1:21" x14ac:dyDescent="0.25">
      <c r="A14">
        <v>13120</v>
      </c>
      <c r="B14" t="s">
        <v>21</v>
      </c>
      <c r="C14" s="1">
        <v>43448</v>
      </c>
      <c r="D14" t="s">
        <v>52</v>
      </c>
      <c r="E14">
        <v>8</v>
      </c>
      <c r="F14">
        <v>216.33</v>
      </c>
      <c r="G14">
        <v>0</v>
      </c>
      <c r="H14" t="s">
        <v>31</v>
      </c>
      <c r="I14">
        <v>-17.37</v>
      </c>
      <c r="J14">
        <v>24.92</v>
      </c>
      <c r="K14">
        <v>12.98</v>
      </c>
      <c r="L14" t="s">
        <v>213</v>
      </c>
      <c r="M14" t="s">
        <v>63</v>
      </c>
      <c r="N14" t="s">
        <v>64</v>
      </c>
      <c r="O14" t="s">
        <v>27</v>
      </c>
      <c r="P14" t="s">
        <v>48</v>
      </c>
      <c r="Q14" t="s">
        <v>40</v>
      </c>
      <c r="R14" s="1">
        <v>43448</v>
      </c>
      <c r="S14" s="2">
        <f t="shared" si="0"/>
        <v>1.2399280055030437E-4</v>
      </c>
      <c r="T14" s="1" t="str">
        <f t="shared" si="1"/>
        <v/>
      </c>
      <c r="U14" t="str">
        <f t="shared" si="2"/>
        <v>Low Impact</v>
      </c>
    </row>
    <row r="15" spans="1:21" x14ac:dyDescent="0.25">
      <c r="A15">
        <v>13830</v>
      </c>
      <c r="B15" t="s">
        <v>21</v>
      </c>
      <c r="C15" s="1">
        <v>43455</v>
      </c>
      <c r="D15" t="s">
        <v>35</v>
      </c>
      <c r="E15">
        <v>27</v>
      </c>
      <c r="F15">
        <v>2609.5300000000002</v>
      </c>
      <c r="G15">
        <v>0</v>
      </c>
      <c r="H15" t="s">
        <v>31</v>
      </c>
      <c r="I15">
        <v>911.66</v>
      </c>
      <c r="J15">
        <v>90.48</v>
      </c>
      <c r="K15">
        <v>19.989999999999998</v>
      </c>
      <c r="L15" t="s">
        <v>222</v>
      </c>
      <c r="M15" t="s">
        <v>54</v>
      </c>
      <c r="N15" t="s">
        <v>45</v>
      </c>
      <c r="O15" t="s">
        <v>27</v>
      </c>
      <c r="P15" t="s">
        <v>51</v>
      </c>
      <c r="Q15" t="s">
        <v>40</v>
      </c>
      <c r="R15" s="1">
        <v>43458</v>
      </c>
      <c r="S15" s="2">
        <f t="shared" si="0"/>
        <v>1.495691456663596E-3</v>
      </c>
      <c r="T15" s="1" t="str">
        <f t="shared" si="1"/>
        <v/>
      </c>
      <c r="U15" t="str">
        <f t="shared" si="2"/>
        <v>Major Local Control Audit</v>
      </c>
    </row>
    <row r="16" spans="1:21" x14ac:dyDescent="0.25">
      <c r="A16">
        <v>16612</v>
      </c>
      <c r="B16" t="s">
        <v>21</v>
      </c>
      <c r="C16" s="1">
        <v>43144</v>
      </c>
      <c r="D16" t="s">
        <v>35</v>
      </c>
      <c r="E16">
        <v>6</v>
      </c>
      <c r="F16">
        <v>48.93</v>
      </c>
      <c r="G16">
        <v>0</v>
      </c>
      <c r="H16" t="s">
        <v>31</v>
      </c>
      <c r="I16">
        <v>-38.72</v>
      </c>
      <c r="J16">
        <v>6.48</v>
      </c>
      <c r="K16">
        <v>10.050000000000001</v>
      </c>
      <c r="L16" t="s">
        <v>77</v>
      </c>
      <c r="M16" t="s">
        <v>63</v>
      </c>
      <c r="N16" t="s">
        <v>37</v>
      </c>
      <c r="O16" t="s">
        <v>27</v>
      </c>
      <c r="P16" t="s">
        <v>42</v>
      </c>
      <c r="Q16" t="s">
        <v>40</v>
      </c>
      <c r="R16" s="1">
        <v>43146</v>
      </c>
      <c r="S16" s="2">
        <f t="shared" si="0"/>
        <v>2.8044967091602605E-5</v>
      </c>
      <c r="T16" s="1" t="str">
        <f t="shared" si="1"/>
        <v/>
      </c>
      <c r="U16" t="str">
        <f t="shared" si="2"/>
        <v>Low Impact</v>
      </c>
    </row>
    <row r="17" spans="1:21" x14ac:dyDescent="0.25">
      <c r="A17">
        <v>18147</v>
      </c>
      <c r="B17" t="s">
        <v>21</v>
      </c>
      <c r="C17" s="1">
        <v>43298</v>
      </c>
      <c r="D17" t="s">
        <v>22</v>
      </c>
      <c r="E17">
        <v>42</v>
      </c>
      <c r="F17">
        <v>82.03</v>
      </c>
      <c r="G17">
        <v>0</v>
      </c>
      <c r="H17" t="s">
        <v>31</v>
      </c>
      <c r="I17">
        <v>-15.56</v>
      </c>
      <c r="J17">
        <v>1.88</v>
      </c>
      <c r="K17">
        <v>1.49</v>
      </c>
      <c r="L17" t="s">
        <v>261</v>
      </c>
      <c r="M17" t="s">
        <v>25</v>
      </c>
      <c r="N17" t="s">
        <v>37</v>
      </c>
      <c r="O17" t="s">
        <v>27</v>
      </c>
      <c r="P17" t="s">
        <v>48</v>
      </c>
      <c r="Q17" t="s">
        <v>40</v>
      </c>
      <c r="R17" s="1">
        <v>43299</v>
      </c>
      <c r="S17" s="2">
        <f t="shared" si="0"/>
        <v>4.7016731055061551E-5</v>
      </c>
      <c r="T17" s="1" t="str">
        <f t="shared" si="1"/>
        <v/>
      </c>
      <c r="U17" t="str">
        <f t="shared" si="2"/>
        <v>Low Impact</v>
      </c>
    </row>
    <row r="18" spans="1:21" x14ac:dyDescent="0.25">
      <c r="A18">
        <v>18178</v>
      </c>
      <c r="B18" t="s">
        <v>21</v>
      </c>
      <c r="C18" s="1">
        <v>43406</v>
      </c>
      <c r="D18" t="s">
        <v>52</v>
      </c>
      <c r="E18">
        <v>10</v>
      </c>
      <c r="F18">
        <v>187.46</v>
      </c>
      <c r="G18">
        <v>0</v>
      </c>
      <c r="H18" t="s">
        <v>31</v>
      </c>
      <c r="I18">
        <v>49.85</v>
      </c>
      <c r="J18">
        <v>17.670000000000002</v>
      </c>
      <c r="K18">
        <v>8.99</v>
      </c>
      <c r="L18" t="s">
        <v>262</v>
      </c>
      <c r="M18" t="s">
        <v>54</v>
      </c>
      <c r="N18" t="s">
        <v>45</v>
      </c>
      <c r="O18" t="s">
        <v>32</v>
      </c>
      <c r="P18" t="s">
        <v>33</v>
      </c>
      <c r="Q18" t="s">
        <v>34</v>
      </c>
      <c r="R18" s="1">
        <v>43413</v>
      </c>
      <c r="S18" s="2">
        <f t="shared" si="0"/>
        <v>1.0744552485166206E-4</v>
      </c>
      <c r="T18" s="1" t="str">
        <f t="shared" si="1"/>
        <v/>
      </c>
      <c r="U18" t="str">
        <f t="shared" si="2"/>
        <v>Low Impact</v>
      </c>
    </row>
    <row r="19" spans="1:21" x14ac:dyDescent="0.25">
      <c r="A19">
        <v>18308</v>
      </c>
      <c r="B19" t="s">
        <v>21</v>
      </c>
      <c r="C19" s="1">
        <v>43382</v>
      </c>
      <c r="D19" t="s">
        <v>22</v>
      </c>
      <c r="E19">
        <v>49</v>
      </c>
      <c r="F19">
        <v>5247.4835000000003</v>
      </c>
      <c r="G19">
        <v>0</v>
      </c>
      <c r="H19" t="s">
        <v>31</v>
      </c>
      <c r="I19">
        <v>1465.87</v>
      </c>
      <c r="J19">
        <v>125.99</v>
      </c>
      <c r="K19">
        <v>8.08</v>
      </c>
      <c r="L19" t="s">
        <v>263</v>
      </c>
      <c r="M19" t="s">
        <v>166</v>
      </c>
      <c r="N19" t="s">
        <v>26</v>
      </c>
      <c r="O19" t="s">
        <v>38</v>
      </c>
      <c r="P19" t="s">
        <v>39</v>
      </c>
      <c r="Q19" t="s">
        <v>40</v>
      </c>
      <c r="R19" s="1">
        <v>43383</v>
      </c>
      <c r="S19" s="2">
        <f t="shared" si="0"/>
        <v>3.0076742708201034E-3</v>
      </c>
      <c r="T19" s="1" t="str">
        <f t="shared" si="1"/>
        <v/>
      </c>
      <c r="U19" t="str">
        <f t="shared" si="2"/>
        <v>Major Local Control Audit</v>
      </c>
    </row>
    <row r="20" spans="1:21" x14ac:dyDescent="0.25">
      <c r="A20">
        <v>18336</v>
      </c>
      <c r="B20" t="s">
        <v>30</v>
      </c>
      <c r="C20" s="1">
        <v>43214</v>
      </c>
      <c r="D20" t="s">
        <v>22</v>
      </c>
      <c r="E20">
        <v>1</v>
      </c>
      <c r="F20">
        <v>7.96</v>
      </c>
      <c r="G20">
        <v>0</v>
      </c>
      <c r="H20" t="s">
        <v>23</v>
      </c>
      <c r="I20">
        <v>-0.11</v>
      </c>
      <c r="J20">
        <v>2.88</v>
      </c>
      <c r="K20">
        <v>0.7</v>
      </c>
      <c r="L20" t="s">
        <v>119</v>
      </c>
      <c r="M20" t="s">
        <v>25</v>
      </c>
      <c r="N20" t="s">
        <v>64</v>
      </c>
      <c r="O20" t="s">
        <v>27</v>
      </c>
      <c r="P20" t="s">
        <v>28</v>
      </c>
      <c r="Q20" t="s">
        <v>29</v>
      </c>
      <c r="R20" s="1">
        <v>43214</v>
      </c>
      <c r="S20" s="2">
        <f t="shared" si="0"/>
        <v>4.5623939924209431E-6</v>
      </c>
      <c r="T20" s="1" t="str">
        <f t="shared" si="1"/>
        <v>QUALITY CHECK</v>
      </c>
      <c r="U20" t="str">
        <f t="shared" si="2"/>
        <v>Low Impact</v>
      </c>
    </row>
    <row r="21" spans="1:21" x14ac:dyDescent="0.25">
      <c r="A21">
        <v>18371</v>
      </c>
      <c r="B21" t="s">
        <v>21</v>
      </c>
      <c r="C21" s="1">
        <v>43361</v>
      </c>
      <c r="D21" t="s">
        <v>55</v>
      </c>
      <c r="E21">
        <v>30</v>
      </c>
      <c r="F21">
        <v>1394.36</v>
      </c>
      <c r="G21">
        <v>0</v>
      </c>
      <c r="H21" t="s">
        <v>31</v>
      </c>
      <c r="I21">
        <v>271.45</v>
      </c>
      <c r="J21">
        <v>43.98</v>
      </c>
      <c r="K21">
        <v>8.99</v>
      </c>
      <c r="L21" t="s">
        <v>254</v>
      </c>
      <c r="M21" t="s">
        <v>25</v>
      </c>
      <c r="N21" t="s">
        <v>37</v>
      </c>
      <c r="O21" t="s">
        <v>27</v>
      </c>
      <c r="P21" t="s">
        <v>28</v>
      </c>
      <c r="Q21" t="s">
        <v>34</v>
      </c>
      <c r="R21" s="1">
        <v>43361</v>
      </c>
      <c r="S21" s="2">
        <f t="shared" si="0"/>
        <v>7.9919845317488259E-4</v>
      </c>
      <c r="T21" s="1" t="str">
        <f t="shared" si="1"/>
        <v/>
      </c>
      <c r="U21" t="str">
        <f t="shared" si="2"/>
        <v>Medium Impact</v>
      </c>
    </row>
    <row r="22" spans="1:21" x14ac:dyDescent="0.25">
      <c r="A22">
        <v>18402</v>
      </c>
      <c r="B22" t="s">
        <v>21</v>
      </c>
      <c r="C22" s="1">
        <v>43341</v>
      </c>
      <c r="D22" t="s">
        <v>52</v>
      </c>
      <c r="E22">
        <v>3</v>
      </c>
      <c r="F22">
        <v>56.07</v>
      </c>
      <c r="G22">
        <v>0</v>
      </c>
      <c r="H22" t="s">
        <v>31</v>
      </c>
      <c r="I22">
        <v>10.49</v>
      </c>
      <c r="J22">
        <v>12.99</v>
      </c>
      <c r="K22">
        <v>14.37</v>
      </c>
      <c r="L22" t="s">
        <v>264</v>
      </c>
      <c r="M22" t="s">
        <v>25</v>
      </c>
      <c r="N22" t="s">
        <v>26</v>
      </c>
      <c r="O22" t="s">
        <v>32</v>
      </c>
      <c r="P22" t="s">
        <v>33</v>
      </c>
      <c r="Q22" t="s">
        <v>76</v>
      </c>
      <c r="R22" s="1">
        <v>43341</v>
      </c>
      <c r="S22" s="2">
        <f t="shared" si="0"/>
        <v>3.2137365722995258E-5</v>
      </c>
      <c r="T22" s="1" t="str">
        <f t="shared" si="1"/>
        <v/>
      </c>
      <c r="U22" t="str">
        <f t="shared" si="2"/>
        <v>Low Impact</v>
      </c>
    </row>
    <row r="23" spans="1:21" x14ac:dyDescent="0.25">
      <c r="A23">
        <v>18723</v>
      </c>
      <c r="B23" t="s">
        <v>21</v>
      </c>
      <c r="C23" s="1">
        <v>43324</v>
      </c>
      <c r="D23" t="s">
        <v>55</v>
      </c>
      <c r="E23">
        <v>1</v>
      </c>
      <c r="F23">
        <v>52.096499999999999</v>
      </c>
      <c r="G23">
        <v>0</v>
      </c>
      <c r="H23" t="s">
        <v>31</v>
      </c>
      <c r="I23">
        <v>-232.8</v>
      </c>
      <c r="J23">
        <v>55.99</v>
      </c>
      <c r="K23">
        <v>2.5</v>
      </c>
      <c r="L23" t="s">
        <v>267</v>
      </c>
      <c r="M23" t="s">
        <v>54</v>
      </c>
      <c r="N23" t="s">
        <v>64</v>
      </c>
      <c r="O23" t="s">
        <v>38</v>
      </c>
      <c r="P23" t="s">
        <v>39</v>
      </c>
      <c r="Q23" t="s">
        <v>34</v>
      </c>
      <c r="R23" s="1">
        <v>43326</v>
      </c>
      <c r="S23" s="2">
        <f t="shared" si="0"/>
        <v>2.985989429976855E-5</v>
      </c>
      <c r="T23" s="1" t="str">
        <f t="shared" si="1"/>
        <v/>
      </c>
      <c r="U23" t="str">
        <f t="shared" si="2"/>
        <v>Low Impact</v>
      </c>
    </row>
    <row r="24" spans="1:21" x14ac:dyDescent="0.25">
      <c r="A24">
        <v>18919</v>
      </c>
      <c r="B24" t="s">
        <v>30</v>
      </c>
      <c r="C24" s="1">
        <v>43279</v>
      </c>
      <c r="D24" t="s">
        <v>52</v>
      </c>
      <c r="E24">
        <v>39</v>
      </c>
      <c r="F24">
        <v>739.28</v>
      </c>
      <c r="G24">
        <v>0</v>
      </c>
      <c r="H24" t="s">
        <v>31</v>
      </c>
      <c r="I24">
        <v>43.97</v>
      </c>
      <c r="J24">
        <v>17.52</v>
      </c>
      <c r="K24">
        <v>8.17</v>
      </c>
      <c r="L24" t="s">
        <v>269</v>
      </c>
      <c r="M24" t="s">
        <v>25</v>
      </c>
      <c r="N24" t="s">
        <v>37</v>
      </c>
      <c r="O24" t="s">
        <v>27</v>
      </c>
      <c r="P24" t="s">
        <v>46</v>
      </c>
      <c r="Q24" t="s">
        <v>74</v>
      </c>
      <c r="R24" s="1">
        <v>43284</v>
      </c>
      <c r="S24" s="2">
        <f t="shared" si="0"/>
        <v>4.2372947622072293E-4</v>
      </c>
      <c r="T24" s="1" t="str">
        <f t="shared" si="1"/>
        <v>QUALITY CHECK</v>
      </c>
      <c r="U24" t="str">
        <f t="shared" si="2"/>
        <v>Low Local Control Audit</v>
      </c>
    </row>
    <row r="25" spans="1:21" x14ac:dyDescent="0.25">
      <c r="A25">
        <v>19010</v>
      </c>
      <c r="B25" t="s">
        <v>30</v>
      </c>
      <c r="C25" s="1">
        <v>43258</v>
      </c>
      <c r="D25" t="s">
        <v>52</v>
      </c>
      <c r="E25">
        <v>18</v>
      </c>
      <c r="F25">
        <v>23792.93</v>
      </c>
      <c r="G25">
        <v>0</v>
      </c>
      <c r="H25" t="s">
        <v>31</v>
      </c>
      <c r="I25">
        <v>10951.31</v>
      </c>
      <c r="J25">
        <v>1270.99</v>
      </c>
      <c r="K25">
        <v>19.989999999999998</v>
      </c>
      <c r="L25" t="s">
        <v>214</v>
      </c>
      <c r="M25" t="s">
        <v>166</v>
      </c>
      <c r="N25" t="s">
        <v>45</v>
      </c>
      <c r="O25" t="s">
        <v>27</v>
      </c>
      <c r="P25" t="s">
        <v>48</v>
      </c>
      <c r="Q25" t="s">
        <v>40</v>
      </c>
      <c r="R25" s="1">
        <v>43260</v>
      </c>
      <c r="S25" s="2">
        <f t="shared" si="0"/>
        <v>1.3637276494232667E-2</v>
      </c>
      <c r="T25" s="1" t="str">
        <f t="shared" si="1"/>
        <v>QUALITY CHECK</v>
      </c>
      <c r="U25" t="str">
        <f t="shared" si="2"/>
        <v>Major Local Control Audit</v>
      </c>
    </row>
    <row r="26" spans="1:21" x14ac:dyDescent="0.25">
      <c r="A26">
        <v>20614</v>
      </c>
      <c r="B26" t="s">
        <v>21</v>
      </c>
      <c r="C26" s="1">
        <v>43238</v>
      </c>
      <c r="D26" t="s">
        <v>22</v>
      </c>
      <c r="E26">
        <v>47</v>
      </c>
      <c r="F26">
        <v>3596.36</v>
      </c>
      <c r="G26">
        <v>0</v>
      </c>
      <c r="H26" t="s">
        <v>23</v>
      </c>
      <c r="I26">
        <v>326.25</v>
      </c>
      <c r="J26">
        <v>73.98</v>
      </c>
      <c r="K26">
        <v>12.14</v>
      </c>
      <c r="L26" t="s">
        <v>212</v>
      </c>
      <c r="M26" t="s">
        <v>54</v>
      </c>
      <c r="N26" t="s">
        <v>26</v>
      </c>
      <c r="O26" t="s">
        <v>38</v>
      </c>
      <c r="P26" t="s">
        <v>89</v>
      </c>
      <c r="Q26" t="s">
        <v>40</v>
      </c>
      <c r="R26" s="1">
        <v>43240</v>
      </c>
      <c r="S26" s="2">
        <f t="shared" si="0"/>
        <v>2.0613079470581637E-3</v>
      </c>
      <c r="T26" s="1" t="str">
        <f t="shared" si="1"/>
        <v/>
      </c>
      <c r="U26" t="str">
        <f t="shared" si="2"/>
        <v>Major Local Control Audit</v>
      </c>
    </row>
    <row r="27" spans="1:21" x14ac:dyDescent="0.25">
      <c r="A27">
        <v>21635</v>
      </c>
      <c r="B27" t="s">
        <v>21</v>
      </c>
      <c r="C27" s="1">
        <v>43436</v>
      </c>
      <c r="D27" t="s">
        <v>52</v>
      </c>
      <c r="E27">
        <v>2</v>
      </c>
      <c r="F27">
        <v>65.31</v>
      </c>
      <c r="G27">
        <v>0</v>
      </c>
      <c r="H27" t="s">
        <v>31</v>
      </c>
      <c r="I27">
        <v>-34.42</v>
      </c>
      <c r="J27">
        <v>24.92</v>
      </c>
      <c r="K27">
        <v>12.98</v>
      </c>
      <c r="L27" t="s">
        <v>196</v>
      </c>
      <c r="M27" t="s">
        <v>25</v>
      </c>
      <c r="N27" t="s">
        <v>64</v>
      </c>
      <c r="O27" t="s">
        <v>27</v>
      </c>
      <c r="P27" t="s">
        <v>48</v>
      </c>
      <c r="Q27" t="s">
        <v>40</v>
      </c>
      <c r="R27" s="1">
        <v>43436</v>
      </c>
      <c r="S27" s="2">
        <f t="shared" si="0"/>
        <v>3.7433411010679876E-5</v>
      </c>
      <c r="T27" s="1" t="str">
        <f t="shared" si="1"/>
        <v/>
      </c>
      <c r="U27" t="str">
        <f t="shared" si="2"/>
        <v>Low Impact</v>
      </c>
    </row>
    <row r="28" spans="1:21" x14ac:dyDescent="0.25">
      <c r="A28">
        <v>22342</v>
      </c>
      <c r="B28" t="s">
        <v>21</v>
      </c>
      <c r="C28" s="1">
        <v>43249</v>
      </c>
      <c r="D28" t="s">
        <v>52</v>
      </c>
      <c r="E28">
        <v>13</v>
      </c>
      <c r="F28">
        <v>241.70599999999999</v>
      </c>
      <c r="G28">
        <v>0</v>
      </c>
      <c r="H28" t="s">
        <v>31</v>
      </c>
      <c r="I28">
        <v>-92.96</v>
      </c>
      <c r="J28">
        <v>20.99</v>
      </c>
      <c r="K28">
        <v>3.3</v>
      </c>
      <c r="L28" t="s">
        <v>307</v>
      </c>
      <c r="M28" t="s">
        <v>166</v>
      </c>
      <c r="N28" t="s">
        <v>45</v>
      </c>
      <c r="O28" t="s">
        <v>38</v>
      </c>
      <c r="P28" t="s">
        <v>39</v>
      </c>
      <c r="Q28" t="s">
        <v>34</v>
      </c>
      <c r="R28" s="1">
        <v>43256</v>
      </c>
      <c r="S28" s="2">
        <f t="shared" si="0"/>
        <v>1.3853743747890658E-4</v>
      </c>
      <c r="T28" s="1" t="str">
        <f t="shared" si="1"/>
        <v/>
      </c>
      <c r="U28" t="str">
        <f t="shared" si="2"/>
        <v>Low Impact</v>
      </c>
    </row>
    <row r="29" spans="1:21" x14ac:dyDescent="0.25">
      <c r="A29">
        <v>22851</v>
      </c>
      <c r="B29" t="s">
        <v>21</v>
      </c>
      <c r="C29" s="1">
        <v>43160</v>
      </c>
      <c r="D29" t="s">
        <v>49</v>
      </c>
      <c r="E29">
        <v>13</v>
      </c>
      <c r="F29">
        <v>32.369999999999997</v>
      </c>
      <c r="G29">
        <v>0</v>
      </c>
      <c r="H29" t="s">
        <v>31</v>
      </c>
      <c r="I29">
        <v>-48.55</v>
      </c>
      <c r="J29">
        <v>2.08</v>
      </c>
      <c r="K29">
        <v>5.33</v>
      </c>
      <c r="L29" t="s">
        <v>254</v>
      </c>
      <c r="M29" t="s">
        <v>25</v>
      </c>
      <c r="N29" t="s">
        <v>37</v>
      </c>
      <c r="O29" t="s">
        <v>32</v>
      </c>
      <c r="P29" t="s">
        <v>33</v>
      </c>
      <c r="Q29" t="s">
        <v>40</v>
      </c>
      <c r="R29" s="1">
        <v>43162</v>
      </c>
      <c r="S29" s="2">
        <f t="shared" si="0"/>
        <v>1.8553353459128885E-5</v>
      </c>
      <c r="T29" s="1" t="str">
        <f t="shared" si="1"/>
        <v/>
      </c>
      <c r="U29" t="str">
        <f t="shared" si="2"/>
        <v>Low Impact</v>
      </c>
    </row>
    <row r="30" spans="1:21" x14ac:dyDescent="0.25">
      <c r="A30">
        <v>23844</v>
      </c>
      <c r="B30" t="s">
        <v>21</v>
      </c>
      <c r="C30" s="1">
        <v>43287</v>
      </c>
      <c r="D30" t="s">
        <v>22</v>
      </c>
      <c r="E30">
        <v>40</v>
      </c>
      <c r="F30">
        <v>1861.36</v>
      </c>
      <c r="G30">
        <v>0</v>
      </c>
      <c r="H30" t="s">
        <v>31</v>
      </c>
      <c r="I30">
        <v>627.85</v>
      </c>
      <c r="J30">
        <v>42.98</v>
      </c>
      <c r="K30">
        <v>4.62</v>
      </c>
      <c r="L30" t="s">
        <v>162</v>
      </c>
      <c r="M30" t="s">
        <v>63</v>
      </c>
      <c r="N30" t="s">
        <v>37</v>
      </c>
      <c r="O30" t="s">
        <v>27</v>
      </c>
      <c r="P30" t="s">
        <v>46</v>
      </c>
      <c r="Q30" t="s">
        <v>40</v>
      </c>
      <c r="R30" s="1">
        <v>43289</v>
      </c>
      <c r="S30" s="2">
        <f t="shared" si="0"/>
        <v>1.0668665429312369E-3</v>
      </c>
      <c r="T30" s="1" t="str">
        <f t="shared" si="1"/>
        <v/>
      </c>
      <c r="U30" t="str">
        <f t="shared" si="2"/>
        <v>Medium Local Control Audit</v>
      </c>
    </row>
    <row r="31" spans="1:21" x14ac:dyDescent="0.25">
      <c r="A31">
        <v>23877</v>
      </c>
      <c r="B31" t="s">
        <v>21</v>
      </c>
      <c r="C31" s="1">
        <v>43293</v>
      </c>
      <c r="D31" t="s">
        <v>22</v>
      </c>
      <c r="E31">
        <v>35</v>
      </c>
      <c r="F31">
        <v>381.36</v>
      </c>
      <c r="G31">
        <v>0</v>
      </c>
      <c r="H31" t="s">
        <v>23</v>
      </c>
      <c r="I31">
        <v>128.03</v>
      </c>
      <c r="J31">
        <v>10.01</v>
      </c>
      <c r="K31">
        <v>1.99</v>
      </c>
      <c r="L31" t="s">
        <v>233</v>
      </c>
      <c r="M31" t="s">
        <v>25</v>
      </c>
      <c r="N31" t="s">
        <v>37</v>
      </c>
      <c r="O31" t="s">
        <v>38</v>
      </c>
      <c r="P31" t="s">
        <v>89</v>
      </c>
      <c r="Q31" t="s">
        <v>34</v>
      </c>
      <c r="R31" s="1">
        <v>43295</v>
      </c>
      <c r="S31" s="2">
        <f t="shared" si="0"/>
        <v>2.1858223278261945E-4</v>
      </c>
      <c r="T31" s="1" t="str">
        <f t="shared" si="1"/>
        <v/>
      </c>
      <c r="U31" t="str">
        <f t="shared" si="2"/>
        <v>Low Impact</v>
      </c>
    </row>
    <row r="32" spans="1:21" x14ac:dyDescent="0.25">
      <c r="A32">
        <v>23971</v>
      </c>
      <c r="B32" t="s">
        <v>21</v>
      </c>
      <c r="C32" s="1">
        <v>43425</v>
      </c>
      <c r="D32" t="s">
        <v>49</v>
      </c>
      <c r="E32">
        <v>5</v>
      </c>
      <c r="F32">
        <v>66.63</v>
      </c>
      <c r="G32">
        <v>0</v>
      </c>
      <c r="H32" t="s">
        <v>31</v>
      </c>
      <c r="I32">
        <v>-16.920000000000002</v>
      </c>
      <c r="J32">
        <v>11.97</v>
      </c>
      <c r="K32">
        <v>4.9800000000000004</v>
      </c>
      <c r="L32" t="s">
        <v>278</v>
      </c>
      <c r="M32" t="s">
        <v>54</v>
      </c>
      <c r="N32" t="s">
        <v>37</v>
      </c>
      <c r="O32" t="s">
        <v>27</v>
      </c>
      <c r="P32" t="s">
        <v>46</v>
      </c>
      <c r="Q32" t="s">
        <v>40</v>
      </c>
      <c r="R32" s="1">
        <v>43428</v>
      </c>
      <c r="S32" s="2">
        <f t="shared" si="0"/>
        <v>3.8189988908920528E-5</v>
      </c>
      <c r="T32" s="1" t="str">
        <f t="shared" si="1"/>
        <v/>
      </c>
      <c r="U32" t="str">
        <f t="shared" si="2"/>
        <v>Low Impact</v>
      </c>
    </row>
    <row r="33" spans="1:21" x14ac:dyDescent="0.25">
      <c r="A33">
        <v>24199</v>
      </c>
      <c r="B33" t="s">
        <v>21</v>
      </c>
      <c r="C33" s="1">
        <v>43267</v>
      </c>
      <c r="D33" t="s">
        <v>49</v>
      </c>
      <c r="E33">
        <v>16</v>
      </c>
      <c r="F33">
        <v>706.53</v>
      </c>
      <c r="G33">
        <v>0</v>
      </c>
      <c r="H33" t="s">
        <v>31</v>
      </c>
      <c r="I33">
        <v>-314.42</v>
      </c>
      <c r="J33">
        <v>40.479999999999997</v>
      </c>
      <c r="K33">
        <v>19.989999999999998</v>
      </c>
      <c r="L33" t="s">
        <v>321</v>
      </c>
      <c r="M33" t="s">
        <v>25</v>
      </c>
      <c r="N33" t="s">
        <v>45</v>
      </c>
      <c r="O33" t="s">
        <v>38</v>
      </c>
      <c r="P33" t="s">
        <v>89</v>
      </c>
      <c r="Q33" t="s">
        <v>40</v>
      </c>
      <c r="R33" s="1">
        <v>43268</v>
      </c>
      <c r="S33" s="2">
        <f t="shared" si="0"/>
        <v>4.0495832003331264E-4</v>
      </c>
      <c r="T33" s="1" t="str">
        <f t="shared" si="1"/>
        <v/>
      </c>
      <c r="U33" t="str">
        <f t="shared" si="2"/>
        <v>Low Local Control Audit</v>
      </c>
    </row>
    <row r="34" spans="1:21" x14ac:dyDescent="0.25">
      <c r="A34">
        <v>24644</v>
      </c>
      <c r="B34" t="s">
        <v>21</v>
      </c>
      <c r="C34" s="1">
        <v>43309</v>
      </c>
      <c r="D34" t="s">
        <v>49</v>
      </c>
      <c r="E34">
        <v>46</v>
      </c>
      <c r="F34">
        <v>5897.47</v>
      </c>
      <c r="G34">
        <v>0</v>
      </c>
      <c r="H34" t="s">
        <v>56</v>
      </c>
      <c r="I34">
        <v>-1764.29</v>
      </c>
      <c r="J34">
        <v>122.99</v>
      </c>
      <c r="K34">
        <v>70.2</v>
      </c>
      <c r="L34" t="s">
        <v>159</v>
      </c>
      <c r="M34" t="s">
        <v>63</v>
      </c>
      <c r="N34" t="s">
        <v>26</v>
      </c>
      <c r="O34" t="s">
        <v>32</v>
      </c>
      <c r="P34" t="s">
        <v>86</v>
      </c>
      <c r="Q34" t="s">
        <v>59</v>
      </c>
      <c r="R34" s="1">
        <v>43310</v>
      </c>
      <c r="S34" s="2">
        <f t="shared" si="0"/>
        <v>3.3802238314676811E-3</v>
      </c>
      <c r="T34" s="1" t="str">
        <f t="shared" si="1"/>
        <v/>
      </c>
      <c r="U34" t="str">
        <f t="shared" si="2"/>
        <v>Major Local Control Audit</v>
      </c>
    </row>
    <row r="35" spans="1:21" x14ac:dyDescent="0.25">
      <c r="A35">
        <v>25120</v>
      </c>
      <c r="B35" t="s">
        <v>21</v>
      </c>
      <c r="C35" s="1">
        <v>43135</v>
      </c>
      <c r="D35" t="s">
        <v>55</v>
      </c>
      <c r="E35">
        <v>46</v>
      </c>
      <c r="F35">
        <v>237.15</v>
      </c>
      <c r="G35">
        <v>0</v>
      </c>
      <c r="H35" t="s">
        <v>31</v>
      </c>
      <c r="I35">
        <v>123.02</v>
      </c>
      <c r="J35">
        <v>4.91</v>
      </c>
      <c r="K35">
        <v>0.5</v>
      </c>
      <c r="L35" t="s">
        <v>185</v>
      </c>
      <c r="M35" t="s">
        <v>25</v>
      </c>
      <c r="N35" t="s">
        <v>26</v>
      </c>
      <c r="O35" t="s">
        <v>27</v>
      </c>
      <c r="P35" t="s">
        <v>61</v>
      </c>
      <c r="Q35" t="s">
        <v>40</v>
      </c>
      <c r="R35" s="1">
        <v>43137</v>
      </c>
      <c r="S35" s="2">
        <f t="shared" si="0"/>
        <v>1.3592609739982746E-4</v>
      </c>
      <c r="T35" s="1" t="str">
        <f t="shared" si="1"/>
        <v/>
      </c>
      <c r="U35" t="str">
        <f t="shared" si="2"/>
        <v>Low Impact</v>
      </c>
    </row>
    <row r="36" spans="1:21" x14ac:dyDescent="0.25">
      <c r="A36">
        <v>25574</v>
      </c>
      <c r="B36" t="s">
        <v>21</v>
      </c>
      <c r="C36" s="1">
        <v>43171</v>
      </c>
      <c r="D36" t="s">
        <v>22</v>
      </c>
      <c r="E36">
        <v>46</v>
      </c>
      <c r="F36">
        <v>5074.07</v>
      </c>
      <c r="G36">
        <v>0</v>
      </c>
      <c r="H36" t="s">
        <v>56</v>
      </c>
      <c r="I36">
        <v>-1390.53</v>
      </c>
      <c r="J36">
        <v>100.98</v>
      </c>
      <c r="K36">
        <v>57.38</v>
      </c>
      <c r="L36" t="s">
        <v>330</v>
      </c>
      <c r="M36" t="s">
        <v>25</v>
      </c>
      <c r="N36" t="s">
        <v>64</v>
      </c>
      <c r="O36" t="s">
        <v>32</v>
      </c>
      <c r="P36" t="s">
        <v>79</v>
      </c>
      <c r="Q36" t="s">
        <v>80</v>
      </c>
      <c r="R36" s="1">
        <v>43171</v>
      </c>
      <c r="S36" s="2">
        <f t="shared" si="0"/>
        <v>2.9082797091863483E-3</v>
      </c>
      <c r="T36" s="1" t="str">
        <f t="shared" si="1"/>
        <v/>
      </c>
      <c r="U36" t="str">
        <f t="shared" si="2"/>
        <v>Major Local Control Audit</v>
      </c>
    </row>
    <row r="37" spans="1:21" x14ac:dyDescent="0.25">
      <c r="A37">
        <v>26758</v>
      </c>
      <c r="B37" t="s">
        <v>21</v>
      </c>
      <c r="C37" s="1">
        <v>43243</v>
      </c>
      <c r="D37" t="s">
        <v>22</v>
      </c>
      <c r="E37">
        <v>37</v>
      </c>
      <c r="F37">
        <v>108.33</v>
      </c>
      <c r="G37">
        <v>0</v>
      </c>
      <c r="H37" t="s">
        <v>31</v>
      </c>
      <c r="I37">
        <v>17</v>
      </c>
      <c r="J37">
        <v>2.88</v>
      </c>
      <c r="K37">
        <v>0.7</v>
      </c>
      <c r="L37" t="s">
        <v>335</v>
      </c>
      <c r="M37" t="s">
        <v>25</v>
      </c>
      <c r="N37" t="s">
        <v>37</v>
      </c>
      <c r="O37" t="s">
        <v>27</v>
      </c>
      <c r="P37" t="s">
        <v>28</v>
      </c>
      <c r="Q37" t="s">
        <v>29</v>
      </c>
      <c r="R37" s="1">
        <v>43245</v>
      </c>
      <c r="S37" s="2">
        <f t="shared" si="0"/>
        <v>6.2090972512432262E-5</v>
      </c>
      <c r="T37" s="1" t="str">
        <f t="shared" si="1"/>
        <v/>
      </c>
      <c r="U37" t="str">
        <f t="shared" si="2"/>
        <v>Low Impact</v>
      </c>
    </row>
    <row r="38" spans="1:21" x14ac:dyDescent="0.25">
      <c r="A38">
        <v>26945</v>
      </c>
      <c r="B38" t="s">
        <v>21</v>
      </c>
      <c r="C38" s="1">
        <v>43136</v>
      </c>
      <c r="D38" t="s">
        <v>49</v>
      </c>
      <c r="E38">
        <v>29</v>
      </c>
      <c r="F38">
        <v>221.33</v>
      </c>
      <c r="G38">
        <v>0</v>
      </c>
      <c r="H38" t="s">
        <v>31</v>
      </c>
      <c r="I38">
        <v>77.33</v>
      </c>
      <c r="J38">
        <v>7.28</v>
      </c>
      <c r="K38">
        <v>1.77</v>
      </c>
      <c r="L38" t="s">
        <v>134</v>
      </c>
      <c r="M38" t="s">
        <v>25</v>
      </c>
      <c r="N38" t="s">
        <v>37</v>
      </c>
      <c r="O38" t="s">
        <v>27</v>
      </c>
      <c r="P38" t="s">
        <v>42</v>
      </c>
      <c r="Q38" t="s">
        <v>29</v>
      </c>
      <c r="R38" s="1">
        <v>43136</v>
      </c>
      <c r="S38" s="2">
        <f t="shared" si="0"/>
        <v>1.2685862592242808E-4</v>
      </c>
      <c r="T38" s="1" t="str">
        <f t="shared" si="1"/>
        <v/>
      </c>
      <c r="U38" t="str">
        <f t="shared" si="2"/>
        <v>Low Impact</v>
      </c>
    </row>
    <row r="39" spans="1:21" x14ac:dyDescent="0.25">
      <c r="A39">
        <v>27111</v>
      </c>
      <c r="B39" t="s">
        <v>21</v>
      </c>
      <c r="C39" s="1">
        <v>43170</v>
      </c>
      <c r="D39" t="s">
        <v>35</v>
      </c>
      <c r="E39">
        <v>18</v>
      </c>
      <c r="F39">
        <v>3497.05</v>
      </c>
      <c r="G39">
        <v>0</v>
      </c>
      <c r="H39" t="s">
        <v>31</v>
      </c>
      <c r="I39">
        <v>282.18</v>
      </c>
      <c r="J39">
        <v>193.17</v>
      </c>
      <c r="K39">
        <v>19.989999999999998</v>
      </c>
      <c r="L39" t="s">
        <v>337</v>
      </c>
      <c r="M39" t="s">
        <v>166</v>
      </c>
      <c r="N39" t="s">
        <v>37</v>
      </c>
      <c r="O39" t="s">
        <v>27</v>
      </c>
      <c r="P39" t="s">
        <v>43</v>
      </c>
      <c r="Q39" t="s">
        <v>40</v>
      </c>
      <c r="R39" s="1">
        <v>43171</v>
      </c>
      <c r="S39" s="2">
        <f t="shared" si="0"/>
        <v>2.0043869235170427E-3</v>
      </c>
      <c r="T39" s="1" t="str">
        <f t="shared" si="1"/>
        <v/>
      </c>
      <c r="U39" t="str">
        <f t="shared" si="2"/>
        <v>Major Local Control Audit</v>
      </c>
    </row>
    <row r="40" spans="1:21" x14ac:dyDescent="0.25">
      <c r="A40">
        <v>28451</v>
      </c>
      <c r="B40" t="s">
        <v>21</v>
      </c>
      <c r="C40" s="1">
        <v>43105</v>
      </c>
      <c r="D40" t="s">
        <v>49</v>
      </c>
      <c r="E40">
        <v>33</v>
      </c>
      <c r="F40">
        <v>4913.7</v>
      </c>
      <c r="G40">
        <v>0</v>
      </c>
      <c r="H40" t="s">
        <v>56</v>
      </c>
      <c r="I40">
        <v>1054.93</v>
      </c>
      <c r="J40">
        <v>145.44999999999999</v>
      </c>
      <c r="K40">
        <v>17.850000000000001</v>
      </c>
      <c r="L40" t="s">
        <v>107</v>
      </c>
      <c r="M40" t="s">
        <v>54</v>
      </c>
      <c r="N40" t="s">
        <v>45</v>
      </c>
      <c r="O40" t="s">
        <v>38</v>
      </c>
      <c r="P40" t="s">
        <v>58</v>
      </c>
      <c r="Q40" t="s">
        <v>59</v>
      </c>
      <c r="R40" s="1">
        <v>43107</v>
      </c>
      <c r="S40" s="2">
        <f t="shared" si="0"/>
        <v>2.8163612262008526E-3</v>
      </c>
      <c r="T40" s="1" t="str">
        <f t="shared" si="1"/>
        <v/>
      </c>
      <c r="U40" t="str">
        <f t="shared" si="2"/>
        <v>Major Local Control Audit</v>
      </c>
    </row>
    <row r="41" spans="1:21" x14ac:dyDescent="0.25">
      <c r="A41">
        <v>29410</v>
      </c>
      <c r="B41" t="s">
        <v>30</v>
      </c>
      <c r="C41" s="1">
        <v>43360</v>
      </c>
      <c r="D41" t="s">
        <v>49</v>
      </c>
      <c r="E41">
        <v>36</v>
      </c>
      <c r="F41">
        <v>6057.27</v>
      </c>
      <c r="G41">
        <v>0</v>
      </c>
      <c r="H41" t="s">
        <v>31</v>
      </c>
      <c r="I41">
        <v>1585.5</v>
      </c>
      <c r="J41">
        <v>195.99</v>
      </c>
      <c r="K41">
        <v>4.2</v>
      </c>
      <c r="L41" t="s">
        <v>277</v>
      </c>
      <c r="M41" t="s">
        <v>54</v>
      </c>
      <c r="N41" t="s">
        <v>26</v>
      </c>
      <c r="O41" t="s">
        <v>38</v>
      </c>
      <c r="P41" t="s">
        <v>39</v>
      </c>
      <c r="Q41" t="s">
        <v>40</v>
      </c>
      <c r="R41" s="1">
        <v>43362</v>
      </c>
      <c r="S41" s="2">
        <f t="shared" si="0"/>
        <v>3.4718156103607546E-3</v>
      </c>
      <c r="T41" s="1" t="str">
        <f t="shared" si="1"/>
        <v>QUALITY CHECK</v>
      </c>
      <c r="U41" t="str">
        <f t="shared" si="2"/>
        <v>Major Local Control Audit</v>
      </c>
    </row>
    <row r="42" spans="1:21" x14ac:dyDescent="0.25">
      <c r="A42">
        <v>29766</v>
      </c>
      <c r="B42" t="s">
        <v>21</v>
      </c>
      <c r="C42" s="1">
        <v>43180</v>
      </c>
      <c r="D42" t="s">
        <v>55</v>
      </c>
      <c r="E42">
        <v>13</v>
      </c>
      <c r="F42">
        <v>89061.05</v>
      </c>
      <c r="G42">
        <v>0</v>
      </c>
      <c r="H42" t="s">
        <v>31</v>
      </c>
      <c r="I42">
        <v>27220.69</v>
      </c>
      <c r="J42">
        <v>6783.02</v>
      </c>
      <c r="K42">
        <v>24.49</v>
      </c>
      <c r="L42" t="s">
        <v>285</v>
      </c>
      <c r="M42" t="s">
        <v>63</v>
      </c>
      <c r="N42" t="s">
        <v>64</v>
      </c>
      <c r="O42" t="s">
        <v>38</v>
      </c>
      <c r="P42" t="s">
        <v>58</v>
      </c>
      <c r="Q42" t="s">
        <v>76</v>
      </c>
      <c r="R42" s="1">
        <v>43181</v>
      </c>
      <c r="S42" s="2">
        <f t="shared" si="0"/>
        <v>5.1046683351595637E-2</v>
      </c>
      <c r="T42" s="1" t="str">
        <f t="shared" si="1"/>
        <v/>
      </c>
      <c r="U42" t="str">
        <f t="shared" si="2"/>
        <v>Major Local Control Audit</v>
      </c>
    </row>
    <row r="43" spans="1:21" x14ac:dyDescent="0.25">
      <c r="A43">
        <v>31175</v>
      </c>
      <c r="B43" t="s">
        <v>21</v>
      </c>
      <c r="C43" s="1">
        <v>43369</v>
      </c>
      <c r="D43" t="s">
        <v>49</v>
      </c>
      <c r="E43">
        <v>26</v>
      </c>
      <c r="F43">
        <v>539.66</v>
      </c>
      <c r="G43">
        <v>0</v>
      </c>
      <c r="H43" t="s">
        <v>23</v>
      </c>
      <c r="I43">
        <v>147.08000000000001</v>
      </c>
      <c r="J43">
        <v>19.98</v>
      </c>
      <c r="K43">
        <v>5.97</v>
      </c>
      <c r="L43" t="s">
        <v>253</v>
      </c>
      <c r="M43" t="s">
        <v>25</v>
      </c>
      <c r="N43" t="s">
        <v>26</v>
      </c>
      <c r="O43" t="s">
        <v>27</v>
      </c>
      <c r="P43" t="s">
        <v>42</v>
      </c>
      <c r="Q43" t="s">
        <v>40</v>
      </c>
      <c r="R43" s="1">
        <v>43372</v>
      </c>
      <c r="S43" s="2">
        <f t="shared" si="0"/>
        <v>3.0931426406405604E-4</v>
      </c>
      <c r="T43" s="1" t="str">
        <f t="shared" si="1"/>
        <v/>
      </c>
      <c r="U43" t="str">
        <f t="shared" si="2"/>
        <v>Low Impact</v>
      </c>
    </row>
    <row r="44" spans="1:21" x14ac:dyDescent="0.25">
      <c r="A44">
        <v>31493</v>
      </c>
      <c r="B44" t="s">
        <v>21</v>
      </c>
      <c r="C44" s="1">
        <v>43390</v>
      </c>
      <c r="D44" t="s">
        <v>35</v>
      </c>
      <c r="E44">
        <v>8</v>
      </c>
      <c r="F44">
        <v>112.47</v>
      </c>
      <c r="G44">
        <v>0</v>
      </c>
      <c r="H44" t="s">
        <v>23</v>
      </c>
      <c r="I44">
        <v>46.74</v>
      </c>
      <c r="J44">
        <v>12.2</v>
      </c>
      <c r="K44">
        <v>6.02</v>
      </c>
      <c r="L44" t="s">
        <v>101</v>
      </c>
      <c r="M44" t="s">
        <v>25</v>
      </c>
      <c r="N44" t="s">
        <v>37</v>
      </c>
      <c r="O44" t="s">
        <v>32</v>
      </c>
      <c r="P44" t="s">
        <v>33</v>
      </c>
      <c r="Q44" t="s">
        <v>34</v>
      </c>
      <c r="R44" s="1">
        <v>43391</v>
      </c>
      <c r="S44" s="2">
        <f t="shared" si="0"/>
        <v>6.4463875920550687E-5</v>
      </c>
      <c r="T44" s="1" t="str">
        <f t="shared" si="1"/>
        <v/>
      </c>
      <c r="U44" t="str">
        <f t="shared" si="2"/>
        <v>Low Impact</v>
      </c>
    </row>
    <row r="45" spans="1:21" x14ac:dyDescent="0.25">
      <c r="A45">
        <v>31873</v>
      </c>
      <c r="B45" t="s">
        <v>21</v>
      </c>
      <c r="C45" s="1">
        <v>43412</v>
      </c>
      <c r="D45" t="s">
        <v>52</v>
      </c>
      <c r="E45">
        <v>42</v>
      </c>
      <c r="F45">
        <v>236.89</v>
      </c>
      <c r="G45">
        <v>0</v>
      </c>
      <c r="H45" t="s">
        <v>31</v>
      </c>
      <c r="I45">
        <v>-125.29</v>
      </c>
      <c r="J45">
        <v>5.28</v>
      </c>
      <c r="K45">
        <v>6.26</v>
      </c>
      <c r="L45" t="s">
        <v>363</v>
      </c>
      <c r="M45" t="s">
        <v>54</v>
      </c>
      <c r="N45" t="s">
        <v>37</v>
      </c>
      <c r="O45" t="s">
        <v>27</v>
      </c>
      <c r="P45" t="s">
        <v>42</v>
      </c>
      <c r="Q45" t="s">
        <v>40</v>
      </c>
      <c r="R45" s="1">
        <v>43419</v>
      </c>
      <c r="S45" s="2">
        <f t="shared" si="0"/>
        <v>1.3577707448047703E-4</v>
      </c>
      <c r="T45" s="1" t="str">
        <f t="shared" si="1"/>
        <v/>
      </c>
      <c r="U45" t="str">
        <f t="shared" si="2"/>
        <v>Low Impact</v>
      </c>
    </row>
    <row r="46" spans="1:21" x14ac:dyDescent="0.25">
      <c r="A46">
        <v>34497</v>
      </c>
      <c r="B46" t="s">
        <v>21</v>
      </c>
      <c r="C46" s="1">
        <v>43169</v>
      </c>
      <c r="D46" t="s">
        <v>55</v>
      </c>
      <c r="E46">
        <v>25</v>
      </c>
      <c r="F46">
        <v>590.6</v>
      </c>
      <c r="G46">
        <v>0</v>
      </c>
      <c r="H46" t="s">
        <v>31</v>
      </c>
      <c r="I46">
        <v>117.73</v>
      </c>
      <c r="J46">
        <v>22.84</v>
      </c>
      <c r="K46">
        <v>8.18</v>
      </c>
      <c r="L46" t="s">
        <v>372</v>
      </c>
      <c r="M46" t="s">
        <v>25</v>
      </c>
      <c r="N46" t="s">
        <v>64</v>
      </c>
      <c r="O46" t="s">
        <v>27</v>
      </c>
      <c r="P46" t="s">
        <v>42</v>
      </c>
      <c r="Q46" t="s">
        <v>40</v>
      </c>
      <c r="R46" s="1">
        <v>43171</v>
      </c>
      <c r="S46" s="2">
        <f t="shared" si="0"/>
        <v>3.3851129295525239E-4</v>
      </c>
      <c r="T46" s="1" t="str">
        <f t="shared" si="1"/>
        <v/>
      </c>
      <c r="U46" t="str">
        <f t="shared" si="2"/>
        <v>Low Impact</v>
      </c>
    </row>
    <row r="47" spans="1:21" x14ac:dyDescent="0.25">
      <c r="A47">
        <v>36069</v>
      </c>
      <c r="B47" t="s">
        <v>21</v>
      </c>
      <c r="C47" s="1">
        <v>43439</v>
      </c>
      <c r="D47" t="s">
        <v>52</v>
      </c>
      <c r="E47">
        <v>15</v>
      </c>
      <c r="F47">
        <v>2758.22</v>
      </c>
      <c r="G47">
        <v>0</v>
      </c>
      <c r="H47" t="s">
        <v>31</v>
      </c>
      <c r="I47">
        <v>966.81</v>
      </c>
      <c r="J47">
        <v>170.98</v>
      </c>
      <c r="K47">
        <v>13.99</v>
      </c>
      <c r="L47" t="s">
        <v>121</v>
      </c>
      <c r="M47" t="s">
        <v>25</v>
      </c>
      <c r="N47" t="s">
        <v>37</v>
      </c>
      <c r="O47" t="s">
        <v>32</v>
      </c>
      <c r="P47" t="s">
        <v>33</v>
      </c>
      <c r="Q47" t="s">
        <v>74</v>
      </c>
      <c r="R47" s="1">
        <v>43446</v>
      </c>
      <c r="S47" s="2">
        <f t="shared" si="0"/>
        <v>1.5809153715798106E-3</v>
      </c>
      <c r="T47" s="1" t="str">
        <f t="shared" si="1"/>
        <v/>
      </c>
      <c r="U47" t="str">
        <f t="shared" si="2"/>
        <v>Major Local Control Audit</v>
      </c>
    </row>
    <row r="48" spans="1:21" x14ac:dyDescent="0.25">
      <c r="A48">
        <v>36230</v>
      </c>
      <c r="B48" t="s">
        <v>21</v>
      </c>
      <c r="C48" s="1">
        <v>43261</v>
      </c>
      <c r="D48" t="s">
        <v>35</v>
      </c>
      <c r="E48">
        <v>7</v>
      </c>
      <c r="F48">
        <v>57.03</v>
      </c>
      <c r="G48">
        <v>0</v>
      </c>
      <c r="H48" t="s">
        <v>31</v>
      </c>
      <c r="I48">
        <v>-31.38</v>
      </c>
      <c r="J48">
        <v>7.28</v>
      </c>
      <c r="K48">
        <v>3.52</v>
      </c>
      <c r="L48" t="s">
        <v>382</v>
      </c>
      <c r="M48" t="s">
        <v>63</v>
      </c>
      <c r="N48" t="s">
        <v>45</v>
      </c>
      <c r="O48" t="s">
        <v>38</v>
      </c>
      <c r="P48" t="s">
        <v>89</v>
      </c>
      <c r="Q48" t="s">
        <v>34</v>
      </c>
      <c r="R48" s="1">
        <v>43261</v>
      </c>
      <c r="S48" s="2">
        <f t="shared" si="0"/>
        <v>3.2687604194443013E-5</v>
      </c>
      <c r="T48" s="1" t="str">
        <f t="shared" si="1"/>
        <v/>
      </c>
      <c r="U48" t="str">
        <f t="shared" si="2"/>
        <v>Low Impact</v>
      </c>
    </row>
    <row r="49" spans="1:21" x14ac:dyDescent="0.25">
      <c r="A49">
        <v>36609</v>
      </c>
      <c r="B49" t="s">
        <v>21</v>
      </c>
      <c r="C49" s="1">
        <v>43234</v>
      </c>
      <c r="D49" t="s">
        <v>22</v>
      </c>
      <c r="E49">
        <v>8</v>
      </c>
      <c r="F49">
        <v>45.73</v>
      </c>
      <c r="G49">
        <v>0</v>
      </c>
      <c r="H49" t="s">
        <v>31</v>
      </c>
      <c r="I49">
        <v>-23.29</v>
      </c>
      <c r="J49">
        <v>4.9800000000000004</v>
      </c>
      <c r="K49">
        <v>5.49</v>
      </c>
      <c r="L49" t="s">
        <v>105</v>
      </c>
      <c r="M49" t="s">
        <v>63</v>
      </c>
      <c r="N49" t="s">
        <v>37</v>
      </c>
      <c r="O49" t="s">
        <v>27</v>
      </c>
      <c r="P49" t="s">
        <v>42</v>
      </c>
      <c r="Q49" t="s">
        <v>40</v>
      </c>
      <c r="R49" s="1">
        <v>43236</v>
      </c>
      <c r="S49" s="2">
        <f t="shared" si="0"/>
        <v>2.6210838853443432E-5</v>
      </c>
      <c r="T49" s="1" t="str">
        <f t="shared" si="1"/>
        <v/>
      </c>
      <c r="U49" t="str">
        <f t="shared" si="2"/>
        <v>Low Impact</v>
      </c>
    </row>
    <row r="50" spans="1:21" x14ac:dyDescent="0.25">
      <c r="A50">
        <v>36677</v>
      </c>
      <c r="B50" t="s">
        <v>21</v>
      </c>
      <c r="C50" s="1">
        <v>43457</v>
      </c>
      <c r="D50" t="s">
        <v>52</v>
      </c>
      <c r="E50">
        <v>38</v>
      </c>
      <c r="F50">
        <v>23255.61</v>
      </c>
      <c r="G50">
        <v>0</v>
      </c>
      <c r="H50" t="s">
        <v>31</v>
      </c>
      <c r="I50">
        <v>-734.33</v>
      </c>
      <c r="J50">
        <v>599.99</v>
      </c>
      <c r="K50">
        <v>24.49</v>
      </c>
      <c r="L50" t="s">
        <v>385</v>
      </c>
      <c r="M50" t="s">
        <v>63</v>
      </c>
      <c r="N50" t="s">
        <v>26</v>
      </c>
      <c r="O50" t="s">
        <v>38</v>
      </c>
      <c r="P50" t="s">
        <v>82</v>
      </c>
      <c r="Q50" t="s">
        <v>76</v>
      </c>
      <c r="R50" s="1">
        <v>43459</v>
      </c>
      <c r="S50" s="2">
        <f t="shared" si="0"/>
        <v>1.3329303436442765E-2</v>
      </c>
      <c r="T50" s="1" t="str">
        <f t="shared" si="1"/>
        <v/>
      </c>
      <c r="U50" t="str">
        <f t="shared" si="2"/>
        <v>Major Local Control Audit</v>
      </c>
    </row>
    <row r="51" spans="1:21" x14ac:dyDescent="0.25">
      <c r="A51">
        <v>37441</v>
      </c>
      <c r="B51" t="s">
        <v>21</v>
      </c>
      <c r="C51" s="1">
        <v>43155</v>
      </c>
      <c r="D51" t="s">
        <v>49</v>
      </c>
      <c r="E51">
        <v>46</v>
      </c>
      <c r="F51">
        <v>14740.51</v>
      </c>
      <c r="G51">
        <v>0</v>
      </c>
      <c r="H51" t="s">
        <v>56</v>
      </c>
      <c r="I51">
        <v>3407.73</v>
      </c>
      <c r="J51">
        <v>300.98</v>
      </c>
      <c r="K51">
        <v>164.73</v>
      </c>
      <c r="L51" t="s">
        <v>374</v>
      </c>
      <c r="M51" t="s">
        <v>54</v>
      </c>
      <c r="N51" t="s">
        <v>37</v>
      </c>
      <c r="O51" t="s">
        <v>32</v>
      </c>
      <c r="P51" t="s">
        <v>86</v>
      </c>
      <c r="Q51" t="s">
        <v>59</v>
      </c>
      <c r="R51" s="1">
        <v>43156</v>
      </c>
      <c r="S51" s="2">
        <f t="shared" si="0"/>
        <v>8.4487455112086472E-3</v>
      </c>
      <c r="T51" s="1" t="str">
        <f t="shared" si="1"/>
        <v/>
      </c>
      <c r="U51" t="str">
        <f t="shared" si="2"/>
        <v>Major Local Control Audit</v>
      </c>
    </row>
    <row r="52" spans="1:21" x14ac:dyDescent="0.25">
      <c r="A52">
        <v>38978</v>
      </c>
      <c r="B52" t="s">
        <v>21</v>
      </c>
      <c r="C52" s="1">
        <v>43315</v>
      </c>
      <c r="D52" t="s">
        <v>52</v>
      </c>
      <c r="E52">
        <v>24</v>
      </c>
      <c r="F52">
        <v>4547.26</v>
      </c>
      <c r="G52">
        <v>0</v>
      </c>
      <c r="H52" t="s">
        <v>56</v>
      </c>
      <c r="I52">
        <v>468.27</v>
      </c>
      <c r="J52">
        <v>180.98</v>
      </c>
      <c r="K52">
        <v>30</v>
      </c>
      <c r="L52" t="s">
        <v>348</v>
      </c>
      <c r="M52" t="s">
        <v>25</v>
      </c>
      <c r="N52" t="s">
        <v>45</v>
      </c>
      <c r="O52" t="s">
        <v>32</v>
      </c>
      <c r="P52" t="s">
        <v>86</v>
      </c>
      <c r="Q52" t="s">
        <v>59</v>
      </c>
      <c r="R52" s="1">
        <v>43317</v>
      </c>
      <c r="S52" s="2">
        <f t="shared" si="0"/>
        <v>2.6063306163286505E-3</v>
      </c>
      <c r="T52" s="1" t="str">
        <f t="shared" si="1"/>
        <v/>
      </c>
      <c r="U52" t="str">
        <f t="shared" si="2"/>
        <v>Major Local Control Audit</v>
      </c>
    </row>
    <row r="53" spans="1:21" x14ac:dyDescent="0.25">
      <c r="A53">
        <v>39589</v>
      </c>
      <c r="B53" t="s">
        <v>21</v>
      </c>
      <c r="C53" s="1">
        <v>43314</v>
      </c>
      <c r="D53" t="s">
        <v>49</v>
      </c>
      <c r="E53">
        <v>42</v>
      </c>
      <c r="F53">
        <v>577.41999999999996</v>
      </c>
      <c r="G53">
        <v>0</v>
      </c>
      <c r="H53" t="s">
        <v>31</v>
      </c>
      <c r="I53">
        <v>253.5</v>
      </c>
      <c r="J53">
        <v>12.97</v>
      </c>
      <c r="K53">
        <v>1.49</v>
      </c>
      <c r="L53" t="s">
        <v>67</v>
      </c>
      <c r="M53" t="s">
        <v>54</v>
      </c>
      <c r="N53" t="s">
        <v>37</v>
      </c>
      <c r="O53" t="s">
        <v>27</v>
      </c>
      <c r="P53" t="s">
        <v>48</v>
      </c>
      <c r="Q53" t="s">
        <v>40</v>
      </c>
      <c r="R53" s="1">
        <v>43315</v>
      </c>
      <c r="S53" s="2">
        <f t="shared" si="0"/>
        <v>3.3095697727433425E-4</v>
      </c>
      <c r="T53" s="1" t="str">
        <f t="shared" si="1"/>
        <v/>
      </c>
      <c r="U53" t="str">
        <f t="shared" si="2"/>
        <v>Low Impact</v>
      </c>
    </row>
    <row r="54" spans="1:21" x14ac:dyDescent="0.25">
      <c r="A54">
        <v>40707</v>
      </c>
      <c r="B54" t="s">
        <v>21</v>
      </c>
      <c r="C54" s="1">
        <v>43262</v>
      </c>
      <c r="D54" t="s">
        <v>35</v>
      </c>
      <c r="E54">
        <v>26</v>
      </c>
      <c r="F54">
        <v>1495.184</v>
      </c>
      <c r="G54">
        <v>0</v>
      </c>
      <c r="H54" t="s">
        <v>31</v>
      </c>
      <c r="I54">
        <v>211.09</v>
      </c>
      <c r="J54">
        <v>65.989999999999995</v>
      </c>
      <c r="K54">
        <v>8.99</v>
      </c>
      <c r="L54" t="s">
        <v>402</v>
      </c>
      <c r="M54" t="s">
        <v>54</v>
      </c>
      <c r="N54" t="s">
        <v>45</v>
      </c>
      <c r="O54" t="s">
        <v>38</v>
      </c>
      <c r="P54" t="s">
        <v>39</v>
      </c>
      <c r="Q54" t="s">
        <v>40</v>
      </c>
      <c r="R54" s="1">
        <v>43264</v>
      </c>
      <c r="S54" s="2">
        <f t="shared" si="0"/>
        <v>8.569872486386828E-4</v>
      </c>
      <c r="T54" s="1" t="str">
        <f t="shared" si="1"/>
        <v/>
      </c>
      <c r="U54" t="str">
        <f t="shared" si="2"/>
        <v>Medium Impact</v>
      </c>
    </row>
    <row r="55" spans="1:21" x14ac:dyDescent="0.25">
      <c r="A55">
        <v>41216</v>
      </c>
      <c r="B55" t="s">
        <v>30</v>
      </c>
      <c r="C55" s="1">
        <v>43282</v>
      </c>
      <c r="D55" t="s">
        <v>22</v>
      </c>
      <c r="E55">
        <v>45</v>
      </c>
      <c r="F55">
        <v>6865.0720000000001</v>
      </c>
      <c r="G55">
        <v>0</v>
      </c>
      <c r="H55" t="s">
        <v>56</v>
      </c>
      <c r="I55">
        <v>1117.24</v>
      </c>
      <c r="J55">
        <v>179.29</v>
      </c>
      <c r="K55">
        <v>29.21</v>
      </c>
      <c r="L55" t="s">
        <v>406</v>
      </c>
      <c r="M55" t="s">
        <v>25</v>
      </c>
      <c r="N55" t="s">
        <v>37</v>
      </c>
      <c r="O55" t="s">
        <v>32</v>
      </c>
      <c r="P55" t="s">
        <v>118</v>
      </c>
      <c r="Q55" t="s">
        <v>80</v>
      </c>
      <c r="R55" s="1">
        <v>43284</v>
      </c>
      <c r="S55" s="2">
        <f t="shared" si="0"/>
        <v>3.9348195038112098E-3</v>
      </c>
      <c r="T55" s="1" t="str">
        <f t="shared" si="1"/>
        <v>QUALITY CHECK</v>
      </c>
      <c r="U55" t="str">
        <f t="shared" si="2"/>
        <v>Major Local Control Audit</v>
      </c>
    </row>
    <row r="56" spans="1:21" x14ac:dyDescent="0.25">
      <c r="A56">
        <v>43206</v>
      </c>
      <c r="B56" t="s">
        <v>21</v>
      </c>
      <c r="C56" s="1">
        <v>43335</v>
      </c>
      <c r="D56" t="s">
        <v>55</v>
      </c>
      <c r="E56">
        <v>16</v>
      </c>
      <c r="F56">
        <v>587.88</v>
      </c>
      <c r="G56">
        <v>0</v>
      </c>
      <c r="H56" t="s">
        <v>23</v>
      </c>
      <c r="I56">
        <v>135.37</v>
      </c>
      <c r="J56">
        <v>35.409999999999997</v>
      </c>
      <c r="K56">
        <v>1.99</v>
      </c>
      <c r="L56" t="s">
        <v>168</v>
      </c>
      <c r="M56" t="s">
        <v>25</v>
      </c>
      <c r="N56" t="s">
        <v>26</v>
      </c>
      <c r="O56" t="s">
        <v>38</v>
      </c>
      <c r="P56" t="s">
        <v>89</v>
      </c>
      <c r="Q56" t="s">
        <v>34</v>
      </c>
      <c r="R56" s="1">
        <v>43336</v>
      </c>
      <c r="S56" s="2">
        <f t="shared" si="0"/>
        <v>3.3695228395281711E-4</v>
      </c>
      <c r="T56" s="1" t="str">
        <f t="shared" si="1"/>
        <v/>
      </c>
      <c r="U56" t="str">
        <f t="shared" si="2"/>
        <v>Low Impact</v>
      </c>
    </row>
    <row r="57" spans="1:21" x14ac:dyDescent="0.25">
      <c r="A57">
        <v>43269</v>
      </c>
      <c r="B57" t="s">
        <v>30</v>
      </c>
      <c r="C57" s="1">
        <v>43200</v>
      </c>
      <c r="D57" t="s">
        <v>49</v>
      </c>
      <c r="E57">
        <v>16</v>
      </c>
      <c r="F57">
        <v>843.15</v>
      </c>
      <c r="G57">
        <v>0</v>
      </c>
      <c r="H57" t="s">
        <v>31</v>
      </c>
      <c r="I57">
        <v>355</v>
      </c>
      <c r="J57">
        <v>48.91</v>
      </c>
      <c r="K57">
        <v>5.81</v>
      </c>
      <c r="L57" t="s">
        <v>147</v>
      </c>
      <c r="M57" t="s">
        <v>54</v>
      </c>
      <c r="N57" t="s">
        <v>26</v>
      </c>
      <c r="O57" t="s">
        <v>27</v>
      </c>
      <c r="P57" t="s">
        <v>42</v>
      </c>
      <c r="Q57" t="s">
        <v>40</v>
      </c>
      <c r="R57" s="1">
        <v>43202</v>
      </c>
      <c r="S57" s="2">
        <f t="shared" si="0"/>
        <v>4.8326413250122084E-4</v>
      </c>
      <c r="T57" s="1" t="str">
        <f t="shared" si="1"/>
        <v>QUALITY CHECK</v>
      </c>
      <c r="U57" t="str">
        <f t="shared" si="2"/>
        <v>Low Local Control Audit</v>
      </c>
    </row>
    <row r="58" spans="1:21" x14ac:dyDescent="0.25">
      <c r="A58">
        <v>43399</v>
      </c>
      <c r="B58" t="s">
        <v>21</v>
      </c>
      <c r="C58" s="1">
        <v>43311</v>
      </c>
      <c r="D58" t="s">
        <v>35</v>
      </c>
      <c r="E58">
        <v>8</v>
      </c>
      <c r="F58">
        <v>124.7</v>
      </c>
      <c r="G58">
        <v>0</v>
      </c>
      <c r="H58" t="s">
        <v>31</v>
      </c>
      <c r="I58">
        <v>31.94</v>
      </c>
      <c r="J58">
        <v>15.04</v>
      </c>
      <c r="K58">
        <v>1.97</v>
      </c>
      <c r="L58" t="s">
        <v>389</v>
      </c>
      <c r="M58" t="s">
        <v>54</v>
      </c>
      <c r="N58" t="s">
        <v>26</v>
      </c>
      <c r="O58" t="s">
        <v>27</v>
      </c>
      <c r="P58" t="s">
        <v>42</v>
      </c>
      <c r="Q58" t="s">
        <v>29</v>
      </c>
      <c r="R58" s="1">
        <v>43313</v>
      </c>
      <c r="S58" s="2">
        <f t="shared" si="0"/>
        <v>7.147368478076528E-5</v>
      </c>
      <c r="T58" s="1" t="str">
        <f t="shared" si="1"/>
        <v/>
      </c>
      <c r="U58" t="str">
        <f t="shared" si="2"/>
        <v>Low Impact</v>
      </c>
    </row>
    <row r="59" spans="1:21" x14ac:dyDescent="0.25">
      <c r="A59">
        <v>646</v>
      </c>
      <c r="B59" t="s">
        <v>21</v>
      </c>
      <c r="C59" s="1">
        <v>43425</v>
      </c>
      <c r="D59" t="s">
        <v>35</v>
      </c>
      <c r="E59">
        <v>18</v>
      </c>
      <c r="F59">
        <v>173.2</v>
      </c>
      <c r="G59">
        <v>0.01</v>
      </c>
      <c r="H59" t="s">
        <v>31</v>
      </c>
      <c r="I59">
        <v>-10.9</v>
      </c>
      <c r="J59">
        <v>9.31</v>
      </c>
      <c r="K59">
        <v>3.98</v>
      </c>
      <c r="L59" t="s">
        <v>65</v>
      </c>
      <c r="M59" t="s">
        <v>54</v>
      </c>
      <c r="N59" t="s">
        <v>45</v>
      </c>
      <c r="O59" t="s">
        <v>27</v>
      </c>
      <c r="P59" t="s">
        <v>66</v>
      </c>
      <c r="Q59" t="s">
        <v>34</v>
      </c>
      <c r="R59" s="1">
        <v>43426</v>
      </c>
      <c r="S59" s="2">
        <f t="shared" si="0"/>
        <v>9.9272190890365236E-5</v>
      </c>
      <c r="T59" s="1" t="str">
        <f t="shared" si="1"/>
        <v/>
      </c>
      <c r="U59" t="str">
        <f t="shared" si="2"/>
        <v>Low Impact</v>
      </c>
    </row>
    <row r="60" spans="1:21" x14ac:dyDescent="0.25">
      <c r="A60">
        <v>837</v>
      </c>
      <c r="B60" t="s">
        <v>21</v>
      </c>
      <c r="C60" s="1">
        <v>43265</v>
      </c>
      <c r="D60" t="s">
        <v>22</v>
      </c>
      <c r="E60">
        <v>11</v>
      </c>
      <c r="F60">
        <v>65.7</v>
      </c>
      <c r="G60">
        <v>0.01</v>
      </c>
      <c r="H60" t="s">
        <v>31</v>
      </c>
      <c r="I60">
        <v>13.41</v>
      </c>
      <c r="J60">
        <v>5.84</v>
      </c>
      <c r="K60">
        <v>0.83</v>
      </c>
      <c r="L60" t="s">
        <v>68</v>
      </c>
      <c r="M60" t="s">
        <v>54</v>
      </c>
      <c r="N60" t="s">
        <v>26</v>
      </c>
      <c r="O60" t="s">
        <v>27</v>
      </c>
      <c r="P60" t="s">
        <v>28</v>
      </c>
      <c r="Q60" t="s">
        <v>29</v>
      </c>
      <c r="R60" s="1">
        <v>43267</v>
      </c>
      <c r="S60" s="2">
        <f t="shared" si="0"/>
        <v>3.7656945389705526E-5</v>
      </c>
      <c r="T60" s="1" t="str">
        <f t="shared" si="1"/>
        <v/>
      </c>
      <c r="U60" t="str">
        <f t="shared" si="2"/>
        <v>Low Impact</v>
      </c>
    </row>
    <row r="61" spans="1:21" x14ac:dyDescent="0.25">
      <c r="A61">
        <v>2086</v>
      </c>
      <c r="B61" t="s">
        <v>21</v>
      </c>
      <c r="C61" s="1">
        <v>43391</v>
      </c>
      <c r="D61" t="s">
        <v>49</v>
      </c>
      <c r="E61">
        <v>24</v>
      </c>
      <c r="F61">
        <v>1411.58</v>
      </c>
      <c r="G61">
        <v>0.01</v>
      </c>
      <c r="H61" t="s">
        <v>23</v>
      </c>
      <c r="I61">
        <v>699.31</v>
      </c>
      <c r="J61">
        <v>55.98</v>
      </c>
      <c r="K61">
        <v>4.8600000000000003</v>
      </c>
      <c r="L61" t="s">
        <v>85</v>
      </c>
      <c r="M61" t="s">
        <v>25</v>
      </c>
      <c r="N61" t="s">
        <v>26</v>
      </c>
      <c r="O61" t="s">
        <v>27</v>
      </c>
      <c r="P61" t="s">
        <v>42</v>
      </c>
      <c r="Q61" t="s">
        <v>40</v>
      </c>
      <c r="R61" s="1">
        <v>43393</v>
      </c>
      <c r="S61" s="2">
        <f t="shared" si="0"/>
        <v>8.0906835575647671E-4</v>
      </c>
      <c r="T61" s="1" t="str">
        <f t="shared" si="1"/>
        <v/>
      </c>
      <c r="U61" t="str">
        <f t="shared" si="2"/>
        <v>Medium Impact</v>
      </c>
    </row>
    <row r="62" spans="1:21" x14ac:dyDescent="0.25">
      <c r="A62">
        <v>2086</v>
      </c>
      <c r="B62" t="s">
        <v>21</v>
      </c>
      <c r="C62" s="1">
        <v>43391</v>
      </c>
      <c r="D62" t="s">
        <v>49</v>
      </c>
      <c r="E62">
        <v>9</v>
      </c>
      <c r="F62">
        <v>1246.68</v>
      </c>
      <c r="G62">
        <v>0.01</v>
      </c>
      <c r="H62" t="s">
        <v>31</v>
      </c>
      <c r="I62">
        <v>218.48</v>
      </c>
      <c r="J62">
        <v>128.24</v>
      </c>
      <c r="K62">
        <v>12.65</v>
      </c>
      <c r="L62" t="s">
        <v>85</v>
      </c>
      <c r="M62" t="s">
        <v>25</v>
      </c>
      <c r="N62" t="s">
        <v>26</v>
      </c>
      <c r="O62" t="s">
        <v>32</v>
      </c>
      <c r="P62" t="s">
        <v>86</v>
      </c>
      <c r="Q62" t="s">
        <v>74</v>
      </c>
      <c r="R62" s="1">
        <v>43394</v>
      </c>
      <c r="S62" s="2">
        <f t="shared" si="0"/>
        <v>7.1455343498383686E-4</v>
      </c>
      <c r="T62" s="1" t="str">
        <f t="shared" si="1"/>
        <v/>
      </c>
      <c r="U62" t="str">
        <f t="shared" si="2"/>
        <v>Medium Impact</v>
      </c>
    </row>
    <row r="63" spans="1:21" x14ac:dyDescent="0.25">
      <c r="A63">
        <v>3332</v>
      </c>
      <c r="B63" t="s">
        <v>21</v>
      </c>
      <c r="C63" s="1">
        <v>43408</v>
      </c>
      <c r="D63" t="s">
        <v>49</v>
      </c>
      <c r="E63">
        <v>6</v>
      </c>
      <c r="F63">
        <v>22.19</v>
      </c>
      <c r="G63">
        <v>0.01</v>
      </c>
      <c r="H63" t="s">
        <v>31</v>
      </c>
      <c r="I63">
        <v>-3.51</v>
      </c>
      <c r="J63">
        <v>3.26</v>
      </c>
      <c r="K63">
        <v>1.86</v>
      </c>
      <c r="L63" t="s">
        <v>99</v>
      </c>
      <c r="M63" t="s">
        <v>63</v>
      </c>
      <c r="N63" t="s">
        <v>26</v>
      </c>
      <c r="O63" t="s">
        <v>27</v>
      </c>
      <c r="P63" t="s">
        <v>28</v>
      </c>
      <c r="Q63" t="s">
        <v>29</v>
      </c>
      <c r="R63" s="1">
        <v>43410</v>
      </c>
      <c r="S63" s="2">
        <f t="shared" si="0"/>
        <v>1.2718533001485017E-5</v>
      </c>
      <c r="T63" s="1" t="str">
        <f t="shared" si="1"/>
        <v/>
      </c>
      <c r="U63" t="str">
        <f t="shared" si="2"/>
        <v>Low Impact</v>
      </c>
    </row>
    <row r="64" spans="1:21" x14ac:dyDescent="0.25">
      <c r="A64">
        <v>3589</v>
      </c>
      <c r="B64" t="s">
        <v>30</v>
      </c>
      <c r="C64" s="1">
        <v>43245</v>
      </c>
      <c r="D64" t="s">
        <v>35</v>
      </c>
      <c r="E64">
        <v>23</v>
      </c>
      <c r="F64">
        <v>72.930000000000007</v>
      </c>
      <c r="G64">
        <v>0.01</v>
      </c>
      <c r="H64" t="s">
        <v>31</v>
      </c>
      <c r="I64">
        <v>28.55</v>
      </c>
      <c r="J64">
        <v>3.15</v>
      </c>
      <c r="K64">
        <v>0.49</v>
      </c>
      <c r="L64" t="s">
        <v>104</v>
      </c>
      <c r="M64" t="s">
        <v>63</v>
      </c>
      <c r="N64" t="s">
        <v>37</v>
      </c>
      <c r="O64" t="s">
        <v>27</v>
      </c>
      <c r="P64" t="s">
        <v>61</v>
      </c>
      <c r="Q64" t="s">
        <v>40</v>
      </c>
      <c r="R64" s="1">
        <v>43247</v>
      </c>
      <c r="S64" s="2">
        <f t="shared" si="0"/>
        <v>4.180092887779641E-5</v>
      </c>
      <c r="T64" s="1" t="str">
        <f t="shared" si="1"/>
        <v>QUALITY CHECK</v>
      </c>
      <c r="U64" t="str">
        <f t="shared" si="2"/>
        <v>Low Impact</v>
      </c>
    </row>
    <row r="65" spans="1:21" x14ac:dyDescent="0.25">
      <c r="A65">
        <v>3649</v>
      </c>
      <c r="B65" t="s">
        <v>21</v>
      </c>
      <c r="C65" s="1">
        <v>43286</v>
      </c>
      <c r="D65" t="s">
        <v>52</v>
      </c>
      <c r="E65">
        <v>8</v>
      </c>
      <c r="F65">
        <v>79.42</v>
      </c>
      <c r="G65">
        <v>0.01</v>
      </c>
      <c r="H65" t="s">
        <v>31</v>
      </c>
      <c r="I65">
        <v>-15.46</v>
      </c>
      <c r="J65">
        <v>8.8800000000000008</v>
      </c>
      <c r="K65">
        <v>6.28</v>
      </c>
      <c r="L65" t="s">
        <v>105</v>
      </c>
      <c r="M65" t="s">
        <v>25</v>
      </c>
      <c r="N65" t="s">
        <v>37</v>
      </c>
      <c r="O65" t="s">
        <v>27</v>
      </c>
      <c r="P65" t="s">
        <v>48</v>
      </c>
      <c r="Q65" t="s">
        <v>40</v>
      </c>
      <c r="R65" s="1">
        <v>43291</v>
      </c>
      <c r="S65" s="2">
        <f t="shared" si="0"/>
        <v>4.5520770210812979E-5</v>
      </c>
      <c r="T65" s="1" t="str">
        <f t="shared" si="1"/>
        <v/>
      </c>
      <c r="U65" t="str">
        <f t="shared" si="2"/>
        <v>Low Impact</v>
      </c>
    </row>
    <row r="66" spans="1:21" x14ac:dyDescent="0.25">
      <c r="A66">
        <v>4454</v>
      </c>
      <c r="B66" t="s">
        <v>21</v>
      </c>
      <c r="C66" s="1">
        <v>43132</v>
      </c>
      <c r="D66" t="s">
        <v>52</v>
      </c>
      <c r="E66">
        <v>17</v>
      </c>
      <c r="F66">
        <v>55.45</v>
      </c>
      <c r="G66">
        <v>0.01</v>
      </c>
      <c r="H66" t="s">
        <v>31</v>
      </c>
      <c r="I66">
        <v>21.42</v>
      </c>
      <c r="J66">
        <v>3.08</v>
      </c>
      <c r="K66">
        <v>0.5</v>
      </c>
      <c r="L66" t="s">
        <v>110</v>
      </c>
      <c r="M66" t="s">
        <v>63</v>
      </c>
      <c r="N66" t="s">
        <v>26</v>
      </c>
      <c r="O66" t="s">
        <v>27</v>
      </c>
      <c r="P66" t="s">
        <v>61</v>
      </c>
      <c r="Q66" t="s">
        <v>40</v>
      </c>
      <c r="R66" s="1">
        <v>43137</v>
      </c>
      <c r="S66" s="2">
        <f t="shared" ref="S66:S129" si="3">F66/$F$905</f>
        <v>3.1782003376851921E-5</v>
      </c>
      <c r="T66" s="1" t="str">
        <f t="shared" si="1"/>
        <v/>
      </c>
      <c r="U66" t="str">
        <f t="shared" si="2"/>
        <v>Low Impact</v>
      </c>
    </row>
    <row r="67" spans="1:21" x14ac:dyDescent="0.25">
      <c r="A67">
        <v>4647</v>
      </c>
      <c r="B67" t="s">
        <v>21</v>
      </c>
      <c r="C67" s="1">
        <v>43233</v>
      </c>
      <c r="D67" t="s">
        <v>55</v>
      </c>
      <c r="E67">
        <v>6</v>
      </c>
      <c r="F67">
        <v>75.19</v>
      </c>
      <c r="G67">
        <v>0.01</v>
      </c>
      <c r="H67" t="s">
        <v>31</v>
      </c>
      <c r="I67">
        <v>-6.61</v>
      </c>
      <c r="J67">
        <v>11.58</v>
      </c>
      <c r="K67">
        <v>5.72</v>
      </c>
      <c r="L67" t="s">
        <v>114</v>
      </c>
      <c r="M67" t="s">
        <v>63</v>
      </c>
      <c r="N67" t="s">
        <v>26</v>
      </c>
      <c r="O67" t="s">
        <v>27</v>
      </c>
      <c r="P67" t="s">
        <v>51</v>
      </c>
      <c r="Q67" t="s">
        <v>40</v>
      </c>
      <c r="R67" s="1">
        <v>43235</v>
      </c>
      <c r="S67" s="2">
        <f t="shared" si="3"/>
        <v>4.3096281945996317E-5</v>
      </c>
      <c r="T67" s="1" t="str">
        <f t="shared" ref="T67:T130" si="4">IF(B67="Y","QUALITY CHECK","")</f>
        <v/>
      </c>
      <c r="U67" t="str">
        <f t="shared" ref="U67:U130" si="5">VLOOKUP(S67,$G$912:$H$917,2)</f>
        <v>Low Impact</v>
      </c>
    </row>
    <row r="68" spans="1:21" x14ac:dyDescent="0.25">
      <c r="A68">
        <v>5921</v>
      </c>
      <c r="B68" t="s">
        <v>21</v>
      </c>
      <c r="C68" s="1">
        <v>43196</v>
      </c>
      <c r="D68" t="s">
        <v>52</v>
      </c>
      <c r="E68">
        <v>27</v>
      </c>
      <c r="F68">
        <v>384.74</v>
      </c>
      <c r="G68">
        <v>0.01</v>
      </c>
      <c r="H68" t="s">
        <v>23</v>
      </c>
      <c r="I68">
        <v>2.69</v>
      </c>
      <c r="J68">
        <v>13.43</v>
      </c>
      <c r="K68">
        <v>5.5</v>
      </c>
      <c r="L68" t="s">
        <v>126</v>
      </c>
      <c r="M68" t="s">
        <v>25</v>
      </c>
      <c r="N68" t="s">
        <v>26</v>
      </c>
      <c r="O68" t="s">
        <v>27</v>
      </c>
      <c r="P68" t="s">
        <v>43</v>
      </c>
      <c r="Q68" t="s">
        <v>40</v>
      </c>
      <c r="R68" s="1">
        <v>43203</v>
      </c>
      <c r="S68" s="2">
        <f t="shared" si="3"/>
        <v>2.2051953073417508E-4</v>
      </c>
      <c r="T68" s="1" t="str">
        <f t="shared" si="4"/>
        <v/>
      </c>
      <c r="U68" t="str">
        <f t="shared" si="5"/>
        <v>Low Impact</v>
      </c>
    </row>
    <row r="69" spans="1:21" x14ac:dyDescent="0.25">
      <c r="A69">
        <v>6116</v>
      </c>
      <c r="B69" t="s">
        <v>21</v>
      </c>
      <c r="C69" s="1">
        <v>43179</v>
      </c>
      <c r="D69" t="s">
        <v>55</v>
      </c>
      <c r="E69">
        <v>7</v>
      </c>
      <c r="F69">
        <v>150.77000000000001</v>
      </c>
      <c r="G69">
        <v>0.01</v>
      </c>
      <c r="H69" t="s">
        <v>31</v>
      </c>
      <c r="I69">
        <v>-72.23</v>
      </c>
      <c r="J69">
        <v>19.98</v>
      </c>
      <c r="K69">
        <v>4</v>
      </c>
      <c r="L69" t="s">
        <v>129</v>
      </c>
      <c r="M69" t="s">
        <v>63</v>
      </c>
      <c r="N69" t="s">
        <v>26</v>
      </c>
      <c r="O69" t="s">
        <v>38</v>
      </c>
      <c r="P69" t="s">
        <v>89</v>
      </c>
      <c r="Q69" t="s">
        <v>40</v>
      </c>
      <c r="R69" s="1">
        <v>43179</v>
      </c>
      <c r="S69" s="2">
        <f t="shared" si="3"/>
        <v>8.6416098271018297E-5</v>
      </c>
      <c r="T69" s="1" t="str">
        <f t="shared" si="4"/>
        <v/>
      </c>
      <c r="U69" t="str">
        <f t="shared" si="5"/>
        <v>Low Impact</v>
      </c>
    </row>
    <row r="70" spans="1:21" x14ac:dyDescent="0.25">
      <c r="A70">
        <v>6211</v>
      </c>
      <c r="B70" t="s">
        <v>21</v>
      </c>
      <c r="C70" s="1">
        <v>43427</v>
      </c>
      <c r="D70" t="s">
        <v>49</v>
      </c>
      <c r="E70">
        <v>28</v>
      </c>
      <c r="F70">
        <v>67.72</v>
      </c>
      <c r="G70">
        <v>0.01</v>
      </c>
      <c r="H70" t="s">
        <v>31</v>
      </c>
      <c r="I70">
        <v>-142.66999999999999</v>
      </c>
      <c r="J70">
        <v>2.16</v>
      </c>
      <c r="K70">
        <v>6.05</v>
      </c>
      <c r="L70" t="s">
        <v>131</v>
      </c>
      <c r="M70" t="s">
        <v>25</v>
      </c>
      <c r="N70" t="s">
        <v>26</v>
      </c>
      <c r="O70" t="s">
        <v>27</v>
      </c>
      <c r="P70" t="s">
        <v>48</v>
      </c>
      <c r="Q70" t="s">
        <v>40</v>
      </c>
      <c r="R70" s="1">
        <v>43429</v>
      </c>
      <c r="S70" s="2">
        <f t="shared" si="3"/>
        <v>3.8814738840043499E-5</v>
      </c>
      <c r="T70" s="1" t="str">
        <f t="shared" si="4"/>
        <v/>
      </c>
      <c r="U70" t="str">
        <f t="shared" si="5"/>
        <v>Low Impact</v>
      </c>
    </row>
    <row r="71" spans="1:21" x14ac:dyDescent="0.25">
      <c r="A71">
        <v>6823</v>
      </c>
      <c r="B71" t="s">
        <v>21</v>
      </c>
      <c r="C71" s="1">
        <v>43302</v>
      </c>
      <c r="D71" t="s">
        <v>22</v>
      </c>
      <c r="E71">
        <v>50</v>
      </c>
      <c r="F71">
        <v>1262.72</v>
      </c>
      <c r="G71">
        <v>0.01</v>
      </c>
      <c r="H71" t="s">
        <v>31</v>
      </c>
      <c r="I71">
        <v>490.28</v>
      </c>
      <c r="J71">
        <v>24.95</v>
      </c>
      <c r="K71">
        <v>2.99</v>
      </c>
      <c r="L71" t="s">
        <v>136</v>
      </c>
      <c r="M71" t="s">
        <v>54</v>
      </c>
      <c r="N71" t="s">
        <v>45</v>
      </c>
      <c r="O71" t="s">
        <v>27</v>
      </c>
      <c r="P71" t="s">
        <v>48</v>
      </c>
      <c r="Q71" t="s">
        <v>40</v>
      </c>
      <c r="R71" s="1">
        <v>43303</v>
      </c>
      <c r="S71" s="2">
        <f t="shared" si="3"/>
        <v>7.2374700277760969E-4</v>
      </c>
      <c r="T71" s="1" t="str">
        <f t="shared" si="4"/>
        <v/>
      </c>
      <c r="U71" t="str">
        <f t="shared" si="5"/>
        <v>Medium Impact</v>
      </c>
    </row>
    <row r="72" spans="1:21" x14ac:dyDescent="0.25">
      <c r="A72">
        <v>8295</v>
      </c>
      <c r="B72" t="s">
        <v>21</v>
      </c>
      <c r="C72" s="1">
        <v>43191</v>
      </c>
      <c r="D72" t="s">
        <v>35</v>
      </c>
      <c r="E72">
        <v>7</v>
      </c>
      <c r="F72">
        <v>771.83399999999995</v>
      </c>
      <c r="G72">
        <v>0.01</v>
      </c>
      <c r="H72" t="s">
        <v>31</v>
      </c>
      <c r="I72">
        <v>-295.43</v>
      </c>
      <c r="J72">
        <v>125.99</v>
      </c>
      <c r="K72">
        <v>2.5</v>
      </c>
      <c r="L72" t="s">
        <v>149</v>
      </c>
      <c r="M72" t="s">
        <v>63</v>
      </c>
      <c r="N72" t="s">
        <v>64</v>
      </c>
      <c r="O72" t="s">
        <v>38</v>
      </c>
      <c r="P72" t="s">
        <v>39</v>
      </c>
      <c r="Q72" t="s">
        <v>40</v>
      </c>
      <c r="R72" s="1">
        <v>43192</v>
      </c>
      <c r="S72" s="2">
        <f t="shared" si="3"/>
        <v>4.4238829205354595E-4</v>
      </c>
      <c r="T72" s="1" t="str">
        <f t="shared" si="4"/>
        <v/>
      </c>
      <c r="U72" t="str">
        <f t="shared" si="5"/>
        <v>Low Local Control Audit</v>
      </c>
    </row>
    <row r="73" spans="1:21" x14ac:dyDescent="0.25">
      <c r="A73">
        <v>8551</v>
      </c>
      <c r="B73" t="s">
        <v>21</v>
      </c>
      <c r="C73" s="1">
        <v>43310</v>
      </c>
      <c r="D73" t="s">
        <v>49</v>
      </c>
      <c r="E73">
        <v>34</v>
      </c>
      <c r="F73">
        <v>225.98</v>
      </c>
      <c r="G73">
        <v>0.01</v>
      </c>
      <c r="H73" t="s">
        <v>31</v>
      </c>
      <c r="I73">
        <v>-135.74</v>
      </c>
      <c r="J73">
        <v>6.48</v>
      </c>
      <c r="K73">
        <v>7.86</v>
      </c>
      <c r="L73" t="s">
        <v>153</v>
      </c>
      <c r="M73" t="s">
        <v>25</v>
      </c>
      <c r="N73" t="s">
        <v>26</v>
      </c>
      <c r="O73" t="s">
        <v>27</v>
      </c>
      <c r="P73" t="s">
        <v>42</v>
      </c>
      <c r="Q73" t="s">
        <v>40</v>
      </c>
      <c r="R73" s="1">
        <v>43312</v>
      </c>
      <c r="S73" s="2">
        <f t="shared" si="3"/>
        <v>1.2952384351850311E-4</v>
      </c>
      <c r="T73" s="1" t="str">
        <f t="shared" si="4"/>
        <v/>
      </c>
      <c r="U73" t="str">
        <f t="shared" si="5"/>
        <v>Low Impact</v>
      </c>
    </row>
    <row r="74" spans="1:21" x14ac:dyDescent="0.25">
      <c r="A74">
        <v>9057</v>
      </c>
      <c r="B74" t="s">
        <v>21</v>
      </c>
      <c r="C74" s="1">
        <v>43408</v>
      </c>
      <c r="D74" t="s">
        <v>49</v>
      </c>
      <c r="E74">
        <v>20</v>
      </c>
      <c r="F74">
        <v>160.29</v>
      </c>
      <c r="G74">
        <v>0.01</v>
      </c>
      <c r="H74" t="s">
        <v>31</v>
      </c>
      <c r="I74">
        <v>1.35</v>
      </c>
      <c r="J74">
        <v>7.59</v>
      </c>
      <c r="K74">
        <v>4</v>
      </c>
      <c r="L74" t="s">
        <v>162</v>
      </c>
      <c r="M74" t="s">
        <v>63</v>
      </c>
      <c r="N74" t="s">
        <v>37</v>
      </c>
      <c r="O74" t="s">
        <v>32</v>
      </c>
      <c r="P74" t="s">
        <v>33</v>
      </c>
      <c r="Q74" t="s">
        <v>29</v>
      </c>
      <c r="R74" s="1">
        <v>43408</v>
      </c>
      <c r="S74" s="2">
        <f t="shared" si="3"/>
        <v>9.1872629779541821E-5</v>
      </c>
      <c r="T74" s="1" t="str">
        <f t="shared" si="4"/>
        <v/>
      </c>
      <c r="U74" t="str">
        <f t="shared" si="5"/>
        <v>Low Impact</v>
      </c>
    </row>
    <row r="75" spans="1:21" x14ac:dyDescent="0.25">
      <c r="A75">
        <v>9923</v>
      </c>
      <c r="B75" t="s">
        <v>30</v>
      </c>
      <c r="C75" s="1">
        <v>43378</v>
      </c>
      <c r="D75" t="s">
        <v>35</v>
      </c>
      <c r="E75">
        <v>27</v>
      </c>
      <c r="F75">
        <v>63.71</v>
      </c>
      <c r="G75">
        <v>0.01</v>
      </c>
      <c r="H75" t="s">
        <v>31</v>
      </c>
      <c r="I75">
        <v>-96.03</v>
      </c>
      <c r="J75">
        <v>2.08</v>
      </c>
      <c r="K75">
        <v>5.33</v>
      </c>
      <c r="L75" t="s">
        <v>173</v>
      </c>
      <c r="M75" t="s">
        <v>63</v>
      </c>
      <c r="N75" t="s">
        <v>26</v>
      </c>
      <c r="O75" t="s">
        <v>32</v>
      </c>
      <c r="P75" t="s">
        <v>33</v>
      </c>
      <c r="Q75" t="s">
        <v>40</v>
      </c>
      <c r="R75" s="1">
        <v>43378</v>
      </c>
      <c r="S75" s="2">
        <f t="shared" si="3"/>
        <v>3.6516346891600284E-5</v>
      </c>
      <c r="T75" s="1" t="str">
        <f t="shared" si="4"/>
        <v>QUALITY CHECK</v>
      </c>
      <c r="U75" t="str">
        <f t="shared" si="5"/>
        <v>Low Impact</v>
      </c>
    </row>
    <row r="76" spans="1:21" x14ac:dyDescent="0.25">
      <c r="A76">
        <v>10437</v>
      </c>
      <c r="B76" t="s">
        <v>21</v>
      </c>
      <c r="C76" s="1">
        <v>43330</v>
      </c>
      <c r="D76" t="s">
        <v>49</v>
      </c>
      <c r="E76">
        <v>50</v>
      </c>
      <c r="F76">
        <v>820.52</v>
      </c>
      <c r="G76">
        <v>0.01</v>
      </c>
      <c r="H76" t="s">
        <v>31</v>
      </c>
      <c r="I76">
        <v>-191.22</v>
      </c>
      <c r="J76">
        <v>15.99</v>
      </c>
      <c r="K76">
        <v>13.18</v>
      </c>
      <c r="L76" t="s">
        <v>184</v>
      </c>
      <c r="M76" t="s">
        <v>166</v>
      </c>
      <c r="N76" t="s">
        <v>26</v>
      </c>
      <c r="O76" t="s">
        <v>27</v>
      </c>
      <c r="P76" t="s">
        <v>48</v>
      </c>
      <c r="Q76" t="s">
        <v>40</v>
      </c>
      <c r="R76" s="1">
        <v>43332</v>
      </c>
      <c r="S76" s="2">
        <f t="shared" si="3"/>
        <v>4.7029340686698898E-4</v>
      </c>
      <c r="T76" s="1" t="str">
        <f t="shared" si="4"/>
        <v/>
      </c>
      <c r="U76" t="str">
        <f t="shared" si="5"/>
        <v>Low Local Control Audit</v>
      </c>
    </row>
    <row r="77" spans="1:21" x14ac:dyDescent="0.25">
      <c r="A77">
        <v>10886</v>
      </c>
      <c r="B77" t="s">
        <v>21</v>
      </c>
      <c r="C77" s="1">
        <v>43335</v>
      </c>
      <c r="D77" t="s">
        <v>49</v>
      </c>
      <c r="E77">
        <v>47</v>
      </c>
      <c r="F77">
        <v>5750.94</v>
      </c>
      <c r="G77">
        <v>0.01</v>
      </c>
      <c r="H77" t="s">
        <v>56</v>
      </c>
      <c r="I77">
        <v>432.98</v>
      </c>
      <c r="J77">
        <v>119.99</v>
      </c>
      <c r="K77">
        <v>56.14</v>
      </c>
      <c r="L77" t="s">
        <v>87</v>
      </c>
      <c r="M77" t="s">
        <v>63</v>
      </c>
      <c r="N77" t="s">
        <v>26</v>
      </c>
      <c r="O77" t="s">
        <v>38</v>
      </c>
      <c r="P77" t="s">
        <v>58</v>
      </c>
      <c r="Q77" t="s">
        <v>80</v>
      </c>
      <c r="R77" s="1">
        <v>43336</v>
      </c>
      <c r="S77" s="2">
        <f t="shared" si="3"/>
        <v>3.2962379531122233E-3</v>
      </c>
      <c r="T77" s="1" t="str">
        <f t="shared" si="4"/>
        <v/>
      </c>
      <c r="U77" t="str">
        <f t="shared" si="5"/>
        <v>Major Local Control Audit</v>
      </c>
    </row>
    <row r="78" spans="1:21" x14ac:dyDescent="0.25">
      <c r="A78">
        <v>11008</v>
      </c>
      <c r="B78" t="s">
        <v>21</v>
      </c>
      <c r="C78" s="1">
        <v>43155</v>
      </c>
      <c r="D78" t="s">
        <v>49</v>
      </c>
      <c r="E78">
        <v>17</v>
      </c>
      <c r="F78">
        <v>2545.89</v>
      </c>
      <c r="G78">
        <v>0.01</v>
      </c>
      <c r="H78" t="s">
        <v>31</v>
      </c>
      <c r="I78">
        <v>-321.51</v>
      </c>
      <c r="J78">
        <v>138.13999999999999</v>
      </c>
      <c r="K78">
        <v>35</v>
      </c>
      <c r="L78" t="s">
        <v>192</v>
      </c>
      <c r="M78" t="s">
        <v>63</v>
      </c>
      <c r="N78" t="s">
        <v>45</v>
      </c>
      <c r="O78" t="s">
        <v>27</v>
      </c>
      <c r="P78" t="s">
        <v>43</v>
      </c>
      <c r="Q78" t="s">
        <v>76</v>
      </c>
      <c r="R78" s="1">
        <v>43157</v>
      </c>
      <c r="S78" s="2">
        <f t="shared" si="3"/>
        <v>1.4592152313272053E-3</v>
      </c>
      <c r="T78" s="1" t="str">
        <f t="shared" si="4"/>
        <v/>
      </c>
      <c r="U78" t="str">
        <f t="shared" si="5"/>
        <v>Major Local Control Audit</v>
      </c>
    </row>
    <row r="79" spans="1:21" x14ac:dyDescent="0.25">
      <c r="A79">
        <v>11426</v>
      </c>
      <c r="B79" t="s">
        <v>30</v>
      </c>
      <c r="C79" s="1">
        <v>43227</v>
      </c>
      <c r="D79" t="s">
        <v>55</v>
      </c>
      <c r="E79">
        <v>19</v>
      </c>
      <c r="F79">
        <v>333.68</v>
      </c>
      <c r="G79">
        <v>0.01</v>
      </c>
      <c r="H79" t="s">
        <v>31</v>
      </c>
      <c r="I79">
        <v>81.96</v>
      </c>
      <c r="J79">
        <v>16.48</v>
      </c>
      <c r="K79">
        <v>1.99</v>
      </c>
      <c r="L79" t="s">
        <v>196</v>
      </c>
      <c r="M79" t="s">
        <v>25</v>
      </c>
      <c r="N79" t="s">
        <v>64</v>
      </c>
      <c r="O79" t="s">
        <v>38</v>
      </c>
      <c r="P79" t="s">
        <v>89</v>
      </c>
      <c r="Q79" t="s">
        <v>34</v>
      </c>
      <c r="R79" s="1">
        <v>43228</v>
      </c>
      <c r="S79" s="2">
        <f t="shared" si="3"/>
        <v>1.9125372203404776E-4</v>
      </c>
      <c r="T79" s="1" t="str">
        <f t="shared" si="4"/>
        <v>QUALITY CHECK</v>
      </c>
      <c r="U79" t="str">
        <f t="shared" si="5"/>
        <v>Low Impact</v>
      </c>
    </row>
    <row r="80" spans="1:21" x14ac:dyDescent="0.25">
      <c r="A80">
        <v>11584</v>
      </c>
      <c r="B80" t="s">
        <v>21</v>
      </c>
      <c r="C80" s="1">
        <v>43426</v>
      </c>
      <c r="D80" t="s">
        <v>55</v>
      </c>
      <c r="E80">
        <v>48</v>
      </c>
      <c r="F80">
        <v>1497.3175000000001</v>
      </c>
      <c r="G80">
        <v>0.01</v>
      </c>
      <c r="H80" t="s">
        <v>31</v>
      </c>
      <c r="I80">
        <v>836.51</v>
      </c>
      <c r="J80">
        <v>35.99</v>
      </c>
      <c r="K80">
        <v>0.99</v>
      </c>
      <c r="L80" t="s">
        <v>197</v>
      </c>
      <c r="M80" t="s">
        <v>54</v>
      </c>
      <c r="N80" t="s">
        <v>45</v>
      </c>
      <c r="O80" t="s">
        <v>38</v>
      </c>
      <c r="P80" t="s">
        <v>39</v>
      </c>
      <c r="Q80" t="s">
        <v>34</v>
      </c>
      <c r="R80" s="1">
        <v>43427</v>
      </c>
      <c r="S80" s="2">
        <f t="shared" si="3"/>
        <v>8.5821009632496806E-4</v>
      </c>
      <c r="T80" s="1" t="str">
        <f t="shared" si="4"/>
        <v/>
      </c>
      <c r="U80" t="str">
        <f t="shared" si="5"/>
        <v>Medium Impact</v>
      </c>
    </row>
    <row r="81" spans="1:21" x14ac:dyDescent="0.25">
      <c r="A81">
        <v>11714</v>
      </c>
      <c r="B81" t="s">
        <v>21</v>
      </c>
      <c r="C81" s="1">
        <v>43316</v>
      </c>
      <c r="D81" t="s">
        <v>49</v>
      </c>
      <c r="E81">
        <v>1</v>
      </c>
      <c r="F81">
        <v>3501.79</v>
      </c>
      <c r="G81">
        <v>0.01</v>
      </c>
      <c r="H81" t="s">
        <v>56</v>
      </c>
      <c r="I81">
        <v>-7838.33</v>
      </c>
      <c r="J81">
        <v>3502.14</v>
      </c>
      <c r="K81">
        <v>8.73</v>
      </c>
      <c r="L81" t="s">
        <v>201</v>
      </c>
      <c r="M81" t="s">
        <v>25</v>
      </c>
      <c r="N81" t="s">
        <v>26</v>
      </c>
      <c r="O81" t="s">
        <v>38</v>
      </c>
      <c r="P81" t="s">
        <v>58</v>
      </c>
      <c r="Q81" t="s">
        <v>80</v>
      </c>
      <c r="R81" s="1">
        <v>43317</v>
      </c>
      <c r="S81" s="2">
        <f t="shared" si="3"/>
        <v>2.007103725969816E-3</v>
      </c>
      <c r="T81" s="1" t="str">
        <f t="shared" si="4"/>
        <v/>
      </c>
      <c r="U81" t="str">
        <f t="shared" si="5"/>
        <v>Major Local Control Audit</v>
      </c>
    </row>
    <row r="82" spans="1:21" x14ac:dyDescent="0.25">
      <c r="A82">
        <v>11748</v>
      </c>
      <c r="B82" t="s">
        <v>21</v>
      </c>
      <c r="C82" s="1">
        <v>43254</v>
      </c>
      <c r="D82" t="s">
        <v>22</v>
      </c>
      <c r="E82">
        <v>23</v>
      </c>
      <c r="F82">
        <v>3503.12</v>
      </c>
      <c r="G82">
        <v>0.01</v>
      </c>
      <c r="H82" t="s">
        <v>56</v>
      </c>
      <c r="I82">
        <v>-168.14</v>
      </c>
      <c r="J82">
        <v>145.97999999999999</v>
      </c>
      <c r="K82">
        <v>46.2</v>
      </c>
      <c r="L82" t="s">
        <v>201</v>
      </c>
      <c r="M82" t="s">
        <v>25</v>
      </c>
      <c r="N82" t="s">
        <v>26</v>
      </c>
      <c r="O82" t="s">
        <v>32</v>
      </c>
      <c r="P82" t="s">
        <v>118</v>
      </c>
      <c r="Q82" t="s">
        <v>80</v>
      </c>
      <c r="R82" s="1">
        <v>43254</v>
      </c>
      <c r="S82" s="2">
        <f t="shared" si="3"/>
        <v>2.0078660355188007E-3</v>
      </c>
      <c r="T82" s="1" t="str">
        <f t="shared" si="4"/>
        <v/>
      </c>
      <c r="U82" t="str">
        <f t="shared" si="5"/>
        <v>Major Local Control Audit</v>
      </c>
    </row>
    <row r="83" spans="1:21" x14ac:dyDescent="0.25">
      <c r="A83">
        <v>12099</v>
      </c>
      <c r="B83" t="s">
        <v>21</v>
      </c>
      <c r="C83" s="1">
        <v>43354</v>
      </c>
      <c r="D83" t="s">
        <v>49</v>
      </c>
      <c r="E83">
        <v>48</v>
      </c>
      <c r="F83">
        <v>308.81</v>
      </c>
      <c r="G83">
        <v>0.01</v>
      </c>
      <c r="H83" t="s">
        <v>31</v>
      </c>
      <c r="I83">
        <v>128.28</v>
      </c>
      <c r="J83">
        <v>6.35</v>
      </c>
      <c r="K83">
        <v>1.02</v>
      </c>
      <c r="L83" t="s">
        <v>204</v>
      </c>
      <c r="M83" t="s">
        <v>25</v>
      </c>
      <c r="N83" t="s">
        <v>26</v>
      </c>
      <c r="O83" t="s">
        <v>27</v>
      </c>
      <c r="P83" t="s">
        <v>42</v>
      </c>
      <c r="Q83" t="s">
        <v>29</v>
      </c>
      <c r="R83" s="1">
        <v>43356</v>
      </c>
      <c r="S83" s="2">
        <f t="shared" si="3"/>
        <v>1.7699910663310445E-4</v>
      </c>
      <c r="T83" s="1" t="str">
        <f t="shared" si="4"/>
        <v/>
      </c>
      <c r="U83" t="str">
        <f t="shared" si="5"/>
        <v>Low Impact</v>
      </c>
    </row>
    <row r="84" spans="1:21" x14ac:dyDescent="0.25">
      <c r="A84">
        <v>12258</v>
      </c>
      <c r="B84" t="s">
        <v>21</v>
      </c>
      <c r="C84" s="1">
        <v>43434</v>
      </c>
      <c r="D84" t="s">
        <v>52</v>
      </c>
      <c r="E84">
        <v>22</v>
      </c>
      <c r="F84">
        <v>2431.13</v>
      </c>
      <c r="G84">
        <v>0.01</v>
      </c>
      <c r="H84" t="s">
        <v>31</v>
      </c>
      <c r="I84">
        <v>660.63</v>
      </c>
      <c r="J84">
        <v>110.98</v>
      </c>
      <c r="K84">
        <v>13.99</v>
      </c>
      <c r="L84" t="s">
        <v>71</v>
      </c>
      <c r="M84" t="s">
        <v>54</v>
      </c>
      <c r="N84" t="s">
        <v>37</v>
      </c>
      <c r="O84" t="s">
        <v>32</v>
      </c>
      <c r="P84" t="s">
        <v>33</v>
      </c>
      <c r="Q84" t="s">
        <v>74</v>
      </c>
      <c r="R84" s="1">
        <v>43438</v>
      </c>
      <c r="S84" s="2">
        <f t="shared" si="3"/>
        <v>1.393438807386222E-3</v>
      </c>
      <c r="T84" s="1" t="str">
        <f t="shared" si="4"/>
        <v/>
      </c>
      <c r="U84" t="str">
        <f t="shared" si="5"/>
        <v>Medium Local Control Audit</v>
      </c>
    </row>
    <row r="85" spans="1:21" x14ac:dyDescent="0.25">
      <c r="A85">
        <v>12642</v>
      </c>
      <c r="B85" t="s">
        <v>21</v>
      </c>
      <c r="C85" s="1">
        <v>43217</v>
      </c>
      <c r="D85" t="s">
        <v>49</v>
      </c>
      <c r="E85">
        <v>14</v>
      </c>
      <c r="F85">
        <v>572.33000000000004</v>
      </c>
      <c r="G85">
        <v>0.01</v>
      </c>
      <c r="H85" t="s">
        <v>31</v>
      </c>
      <c r="I85">
        <v>-62.28</v>
      </c>
      <c r="J85">
        <v>39.979999999999997</v>
      </c>
      <c r="K85">
        <v>7.12</v>
      </c>
      <c r="L85" t="s">
        <v>116</v>
      </c>
      <c r="M85" t="s">
        <v>25</v>
      </c>
      <c r="N85" t="s">
        <v>37</v>
      </c>
      <c r="O85" t="s">
        <v>38</v>
      </c>
      <c r="P85" t="s">
        <v>89</v>
      </c>
      <c r="Q85" t="s">
        <v>40</v>
      </c>
      <c r="R85" s="1">
        <v>43219</v>
      </c>
      <c r="S85" s="2">
        <f t="shared" si="3"/>
        <v>3.280395670455124E-4</v>
      </c>
      <c r="T85" s="1" t="str">
        <f t="shared" si="4"/>
        <v/>
      </c>
      <c r="U85" t="str">
        <f t="shared" si="5"/>
        <v>Low Impact</v>
      </c>
    </row>
    <row r="86" spans="1:21" x14ac:dyDescent="0.25">
      <c r="A86">
        <v>12768</v>
      </c>
      <c r="B86" t="s">
        <v>21</v>
      </c>
      <c r="C86" s="1">
        <v>43198</v>
      </c>
      <c r="D86" t="s">
        <v>49</v>
      </c>
      <c r="E86">
        <v>34</v>
      </c>
      <c r="F86">
        <v>1562.97</v>
      </c>
      <c r="G86">
        <v>0.01</v>
      </c>
      <c r="H86" t="s">
        <v>23</v>
      </c>
      <c r="I86">
        <v>501.59</v>
      </c>
      <c r="J86">
        <v>42.98</v>
      </c>
      <c r="K86">
        <v>4.62</v>
      </c>
      <c r="L86" t="s">
        <v>71</v>
      </c>
      <c r="M86" t="s">
        <v>54</v>
      </c>
      <c r="N86" t="s">
        <v>26</v>
      </c>
      <c r="O86" t="s">
        <v>27</v>
      </c>
      <c r="P86" t="s">
        <v>46</v>
      </c>
      <c r="Q86" t="s">
        <v>40</v>
      </c>
      <c r="R86" s="1">
        <v>43200</v>
      </c>
      <c r="S86" s="2">
        <f t="shared" si="3"/>
        <v>8.9583981637363834E-4</v>
      </c>
      <c r="T86" s="1" t="str">
        <f t="shared" si="4"/>
        <v/>
      </c>
      <c r="U86" t="str">
        <f t="shared" si="5"/>
        <v>Medium Impact</v>
      </c>
    </row>
    <row r="87" spans="1:21" x14ac:dyDescent="0.25">
      <c r="A87">
        <v>12771</v>
      </c>
      <c r="B87" t="s">
        <v>21</v>
      </c>
      <c r="C87" s="1">
        <v>43117</v>
      </c>
      <c r="D87" t="s">
        <v>49</v>
      </c>
      <c r="E87">
        <v>46</v>
      </c>
      <c r="F87">
        <v>78.08</v>
      </c>
      <c r="G87">
        <v>0.01</v>
      </c>
      <c r="H87" t="s">
        <v>31</v>
      </c>
      <c r="I87">
        <v>-43.1</v>
      </c>
      <c r="J87">
        <v>1.68</v>
      </c>
      <c r="K87">
        <v>1.57</v>
      </c>
      <c r="L87" t="s">
        <v>210</v>
      </c>
      <c r="M87" t="s">
        <v>166</v>
      </c>
      <c r="N87" t="s">
        <v>45</v>
      </c>
      <c r="O87" t="s">
        <v>27</v>
      </c>
      <c r="P87" t="s">
        <v>28</v>
      </c>
      <c r="Q87" t="s">
        <v>29</v>
      </c>
      <c r="R87" s="1">
        <v>43119</v>
      </c>
      <c r="S87" s="2">
        <f t="shared" si="3"/>
        <v>4.4752729011083821E-5</v>
      </c>
      <c r="T87" s="1" t="str">
        <f t="shared" si="4"/>
        <v/>
      </c>
      <c r="U87" t="str">
        <f t="shared" si="5"/>
        <v>Low Impact</v>
      </c>
    </row>
    <row r="88" spans="1:21" x14ac:dyDescent="0.25">
      <c r="A88">
        <v>13091</v>
      </c>
      <c r="B88" t="s">
        <v>30</v>
      </c>
      <c r="C88" s="1">
        <v>43419</v>
      </c>
      <c r="D88" t="s">
        <v>55</v>
      </c>
      <c r="E88">
        <v>39</v>
      </c>
      <c r="F88">
        <v>883.15</v>
      </c>
      <c r="G88">
        <v>0.01</v>
      </c>
      <c r="H88" t="s">
        <v>31</v>
      </c>
      <c r="I88">
        <v>-1148.19</v>
      </c>
      <c r="J88">
        <v>20.34</v>
      </c>
      <c r="K88">
        <v>35</v>
      </c>
      <c r="L88" t="s">
        <v>212</v>
      </c>
      <c r="M88" t="s">
        <v>54</v>
      </c>
      <c r="N88" t="s">
        <v>26</v>
      </c>
      <c r="O88" t="s">
        <v>27</v>
      </c>
      <c r="P88" t="s">
        <v>43</v>
      </c>
      <c r="Q88" t="s">
        <v>76</v>
      </c>
      <c r="R88" s="1">
        <v>43420</v>
      </c>
      <c r="S88" s="2">
        <f t="shared" si="3"/>
        <v>5.0619073547821056E-4</v>
      </c>
      <c r="T88" s="1" t="str">
        <f t="shared" si="4"/>
        <v>QUALITY CHECK</v>
      </c>
      <c r="U88" t="str">
        <f t="shared" si="5"/>
        <v>Medium Impact</v>
      </c>
    </row>
    <row r="89" spans="1:21" x14ac:dyDescent="0.25">
      <c r="A89">
        <v>13280</v>
      </c>
      <c r="B89" t="s">
        <v>21</v>
      </c>
      <c r="C89" s="1">
        <v>43354</v>
      </c>
      <c r="D89" t="s">
        <v>35</v>
      </c>
      <c r="E89">
        <v>40</v>
      </c>
      <c r="F89">
        <v>460.68</v>
      </c>
      <c r="G89">
        <v>0.01</v>
      </c>
      <c r="H89" t="s">
        <v>31</v>
      </c>
      <c r="I89">
        <v>-116.76</v>
      </c>
      <c r="J89">
        <v>10.9</v>
      </c>
      <c r="K89">
        <v>7.46</v>
      </c>
      <c r="L89" t="s">
        <v>214</v>
      </c>
      <c r="M89" t="s">
        <v>166</v>
      </c>
      <c r="N89" t="s">
        <v>45</v>
      </c>
      <c r="O89" t="s">
        <v>27</v>
      </c>
      <c r="P89" t="s">
        <v>43</v>
      </c>
      <c r="Q89" t="s">
        <v>40</v>
      </c>
      <c r="R89" s="1">
        <v>43355</v>
      </c>
      <c r="S89" s="2">
        <f t="shared" si="3"/>
        <v>2.6404568648598999E-4</v>
      </c>
      <c r="T89" s="1" t="str">
        <f t="shared" si="4"/>
        <v/>
      </c>
      <c r="U89" t="str">
        <f t="shared" si="5"/>
        <v>Low Impact</v>
      </c>
    </row>
    <row r="90" spans="1:21" x14ac:dyDescent="0.25">
      <c r="A90">
        <v>13542</v>
      </c>
      <c r="B90" t="s">
        <v>21</v>
      </c>
      <c r="C90" s="1">
        <v>43167</v>
      </c>
      <c r="D90" t="s">
        <v>52</v>
      </c>
      <c r="E90">
        <v>11</v>
      </c>
      <c r="F90">
        <v>3571.84</v>
      </c>
      <c r="G90">
        <v>0.01</v>
      </c>
      <c r="H90" t="s">
        <v>56</v>
      </c>
      <c r="I90">
        <v>403.81</v>
      </c>
      <c r="J90">
        <v>300.98</v>
      </c>
      <c r="K90">
        <v>64.73</v>
      </c>
      <c r="L90" t="s">
        <v>217</v>
      </c>
      <c r="M90" t="s">
        <v>25</v>
      </c>
      <c r="N90" t="s">
        <v>64</v>
      </c>
      <c r="O90" t="s">
        <v>32</v>
      </c>
      <c r="P90" t="s">
        <v>86</v>
      </c>
      <c r="Q90" t="s">
        <v>59</v>
      </c>
      <c r="R90" s="1">
        <v>43174</v>
      </c>
      <c r="S90" s="2">
        <f t="shared" si="3"/>
        <v>2.0472539394332692E-3</v>
      </c>
      <c r="T90" s="1" t="str">
        <f t="shared" si="4"/>
        <v/>
      </c>
      <c r="U90" t="str">
        <f t="shared" si="5"/>
        <v>Major Local Control Audit</v>
      </c>
    </row>
    <row r="91" spans="1:21" x14ac:dyDescent="0.25">
      <c r="A91">
        <v>13635</v>
      </c>
      <c r="B91" t="s">
        <v>21</v>
      </c>
      <c r="C91" s="1">
        <v>43221</v>
      </c>
      <c r="D91" t="s">
        <v>49</v>
      </c>
      <c r="E91">
        <v>49</v>
      </c>
      <c r="F91">
        <v>334.29</v>
      </c>
      <c r="G91">
        <v>0.01</v>
      </c>
      <c r="H91" t="s">
        <v>31</v>
      </c>
      <c r="I91">
        <v>-157.28</v>
      </c>
      <c r="J91">
        <v>6.48</v>
      </c>
      <c r="K91">
        <v>7.37</v>
      </c>
      <c r="L91" t="s">
        <v>219</v>
      </c>
      <c r="M91" t="s">
        <v>25</v>
      </c>
      <c r="N91" t="s">
        <v>37</v>
      </c>
      <c r="O91" t="s">
        <v>27</v>
      </c>
      <c r="P91" t="s">
        <v>42</v>
      </c>
      <c r="Q91" t="s">
        <v>40</v>
      </c>
      <c r="R91" s="1">
        <v>43223</v>
      </c>
      <c r="S91" s="2">
        <f t="shared" si="3"/>
        <v>1.9160335272944688E-4</v>
      </c>
      <c r="T91" s="1" t="str">
        <f t="shared" si="4"/>
        <v/>
      </c>
      <c r="U91" t="str">
        <f t="shared" si="5"/>
        <v>Low Impact</v>
      </c>
    </row>
    <row r="92" spans="1:21" x14ac:dyDescent="0.25">
      <c r="A92">
        <v>14274</v>
      </c>
      <c r="B92" t="s">
        <v>21</v>
      </c>
      <c r="C92" s="1">
        <v>43106</v>
      </c>
      <c r="D92" t="s">
        <v>22</v>
      </c>
      <c r="E92">
        <v>23</v>
      </c>
      <c r="F92">
        <v>3674.08</v>
      </c>
      <c r="G92">
        <v>0.01</v>
      </c>
      <c r="H92" t="s">
        <v>56</v>
      </c>
      <c r="I92">
        <v>112.44</v>
      </c>
      <c r="J92">
        <v>150.97999999999999</v>
      </c>
      <c r="K92">
        <v>30</v>
      </c>
      <c r="L92" t="s">
        <v>227</v>
      </c>
      <c r="M92" t="s">
        <v>25</v>
      </c>
      <c r="N92" t="s">
        <v>64</v>
      </c>
      <c r="O92" t="s">
        <v>32</v>
      </c>
      <c r="P92" t="s">
        <v>86</v>
      </c>
      <c r="Q92" t="s">
        <v>59</v>
      </c>
      <c r="R92" s="1">
        <v>43108</v>
      </c>
      <c r="S92" s="2">
        <f t="shared" si="3"/>
        <v>2.1058543366424547E-3</v>
      </c>
      <c r="T92" s="1" t="str">
        <f t="shared" si="4"/>
        <v/>
      </c>
      <c r="U92" t="str">
        <f t="shared" si="5"/>
        <v>Major Local Control Audit</v>
      </c>
    </row>
    <row r="93" spans="1:21" x14ac:dyDescent="0.25">
      <c r="A93">
        <v>14274</v>
      </c>
      <c r="B93" t="s">
        <v>21</v>
      </c>
      <c r="C93" s="1">
        <v>43106</v>
      </c>
      <c r="D93" t="s">
        <v>22</v>
      </c>
      <c r="E93">
        <v>46</v>
      </c>
      <c r="F93">
        <v>1413.89</v>
      </c>
      <c r="G93">
        <v>0.01</v>
      </c>
      <c r="H93" t="s">
        <v>23</v>
      </c>
      <c r="I93">
        <v>-40.72</v>
      </c>
      <c r="J93">
        <v>28.28</v>
      </c>
      <c r="K93">
        <v>13.99</v>
      </c>
      <c r="L93" t="s">
        <v>227</v>
      </c>
      <c r="M93" t="s">
        <v>25</v>
      </c>
      <c r="N93" t="s">
        <v>64</v>
      </c>
      <c r="O93" t="s">
        <v>27</v>
      </c>
      <c r="P93" t="s">
        <v>43</v>
      </c>
      <c r="Q93" t="s">
        <v>74</v>
      </c>
      <c r="R93" s="1">
        <v>43108</v>
      </c>
      <c r="S93" s="2">
        <f t="shared" si="3"/>
        <v>8.103923670783979E-4</v>
      </c>
      <c r="T93" s="1" t="str">
        <f t="shared" si="4"/>
        <v/>
      </c>
      <c r="U93" t="str">
        <f t="shared" si="5"/>
        <v>Medium Impact</v>
      </c>
    </row>
    <row r="94" spans="1:21" x14ac:dyDescent="0.25">
      <c r="A94">
        <v>14530</v>
      </c>
      <c r="B94" t="s">
        <v>21</v>
      </c>
      <c r="C94" s="1">
        <v>43196</v>
      </c>
      <c r="D94" t="s">
        <v>35</v>
      </c>
      <c r="E94">
        <v>44</v>
      </c>
      <c r="F94">
        <v>4851.5024999999996</v>
      </c>
      <c r="G94">
        <v>0.01</v>
      </c>
      <c r="H94" t="s">
        <v>31</v>
      </c>
      <c r="I94">
        <v>1371.67</v>
      </c>
      <c r="J94">
        <v>125.99</v>
      </c>
      <c r="K94">
        <v>7.69</v>
      </c>
      <c r="L94" t="s">
        <v>231</v>
      </c>
      <c r="M94" t="s">
        <v>25</v>
      </c>
      <c r="N94" t="s">
        <v>37</v>
      </c>
      <c r="O94" t="s">
        <v>38</v>
      </c>
      <c r="P94" t="s">
        <v>39</v>
      </c>
      <c r="Q94" t="s">
        <v>40</v>
      </c>
      <c r="R94" s="1">
        <v>43196</v>
      </c>
      <c r="S94" s="2">
        <f t="shared" si="3"/>
        <v>2.7807117914843194E-3</v>
      </c>
      <c r="T94" s="1" t="str">
        <f t="shared" si="4"/>
        <v/>
      </c>
      <c r="U94" t="str">
        <f t="shared" si="5"/>
        <v>Major Local Control Audit</v>
      </c>
    </row>
    <row r="95" spans="1:21" x14ac:dyDescent="0.25">
      <c r="A95">
        <v>14596</v>
      </c>
      <c r="B95" t="s">
        <v>21</v>
      </c>
      <c r="C95" s="1">
        <v>43110</v>
      </c>
      <c r="D95" t="s">
        <v>49</v>
      </c>
      <c r="E95">
        <v>24</v>
      </c>
      <c r="F95">
        <v>199.12</v>
      </c>
      <c r="G95">
        <v>0.01</v>
      </c>
      <c r="H95" t="s">
        <v>31</v>
      </c>
      <c r="I95">
        <v>73.33</v>
      </c>
      <c r="J95">
        <v>8.34</v>
      </c>
      <c r="K95">
        <v>0.96</v>
      </c>
      <c r="L95" t="s">
        <v>187</v>
      </c>
      <c r="M95" t="s">
        <v>54</v>
      </c>
      <c r="N95" t="s">
        <v>26</v>
      </c>
      <c r="O95" t="s">
        <v>32</v>
      </c>
      <c r="P95" t="s">
        <v>33</v>
      </c>
      <c r="Q95" t="s">
        <v>29</v>
      </c>
      <c r="R95" s="1">
        <v>43112</v>
      </c>
      <c r="S95" s="2">
        <f t="shared" si="3"/>
        <v>1.1412862961945454E-4</v>
      </c>
      <c r="T95" s="1" t="str">
        <f t="shared" si="4"/>
        <v/>
      </c>
      <c r="U95" t="str">
        <f t="shared" si="5"/>
        <v>Low Impact</v>
      </c>
    </row>
    <row r="96" spans="1:21" x14ac:dyDescent="0.25">
      <c r="A96">
        <v>14913</v>
      </c>
      <c r="B96" t="s">
        <v>21</v>
      </c>
      <c r="C96" s="1">
        <v>43145</v>
      </c>
      <c r="D96" t="s">
        <v>35</v>
      </c>
      <c r="E96">
        <v>47</v>
      </c>
      <c r="F96">
        <v>1003.43</v>
      </c>
      <c r="G96">
        <v>0.01</v>
      </c>
      <c r="H96" t="s">
        <v>31</v>
      </c>
      <c r="I96">
        <v>208.06</v>
      </c>
      <c r="J96">
        <v>19.98</v>
      </c>
      <c r="K96">
        <v>8.68</v>
      </c>
      <c r="L96" t="s">
        <v>235</v>
      </c>
      <c r="M96" t="s">
        <v>25</v>
      </c>
      <c r="N96" t="s">
        <v>64</v>
      </c>
      <c r="O96" t="s">
        <v>27</v>
      </c>
      <c r="P96" t="s">
        <v>42</v>
      </c>
      <c r="Q96" t="s">
        <v>40</v>
      </c>
      <c r="R96" s="1">
        <v>43146</v>
      </c>
      <c r="S96" s="2">
        <f t="shared" si="3"/>
        <v>5.7513103063001837E-4</v>
      </c>
      <c r="T96" s="1" t="str">
        <f t="shared" si="4"/>
        <v/>
      </c>
      <c r="U96" t="str">
        <f t="shared" si="5"/>
        <v>Medium Impact</v>
      </c>
    </row>
    <row r="97" spans="1:21" x14ac:dyDescent="0.25">
      <c r="A97">
        <v>15075</v>
      </c>
      <c r="B97" t="s">
        <v>21</v>
      </c>
      <c r="C97" s="1">
        <v>43377</v>
      </c>
      <c r="D97" t="s">
        <v>55</v>
      </c>
      <c r="E97">
        <v>10</v>
      </c>
      <c r="F97">
        <v>54.84</v>
      </c>
      <c r="G97">
        <v>0.01</v>
      </c>
      <c r="H97" t="s">
        <v>31</v>
      </c>
      <c r="I97">
        <v>-56.3</v>
      </c>
      <c r="J97">
        <v>5.0199999999999996</v>
      </c>
      <c r="K97">
        <v>5.14</v>
      </c>
      <c r="L97" t="s">
        <v>238</v>
      </c>
      <c r="M97" t="s">
        <v>25</v>
      </c>
      <c r="N97" t="s">
        <v>64</v>
      </c>
      <c r="O97" t="s">
        <v>38</v>
      </c>
      <c r="P97" t="s">
        <v>89</v>
      </c>
      <c r="Q97" t="s">
        <v>34</v>
      </c>
      <c r="R97" s="1">
        <v>43379</v>
      </c>
      <c r="S97" s="2">
        <f t="shared" si="3"/>
        <v>3.143237268145283E-5</v>
      </c>
      <c r="T97" s="1" t="str">
        <f t="shared" si="4"/>
        <v/>
      </c>
      <c r="U97" t="str">
        <f t="shared" si="5"/>
        <v>Low Impact</v>
      </c>
    </row>
    <row r="98" spans="1:21" x14ac:dyDescent="0.25">
      <c r="A98">
        <v>15139</v>
      </c>
      <c r="B98" t="s">
        <v>21</v>
      </c>
      <c r="C98" s="1">
        <v>43423</v>
      </c>
      <c r="D98" t="s">
        <v>35</v>
      </c>
      <c r="E98">
        <v>33</v>
      </c>
      <c r="F98">
        <v>744.12</v>
      </c>
      <c r="G98">
        <v>0.01</v>
      </c>
      <c r="H98" t="s">
        <v>56</v>
      </c>
      <c r="I98">
        <v>-1163.21</v>
      </c>
      <c r="J98">
        <v>20.98</v>
      </c>
      <c r="K98">
        <v>45</v>
      </c>
      <c r="L98" t="s">
        <v>120</v>
      </c>
      <c r="M98" t="s">
        <v>63</v>
      </c>
      <c r="N98" t="s">
        <v>26</v>
      </c>
      <c r="O98" t="s">
        <v>27</v>
      </c>
      <c r="P98" t="s">
        <v>43</v>
      </c>
      <c r="Q98" t="s">
        <v>59</v>
      </c>
      <c r="R98" s="1">
        <v>43423</v>
      </c>
      <c r="S98" s="2">
        <f t="shared" si="3"/>
        <v>4.2650359518093872E-4</v>
      </c>
      <c r="T98" s="1" t="str">
        <f t="shared" si="4"/>
        <v/>
      </c>
      <c r="U98" t="str">
        <f t="shared" si="5"/>
        <v>Low Local Control Audit</v>
      </c>
    </row>
    <row r="99" spans="1:21" x14ac:dyDescent="0.25">
      <c r="A99">
        <v>15170</v>
      </c>
      <c r="B99" t="s">
        <v>21</v>
      </c>
      <c r="C99" s="1">
        <v>43177</v>
      </c>
      <c r="D99" t="s">
        <v>49</v>
      </c>
      <c r="E99">
        <v>19</v>
      </c>
      <c r="F99">
        <v>356.46449999999999</v>
      </c>
      <c r="G99">
        <v>0.01</v>
      </c>
      <c r="H99" t="s">
        <v>31</v>
      </c>
      <c r="I99">
        <v>-9.11</v>
      </c>
      <c r="J99">
        <v>20.99</v>
      </c>
      <c r="K99">
        <v>4.8099999999999996</v>
      </c>
      <c r="L99" t="s">
        <v>240</v>
      </c>
      <c r="M99" t="s">
        <v>54</v>
      </c>
      <c r="N99" t="s">
        <v>26</v>
      </c>
      <c r="O99" t="s">
        <v>38</v>
      </c>
      <c r="P99" t="s">
        <v>39</v>
      </c>
      <c r="Q99" t="s">
        <v>74</v>
      </c>
      <c r="R99" s="1">
        <v>43177</v>
      </c>
      <c r="S99" s="2">
        <f t="shared" si="3"/>
        <v>2.043130016722783E-4</v>
      </c>
      <c r="T99" s="1" t="str">
        <f t="shared" si="4"/>
        <v/>
      </c>
      <c r="U99" t="str">
        <f t="shared" si="5"/>
        <v>Low Impact</v>
      </c>
    </row>
    <row r="100" spans="1:21" x14ac:dyDescent="0.25">
      <c r="A100">
        <v>15751</v>
      </c>
      <c r="B100" t="s">
        <v>21</v>
      </c>
      <c r="C100" s="1">
        <v>43327</v>
      </c>
      <c r="D100" t="s">
        <v>49</v>
      </c>
      <c r="E100">
        <v>21</v>
      </c>
      <c r="F100">
        <v>397.73200000000003</v>
      </c>
      <c r="G100">
        <v>0.01</v>
      </c>
      <c r="H100" t="s">
        <v>31</v>
      </c>
      <c r="I100">
        <v>-26.05</v>
      </c>
      <c r="J100">
        <v>20.99</v>
      </c>
      <c r="K100">
        <v>0.99</v>
      </c>
      <c r="L100" t="s">
        <v>195</v>
      </c>
      <c r="M100" t="s">
        <v>25</v>
      </c>
      <c r="N100" t="s">
        <v>26</v>
      </c>
      <c r="O100" t="s">
        <v>38</v>
      </c>
      <c r="P100" t="s">
        <v>39</v>
      </c>
      <c r="Q100" t="s">
        <v>34</v>
      </c>
      <c r="R100" s="1">
        <v>43328</v>
      </c>
      <c r="S100" s="2">
        <f t="shared" si="3"/>
        <v>2.2796609138110133E-4</v>
      </c>
      <c r="T100" s="1" t="str">
        <f t="shared" si="4"/>
        <v/>
      </c>
      <c r="U100" t="str">
        <f t="shared" si="5"/>
        <v>Low Impact</v>
      </c>
    </row>
    <row r="101" spans="1:21" x14ac:dyDescent="0.25">
      <c r="A101">
        <v>15815</v>
      </c>
      <c r="B101" t="s">
        <v>21</v>
      </c>
      <c r="C101" s="1">
        <v>43221</v>
      </c>
      <c r="D101" t="s">
        <v>49</v>
      </c>
      <c r="E101">
        <v>43</v>
      </c>
      <c r="F101">
        <v>528.6</v>
      </c>
      <c r="G101">
        <v>0.01</v>
      </c>
      <c r="H101" t="s">
        <v>31</v>
      </c>
      <c r="I101">
        <v>52.59</v>
      </c>
      <c r="J101">
        <v>11.7</v>
      </c>
      <c r="K101">
        <v>5.63</v>
      </c>
      <c r="L101" t="s">
        <v>75</v>
      </c>
      <c r="M101" t="s">
        <v>25</v>
      </c>
      <c r="N101" t="s">
        <v>26</v>
      </c>
      <c r="O101" t="s">
        <v>27</v>
      </c>
      <c r="P101" t="s">
        <v>48</v>
      </c>
      <c r="Q101" t="s">
        <v>40</v>
      </c>
      <c r="R101" s="1">
        <v>43223</v>
      </c>
      <c r="S101" s="2">
        <f t="shared" si="3"/>
        <v>3.0297505834091839E-4</v>
      </c>
      <c r="T101" s="1" t="str">
        <f t="shared" si="4"/>
        <v/>
      </c>
      <c r="U101" t="str">
        <f t="shared" si="5"/>
        <v>Low Impact</v>
      </c>
    </row>
    <row r="102" spans="1:21" x14ac:dyDescent="0.25">
      <c r="A102">
        <v>18533</v>
      </c>
      <c r="B102" t="s">
        <v>30</v>
      </c>
      <c r="C102" s="1">
        <v>43410</v>
      </c>
      <c r="D102" t="s">
        <v>22</v>
      </c>
      <c r="E102">
        <v>27</v>
      </c>
      <c r="F102">
        <v>442.57</v>
      </c>
      <c r="G102">
        <v>0.01</v>
      </c>
      <c r="H102" t="s">
        <v>31</v>
      </c>
      <c r="I102">
        <v>-60.73</v>
      </c>
      <c r="J102">
        <v>15.31</v>
      </c>
      <c r="K102">
        <v>8.7799999999999994</v>
      </c>
      <c r="L102" t="s">
        <v>266</v>
      </c>
      <c r="M102" t="s">
        <v>54</v>
      </c>
      <c r="N102" t="s">
        <v>37</v>
      </c>
      <c r="O102" t="s">
        <v>27</v>
      </c>
      <c r="P102" t="s">
        <v>43</v>
      </c>
      <c r="Q102" t="s">
        <v>40</v>
      </c>
      <c r="R102" s="1">
        <v>43411</v>
      </c>
      <c r="S102" s="2">
        <f t="shared" si="3"/>
        <v>2.5366566698815788E-4</v>
      </c>
      <c r="T102" s="1" t="str">
        <f t="shared" si="4"/>
        <v>QUALITY CHECK</v>
      </c>
      <c r="U102" t="str">
        <f t="shared" si="5"/>
        <v>Low Impact</v>
      </c>
    </row>
    <row r="103" spans="1:21" x14ac:dyDescent="0.25">
      <c r="A103">
        <v>18753</v>
      </c>
      <c r="B103" t="s">
        <v>30</v>
      </c>
      <c r="C103" s="1">
        <v>43312</v>
      </c>
      <c r="D103" t="s">
        <v>55</v>
      </c>
      <c r="E103">
        <v>33</v>
      </c>
      <c r="F103">
        <v>5394.4</v>
      </c>
      <c r="G103">
        <v>0.01</v>
      </c>
      <c r="H103" t="s">
        <v>56</v>
      </c>
      <c r="I103">
        <v>788.79</v>
      </c>
      <c r="J103">
        <v>160.97999999999999</v>
      </c>
      <c r="K103">
        <v>30</v>
      </c>
      <c r="L103" t="s">
        <v>108</v>
      </c>
      <c r="M103" t="s">
        <v>54</v>
      </c>
      <c r="N103" t="s">
        <v>26</v>
      </c>
      <c r="O103" t="s">
        <v>32</v>
      </c>
      <c r="P103" t="s">
        <v>86</v>
      </c>
      <c r="Q103" t="s">
        <v>59</v>
      </c>
      <c r="R103" s="1">
        <v>43314</v>
      </c>
      <c r="S103" s="2">
        <f t="shared" si="3"/>
        <v>3.0918816774768258E-3</v>
      </c>
      <c r="T103" s="1" t="str">
        <f t="shared" si="4"/>
        <v>QUALITY CHECK</v>
      </c>
      <c r="U103" t="str">
        <f t="shared" si="5"/>
        <v>Major Local Control Audit</v>
      </c>
    </row>
    <row r="104" spans="1:21" x14ac:dyDescent="0.25">
      <c r="A104">
        <v>18790</v>
      </c>
      <c r="B104" t="s">
        <v>21</v>
      </c>
      <c r="C104" s="1">
        <v>43142</v>
      </c>
      <c r="D104" t="s">
        <v>35</v>
      </c>
      <c r="E104">
        <v>7</v>
      </c>
      <c r="F104">
        <v>13253.93</v>
      </c>
      <c r="G104">
        <v>0.01</v>
      </c>
      <c r="H104" t="s">
        <v>56</v>
      </c>
      <c r="I104">
        <v>-1596.75</v>
      </c>
      <c r="J104">
        <v>2036.48</v>
      </c>
      <c r="K104">
        <v>14.7</v>
      </c>
      <c r="L104" t="s">
        <v>233</v>
      </c>
      <c r="M104" t="s">
        <v>25</v>
      </c>
      <c r="N104" t="s">
        <v>64</v>
      </c>
      <c r="O104" t="s">
        <v>38</v>
      </c>
      <c r="P104" t="s">
        <v>58</v>
      </c>
      <c r="Q104" t="s">
        <v>59</v>
      </c>
      <c r="R104" s="1">
        <v>43144</v>
      </c>
      <c r="S104" s="2">
        <f t="shared" si="3"/>
        <v>7.5966897748703157E-3</v>
      </c>
      <c r="T104" s="1" t="str">
        <f t="shared" si="4"/>
        <v/>
      </c>
      <c r="U104" t="str">
        <f t="shared" si="5"/>
        <v>Major Local Control Audit</v>
      </c>
    </row>
    <row r="105" spans="1:21" x14ac:dyDescent="0.25">
      <c r="A105">
        <v>19075</v>
      </c>
      <c r="B105" t="s">
        <v>21</v>
      </c>
      <c r="C105" s="1">
        <v>43369</v>
      </c>
      <c r="D105" t="s">
        <v>49</v>
      </c>
      <c r="E105">
        <v>36</v>
      </c>
      <c r="F105">
        <v>1841.6</v>
      </c>
      <c r="G105">
        <v>0.01</v>
      </c>
      <c r="H105" t="s">
        <v>31</v>
      </c>
      <c r="I105">
        <v>12.95</v>
      </c>
      <c r="J105">
        <v>50.98</v>
      </c>
      <c r="K105">
        <v>6.5</v>
      </c>
      <c r="L105" t="s">
        <v>274</v>
      </c>
      <c r="M105" t="s">
        <v>25</v>
      </c>
      <c r="N105" t="s">
        <v>37</v>
      </c>
      <c r="O105" t="s">
        <v>38</v>
      </c>
      <c r="P105" t="s">
        <v>89</v>
      </c>
      <c r="Q105" t="s">
        <v>40</v>
      </c>
      <c r="R105" s="1">
        <v>43370</v>
      </c>
      <c r="S105" s="2">
        <f t="shared" si="3"/>
        <v>1.0555408010606041E-3</v>
      </c>
      <c r="T105" s="1" t="str">
        <f t="shared" si="4"/>
        <v/>
      </c>
      <c r="U105" t="str">
        <f t="shared" si="5"/>
        <v>Medium Local Control Audit</v>
      </c>
    </row>
    <row r="106" spans="1:21" x14ac:dyDescent="0.25">
      <c r="A106">
        <v>21314</v>
      </c>
      <c r="B106" t="s">
        <v>21</v>
      </c>
      <c r="C106" s="1">
        <v>43406</v>
      </c>
      <c r="D106" t="s">
        <v>52</v>
      </c>
      <c r="E106">
        <v>30</v>
      </c>
      <c r="F106">
        <v>107.96</v>
      </c>
      <c r="G106">
        <v>0.01</v>
      </c>
      <c r="H106" t="s">
        <v>31</v>
      </c>
      <c r="I106">
        <v>13.24</v>
      </c>
      <c r="J106">
        <v>3.58</v>
      </c>
      <c r="K106">
        <v>1.63</v>
      </c>
      <c r="L106" t="s">
        <v>296</v>
      </c>
      <c r="M106" t="s">
        <v>63</v>
      </c>
      <c r="N106" t="s">
        <v>37</v>
      </c>
      <c r="O106" t="s">
        <v>27</v>
      </c>
      <c r="P106" t="s">
        <v>72</v>
      </c>
      <c r="Q106" t="s">
        <v>29</v>
      </c>
      <c r="R106" s="1">
        <v>43410</v>
      </c>
      <c r="S106" s="2">
        <f t="shared" si="3"/>
        <v>6.1878901434895105E-5</v>
      </c>
      <c r="T106" s="1" t="str">
        <f t="shared" si="4"/>
        <v/>
      </c>
      <c r="U106" t="str">
        <f t="shared" si="5"/>
        <v>Low Impact</v>
      </c>
    </row>
    <row r="107" spans="1:21" x14ac:dyDescent="0.25">
      <c r="A107">
        <v>21479</v>
      </c>
      <c r="B107" t="s">
        <v>21</v>
      </c>
      <c r="C107" s="1">
        <v>43340</v>
      </c>
      <c r="D107" t="s">
        <v>55</v>
      </c>
      <c r="E107">
        <v>41</v>
      </c>
      <c r="F107">
        <v>291.16000000000003</v>
      </c>
      <c r="G107">
        <v>0.01</v>
      </c>
      <c r="H107" t="s">
        <v>23</v>
      </c>
      <c r="I107">
        <v>-89.47</v>
      </c>
      <c r="J107">
        <v>6.48</v>
      </c>
      <c r="K107">
        <v>6.57</v>
      </c>
      <c r="L107" t="s">
        <v>289</v>
      </c>
      <c r="M107" t="s">
        <v>54</v>
      </c>
      <c r="N107" t="s">
        <v>37</v>
      </c>
      <c r="O107" t="s">
        <v>27</v>
      </c>
      <c r="P107" t="s">
        <v>42</v>
      </c>
      <c r="Q107" t="s">
        <v>40</v>
      </c>
      <c r="R107" s="1">
        <v>43341</v>
      </c>
      <c r="S107" s="2">
        <f t="shared" si="3"/>
        <v>1.6688274306950779E-4</v>
      </c>
      <c r="T107" s="1" t="str">
        <f t="shared" si="4"/>
        <v/>
      </c>
      <c r="U107" t="str">
        <f t="shared" si="5"/>
        <v>Low Impact</v>
      </c>
    </row>
    <row r="108" spans="1:21" x14ac:dyDescent="0.25">
      <c r="A108">
        <v>21602</v>
      </c>
      <c r="B108" t="s">
        <v>21</v>
      </c>
      <c r="C108" s="1">
        <v>43282</v>
      </c>
      <c r="D108" t="s">
        <v>49</v>
      </c>
      <c r="E108">
        <v>6</v>
      </c>
      <c r="F108">
        <v>2170.61</v>
      </c>
      <c r="G108">
        <v>0.01</v>
      </c>
      <c r="H108" t="s">
        <v>56</v>
      </c>
      <c r="I108">
        <v>-62.29</v>
      </c>
      <c r="J108">
        <v>348.21</v>
      </c>
      <c r="K108">
        <v>40.19</v>
      </c>
      <c r="L108" t="s">
        <v>202</v>
      </c>
      <c r="M108" t="s">
        <v>25</v>
      </c>
      <c r="N108" t="s">
        <v>45</v>
      </c>
      <c r="O108" t="s">
        <v>32</v>
      </c>
      <c r="P108" t="s">
        <v>118</v>
      </c>
      <c r="Q108" t="s">
        <v>80</v>
      </c>
      <c r="R108" s="1">
        <v>43285</v>
      </c>
      <c r="S108" s="2">
        <f t="shared" si="3"/>
        <v>1.2441178421970884E-3</v>
      </c>
      <c r="T108" s="1" t="str">
        <f t="shared" si="4"/>
        <v/>
      </c>
      <c r="U108" t="str">
        <f t="shared" si="5"/>
        <v>Medium Local Control Audit</v>
      </c>
    </row>
    <row r="109" spans="1:21" x14ac:dyDescent="0.25">
      <c r="A109">
        <v>21766</v>
      </c>
      <c r="B109" t="s">
        <v>21</v>
      </c>
      <c r="C109" s="1">
        <v>43252</v>
      </c>
      <c r="D109" t="s">
        <v>35</v>
      </c>
      <c r="E109">
        <v>32</v>
      </c>
      <c r="F109">
        <v>535.24</v>
      </c>
      <c r="G109">
        <v>0.01</v>
      </c>
      <c r="H109" t="s">
        <v>31</v>
      </c>
      <c r="I109">
        <v>216.43</v>
      </c>
      <c r="J109">
        <v>15.68</v>
      </c>
      <c r="K109">
        <v>3.73</v>
      </c>
      <c r="L109" t="s">
        <v>301</v>
      </c>
      <c r="M109" t="s">
        <v>63</v>
      </c>
      <c r="N109" t="s">
        <v>64</v>
      </c>
      <c r="O109" t="s">
        <v>32</v>
      </c>
      <c r="P109" t="s">
        <v>33</v>
      </c>
      <c r="Q109" t="s">
        <v>34</v>
      </c>
      <c r="R109" s="1">
        <v>43254</v>
      </c>
      <c r="S109" s="2">
        <f t="shared" si="3"/>
        <v>3.067808744350987E-4</v>
      </c>
      <c r="T109" s="1" t="str">
        <f t="shared" si="4"/>
        <v/>
      </c>
      <c r="U109" t="str">
        <f t="shared" si="5"/>
        <v>Low Impact</v>
      </c>
    </row>
    <row r="110" spans="1:21" x14ac:dyDescent="0.25">
      <c r="A110">
        <v>22208</v>
      </c>
      <c r="B110" t="s">
        <v>21</v>
      </c>
      <c r="C110" s="1">
        <v>43386</v>
      </c>
      <c r="D110" t="s">
        <v>35</v>
      </c>
      <c r="E110">
        <v>37</v>
      </c>
      <c r="F110">
        <v>1138.43</v>
      </c>
      <c r="G110">
        <v>0.01</v>
      </c>
      <c r="H110" t="s">
        <v>31</v>
      </c>
      <c r="I110">
        <v>18.59</v>
      </c>
      <c r="J110">
        <v>30.97</v>
      </c>
      <c r="K110">
        <v>4</v>
      </c>
      <c r="L110" t="s">
        <v>305</v>
      </c>
      <c r="M110" t="s">
        <v>54</v>
      </c>
      <c r="N110" t="s">
        <v>37</v>
      </c>
      <c r="O110" t="s">
        <v>38</v>
      </c>
      <c r="P110" t="s">
        <v>89</v>
      </c>
      <c r="Q110" t="s">
        <v>40</v>
      </c>
      <c r="R110" s="1">
        <v>43388</v>
      </c>
      <c r="S110" s="2">
        <f t="shared" si="3"/>
        <v>6.525083156773586E-4</v>
      </c>
      <c r="T110" s="1" t="str">
        <f t="shared" si="4"/>
        <v/>
      </c>
      <c r="U110" t="str">
        <f t="shared" si="5"/>
        <v>Medium Impact</v>
      </c>
    </row>
    <row r="111" spans="1:21" x14ac:dyDescent="0.25">
      <c r="A111">
        <v>22402</v>
      </c>
      <c r="B111" t="s">
        <v>30</v>
      </c>
      <c r="C111" s="1">
        <v>43247</v>
      </c>
      <c r="D111" t="s">
        <v>49</v>
      </c>
      <c r="E111">
        <v>1</v>
      </c>
      <c r="F111">
        <v>51.832999999999998</v>
      </c>
      <c r="G111">
        <v>0.01</v>
      </c>
      <c r="H111" t="s">
        <v>31</v>
      </c>
      <c r="I111">
        <v>-235.9</v>
      </c>
      <c r="J111">
        <v>55.99</v>
      </c>
      <c r="K111">
        <v>5</v>
      </c>
      <c r="L111" t="s">
        <v>105</v>
      </c>
      <c r="M111" t="s">
        <v>25</v>
      </c>
      <c r="N111" t="s">
        <v>37</v>
      </c>
      <c r="O111" t="s">
        <v>38</v>
      </c>
      <c r="P111" t="s">
        <v>39</v>
      </c>
      <c r="Q111" t="s">
        <v>34</v>
      </c>
      <c r="R111" s="1">
        <v>43248</v>
      </c>
      <c r="S111" s="2">
        <f t="shared" si="3"/>
        <v>2.9708865302657629E-5</v>
      </c>
      <c r="T111" s="1" t="str">
        <f t="shared" si="4"/>
        <v>QUALITY CHECK</v>
      </c>
      <c r="U111" t="str">
        <f t="shared" si="5"/>
        <v>Low Impact</v>
      </c>
    </row>
    <row r="112" spans="1:21" x14ac:dyDescent="0.25">
      <c r="A112">
        <v>23751</v>
      </c>
      <c r="B112" t="s">
        <v>21</v>
      </c>
      <c r="C112" s="1">
        <v>43177</v>
      </c>
      <c r="D112" t="s">
        <v>55</v>
      </c>
      <c r="E112">
        <v>44</v>
      </c>
      <c r="F112">
        <v>10364.36</v>
      </c>
      <c r="G112">
        <v>0.01</v>
      </c>
      <c r="H112" t="s">
        <v>56</v>
      </c>
      <c r="I112">
        <v>1049.03</v>
      </c>
      <c r="J112">
        <v>220.98</v>
      </c>
      <c r="K112">
        <v>64.66</v>
      </c>
      <c r="L112" t="s">
        <v>317</v>
      </c>
      <c r="M112" t="s">
        <v>25</v>
      </c>
      <c r="N112" t="s">
        <v>26</v>
      </c>
      <c r="O112" t="s">
        <v>32</v>
      </c>
      <c r="P112" t="s">
        <v>79</v>
      </c>
      <c r="Q112" t="s">
        <v>80</v>
      </c>
      <c r="R112" s="1">
        <v>43178</v>
      </c>
      <c r="S112" s="2">
        <f t="shared" si="3"/>
        <v>5.9404891707648148E-3</v>
      </c>
      <c r="T112" s="1" t="str">
        <f t="shared" si="4"/>
        <v/>
      </c>
      <c r="U112" t="str">
        <f t="shared" si="5"/>
        <v>Major Local Control Audit</v>
      </c>
    </row>
    <row r="113" spans="1:21" x14ac:dyDescent="0.25">
      <c r="A113">
        <v>25120</v>
      </c>
      <c r="B113" t="s">
        <v>21</v>
      </c>
      <c r="C113" s="1">
        <v>43135</v>
      </c>
      <c r="D113" t="s">
        <v>55</v>
      </c>
      <c r="E113">
        <v>22</v>
      </c>
      <c r="F113">
        <v>179.22</v>
      </c>
      <c r="G113">
        <v>0.01</v>
      </c>
      <c r="H113" t="s">
        <v>31</v>
      </c>
      <c r="I113">
        <v>-139.9</v>
      </c>
      <c r="J113">
        <v>7.28</v>
      </c>
      <c r="K113">
        <v>11.15</v>
      </c>
      <c r="L113" t="s">
        <v>185</v>
      </c>
      <c r="M113" t="s">
        <v>25</v>
      </c>
      <c r="N113" t="s">
        <v>26</v>
      </c>
      <c r="O113" t="s">
        <v>27</v>
      </c>
      <c r="P113" t="s">
        <v>42</v>
      </c>
      <c r="Q113" t="s">
        <v>40</v>
      </c>
      <c r="R113" s="1">
        <v>43136</v>
      </c>
      <c r="S113" s="2">
        <f t="shared" si="3"/>
        <v>1.0272264463840218E-4</v>
      </c>
      <c r="T113" s="1" t="str">
        <f t="shared" si="4"/>
        <v/>
      </c>
      <c r="U113" t="str">
        <f t="shared" si="5"/>
        <v>Low Impact</v>
      </c>
    </row>
    <row r="114" spans="1:21" x14ac:dyDescent="0.25">
      <c r="A114">
        <v>25574</v>
      </c>
      <c r="B114" t="s">
        <v>21</v>
      </c>
      <c r="C114" s="1">
        <v>43171</v>
      </c>
      <c r="D114" t="s">
        <v>22</v>
      </c>
      <c r="E114">
        <v>31</v>
      </c>
      <c r="F114">
        <v>1526.67</v>
      </c>
      <c r="G114">
        <v>0.01</v>
      </c>
      <c r="H114" t="s">
        <v>23</v>
      </c>
      <c r="I114">
        <v>118.82</v>
      </c>
      <c r="J114">
        <v>47.98</v>
      </c>
      <c r="K114">
        <v>3.61</v>
      </c>
      <c r="L114" t="s">
        <v>330</v>
      </c>
      <c r="M114" t="s">
        <v>25</v>
      </c>
      <c r="N114" t="s">
        <v>64</v>
      </c>
      <c r="O114" t="s">
        <v>38</v>
      </c>
      <c r="P114" t="s">
        <v>89</v>
      </c>
      <c r="Q114" t="s">
        <v>34</v>
      </c>
      <c r="R114" s="1">
        <v>43172</v>
      </c>
      <c r="S114" s="2">
        <f t="shared" si="3"/>
        <v>8.7503392417202027E-4</v>
      </c>
      <c r="T114" s="1" t="str">
        <f t="shared" si="4"/>
        <v/>
      </c>
      <c r="U114" t="str">
        <f t="shared" si="5"/>
        <v>Medium Impact</v>
      </c>
    </row>
    <row r="115" spans="1:21" x14ac:dyDescent="0.25">
      <c r="A115">
        <v>25831</v>
      </c>
      <c r="B115" t="s">
        <v>21</v>
      </c>
      <c r="C115" s="1">
        <v>43357</v>
      </c>
      <c r="D115" t="s">
        <v>55</v>
      </c>
      <c r="E115">
        <v>6</v>
      </c>
      <c r="F115">
        <v>250.376</v>
      </c>
      <c r="G115">
        <v>0.01</v>
      </c>
      <c r="H115" t="s">
        <v>31</v>
      </c>
      <c r="I115">
        <v>-131.85</v>
      </c>
      <c r="J115">
        <v>45.99</v>
      </c>
      <c r="K115">
        <v>4.99</v>
      </c>
      <c r="L115" t="s">
        <v>231</v>
      </c>
      <c r="M115" t="s">
        <v>25</v>
      </c>
      <c r="N115" t="s">
        <v>37</v>
      </c>
      <c r="O115" t="s">
        <v>38</v>
      </c>
      <c r="P115" t="s">
        <v>39</v>
      </c>
      <c r="Q115" t="s">
        <v>40</v>
      </c>
      <c r="R115" s="1">
        <v>43359</v>
      </c>
      <c r="S115" s="2">
        <f t="shared" si="3"/>
        <v>1.4350677867416909E-4</v>
      </c>
      <c r="T115" s="1" t="str">
        <f t="shared" si="4"/>
        <v/>
      </c>
      <c r="U115" t="str">
        <f t="shared" si="5"/>
        <v>Low Impact</v>
      </c>
    </row>
    <row r="116" spans="1:21" x14ac:dyDescent="0.25">
      <c r="A116">
        <v>26466</v>
      </c>
      <c r="B116" t="s">
        <v>21</v>
      </c>
      <c r="C116" s="1">
        <v>43262</v>
      </c>
      <c r="D116" t="s">
        <v>49</v>
      </c>
      <c r="E116">
        <v>29</v>
      </c>
      <c r="F116">
        <v>909.721</v>
      </c>
      <c r="G116">
        <v>0.01</v>
      </c>
      <c r="H116" t="s">
        <v>31</v>
      </c>
      <c r="I116">
        <v>287.99</v>
      </c>
      <c r="J116">
        <v>35.99</v>
      </c>
      <c r="K116">
        <v>5.99</v>
      </c>
      <c r="L116" t="s">
        <v>236</v>
      </c>
      <c r="M116" t="s">
        <v>25</v>
      </c>
      <c r="N116" t="s">
        <v>26</v>
      </c>
      <c r="O116" t="s">
        <v>38</v>
      </c>
      <c r="P116" t="s">
        <v>39</v>
      </c>
      <c r="Q116" t="s">
        <v>29</v>
      </c>
      <c r="R116" s="1">
        <v>43263</v>
      </c>
      <c r="S116" s="2">
        <f t="shared" si="3"/>
        <v>5.214203046707503E-4</v>
      </c>
      <c r="T116" s="1" t="str">
        <f t="shared" si="4"/>
        <v/>
      </c>
      <c r="U116" t="str">
        <f t="shared" si="5"/>
        <v>Medium Impact</v>
      </c>
    </row>
    <row r="117" spans="1:21" x14ac:dyDescent="0.25">
      <c r="A117">
        <v>26689</v>
      </c>
      <c r="B117" t="s">
        <v>21</v>
      </c>
      <c r="C117" s="1">
        <v>43372</v>
      </c>
      <c r="D117" t="s">
        <v>35</v>
      </c>
      <c r="E117">
        <v>2</v>
      </c>
      <c r="F117">
        <v>198.44</v>
      </c>
      <c r="G117">
        <v>0.01</v>
      </c>
      <c r="H117" t="s">
        <v>31</v>
      </c>
      <c r="I117">
        <v>-87.46</v>
      </c>
      <c r="J117">
        <v>99.23</v>
      </c>
      <c r="K117">
        <v>8.99</v>
      </c>
      <c r="L117" t="s">
        <v>201</v>
      </c>
      <c r="M117" t="s">
        <v>25</v>
      </c>
      <c r="N117" t="s">
        <v>26</v>
      </c>
      <c r="O117" t="s">
        <v>32</v>
      </c>
      <c r="P117" t="s">
        <v>33</v>
      </c>
      <c r="Q117" t="s">
        <v>34</v>
      </c>
      <c r="R117" s="1">
        <v>43375</v>
      </c>
      <c r="S117" s="2">
        <f t="shared" si="3"/>
        <v>1.1373887736884572E-4</v>
      </c>
      <c r="T117" s="1" t="str">
        <f t="shared" si="4"/>
        <v/>
      </c>
      <c r="U117" t="str">
        <f t="shared" si="5"/>
        <v>Low Impact</v>
      </c>
    </row>
    <row r="118" spans="1:21" x14ac:dyDescent="0.25">
      <c r="A118">
        <v>26913</v>
      </c>
      <c r="B118" t="s">
        <v>21</v>
      </c>
      <c r="C118" s="1">
        <v>43372</v>
      </c>
      <c r="D118" t="s">
        <v>35</v>
      </c>
      <c r="E118">
        <v>11</v>
      </c>
      <c r="F118">
        <v>642.91449999999998</v>
      </c>
      <c r="G118">
        <v>0.01</v>
      </c>
      <c r="H118" t="s">
        <v>31</v>
      </c>
      <c r="I118">
        <v>-118.8</v>
      </c>
      <c r="J118">
        <v>65.989999999999995</v>
      </c>
      <c r="K118">
        <v>8.99</v>
      </c>
      <c r="L118" t="s">
        <v>142</v>
      </c>
      <c r="M118" t="s">
        <v>25</v>
      </c>
      <c r="N118" t="s">
        <v>64</v>
      </c>
      <c r="O118" t="s">
        <v>38</v>
      </c>
      <c r="P118" t="s">
        <v>39</v>
      </c>
      <c r="Q118" t="s">
        <v>40</v>
      </c>
      <c r="R118" s="1">
        <v>43374</v>
      </c>
      <c r="S118" s="2">
        <f t="shared" si="3"/>
        <v>3.684961372412455E-4</v>
      </c>
      <c r="T118" s="1" t="str">
        <f t="shared" si="4"/>
        <v/>
      </c>
      <c r="U118" t="str">
        <f t="shared" si="5"/>
        <v>Low Impact</v>
      </c>
    </row>
    <row r="119" spans="1:21" x14ac:dyDescent="0.25">
      <c r="A119">
        <v>28256</v>
      </c>
      <c r="B119" t="s">
        <v>21</v>
      </c>
      <c r="C119" s="1">
        <v>43154</v>
      </c>
      <c r="D119" t="s">
        <v>35</v>
      </c>
      <c r="E119">
        <v>19</v>
      </c>
      <c r="F119">
        <v>467.4</v>
      </c>
      <c r="G119">
        <v>0.01</v>
      </c>
      <c r="H119" t="s">
        <v>56</v>
      </c>
      <c r="I119">
        <v>-851.09</v>
      </c>
      <c r="J119">
        <v>20.98</v>
      </c>
      <c r="K119">
        <v>53.03</v>
      </c>
      <c r="L119" t="s">
        <v>85</v>
      </c>
      <c r="M119" t="s">
        <v>25</v>
      </c>
      <c r="N119" t="s">
        <v>26</v>
      </c>
      <c r="O119" t="s">
        <v>27</v>
      </c>
      <c r="P119" t="s">
        <v>43</v>
      </c>
      <c r="Q119" t="s">
        <v>59</v>
      </c>
      <c r="R119" s="1">
        <v>43154</v>
      </c>
      <c r="S119" s="2">
        <f t="shared" si="3"/>
        <v>2.6789735578612421E-4</v>
      </c>
      <c r="T119" s="1" t="str">
        <f t="shared" si="4"/>
        <v/>
      </c>
      <c r="U119" t="str">
        <f t="shared" si="5"/>
        <v>Low Impact</v>
      </c>
    </row>
    <row r="120" spans="1:21" x14ac:dyDescent="0.25">
      <c r="A120">
        <v>28290</v>
      </c>
      <c r="B120" t="s">
        <v>21</v>
      </c>
      <c r="C120" s="1">
        <v>43110</v>
      </c>
      <c r="D120" t="s">
        <v>52</v>
      </c>
      <c r="E120">
        <v>3</v>
      </c>
      <c r="F120">
        <v>523.58000000000004</v>
      </c>
      <c r="G120">
        <v>0.01</v>
      </c>
      <c r="H120" t="s">
        <v>23</v>
      </c>
      <c r="I120">
        <v>-179.36</v>
      </c>
      <c r="J120">
        <v>161.55000000000001</v>
      </c>
      <c r="K120">
        <v>19.989999999999998</v>
      </c>
      <c r="L120" t="s">
        <v>343</v>
      </c>
      <c r="M120" t="s">
        <v>54</v>
      </c>
      <c r="N120" t="s">
        <v>37</v>
      </c>
      <c r="O120" t="s">
        <v>27</v>
      </c>
      <c r="P120" t="s">
        <v>43</v>
      </c>
      <c r="Q120" t="s">
        <v>40</v>
      </c>
      <c r="R120" s="1">
        <v>43112</v>
      </c>
      <c r="S120" s="2">
        <f t="shared" si="3"/>
        <v>3.0009776966730622E-4</v>
      </c>
      <c r="T120" s="1" t="str">
        <f t="shared" si="4"/>
        <v/>
      </c>
      <c r="U120" t="str">
        <f t="shared" si="5"/>
        <v>Low Impact</v>
      </c>
    </row>
    <row r="121" spans="1:21" x14ac:dyDescent="0.25">
      <c r="A121">
        <v>28451</v>
      </c>
      <c r="B121" t="s">
        <v>21</v>
      </c>
      <c r="C121" s="1">
        <v>43105</v>
      </c>
      <c r="D121" t="s">
        <v>49</v>
      </c>
      <c r="E121">
        <v>21</v>
      </c>
      <c r="F121">
        <v>4201.08</v>
      </c>
      <c r="G121">
        <v>0.01</v>
      </c>
      <c r="H121" t="s">
        <v>31</v>
      </c>
      <c r="I121">
        <v>1162.76</v>
      </c>
      <c r="J121">
        <v>194.3</v>
      </c>
      <c r="K121">
        <v>11.54</v>
      </c>
      <c r="L121" t="s">
        <v>107</v>
      </c>
      <c r="M121" t="s">
        <v>54</v>
      </c>
      <c r="N121" t="s">
        <v>45</v>
      </c>
      <c r="O121" t="s">
        <v>32</v>
      </c>
      <c r="P121" t="s">
        <v>33</v>
      </c>
      <c r="Q121" t="s">
        <v>76</v>
      </c>
      <c r="R121" s="1">
        <v>43107</v>
      </c>
      <c r="S121" s="2">
        <f t="shared" si="3"/>
        <v>2.4079123308642933E-3</v>
      </c>
      <c r="T121" s="1" t="str">
        <f t="shared" si="4"/>
        <v/>
      </c>
      <c r="U121" t="str">
        <f t="shared" si="5"/>
        <v>Major Local Control Audit</v>
      </c>
    </row>
    <row r="122" spans="1:21" x14ac:dyDescent="0.25">
      <c r="A122">
        <v>28933</v>
      </c>
      <c r="B122" t="s">
        <v>21</v>
      </c>
      <c r="C122" s="1">
        <v>43290</v>
      </c>
      <c r="D122" t="s">
        <v>49</v>
      </c>
      <c r="E122">
        <v>1</v>
      </c>
      <c r="F122">
        <v>11.16</v>
      </c>
      <c r="G122">
        <v>0.01</v>
      </c>
      <c r="H122" t="s">
        <v>31</v>
      </c>
      <c r="I122">
        <v>-7.25</v>
      </c>
      <c r="J122">
        <v>5.58</v>
      </c>
      <c r="K122">
        <v>5.3</v>
      </c>
      <c r="L122" t="s">
        <v>350</v>
      </c>
      <c r="M122" t="s">
        <v>25</v>
      </c>
      <c r="N122" t="s">
        <v>26</v>
      </c>
      <c r="O122" t="s">
        <v>27</v>
      </c>
      <c r="P122" t="s">
        <v>51</v>
      </c>
      <c r="Q122" t="s">
        <v>40</v>
      </c>
      <c r="R122" s="1">
        <v>43291</v>
      </c>
      <c r="S122" s="2">
        <f t="shared" si="3"/>
        <v>6.396522230580116E-6</v>
      </c>
      <c r="T122" s="1" t="str">
        <f t="shared" si="4"/>
        <v/>
      </c>
      <c r="U122" t="str">
        <f t="shared" si="5"/>
        <v>Low Impact</v>
      </c>
    </row>
    <row r="123" spans="1:21" x14ac:dyDescent="0.25">
      <c r="A123">
        <v>29284</v>
      </c>
      <c r="B123" t="s">
        <v>21</v>
      </c>
      <c r="C123" s="1">
        <v>43200</v>
      </c>
      <c r="D123" t="s">
        <v>55</v>
      </c>
      <c r="E123">
        <v>20</v>
      </c>
      <c r="F123">
        <v>6449.0559999999996</v>
      </c>
      <c r="G123">
        <v>0.01</v>
      </c>
      <c r="H123" t="s">
        <v>56</v>
      </c>
      <c r="I123">
        <v>1116.02</v>
      </c>
      <c r="J123">
        <v>400.98</v>
      </c>
      <c r="K123">
        <v>42.52</v>
      </c>
      <c r="L123" t="s">
        <v>351</v>
      </c>
      <c r="M123" t="s">
        <v>25</v>
      </c>
      <c r="N123" t="s">
        <v>37</v>
      </c>
      <c r="O123" t="s">
        <v>32</v>
      </c>
      <c r="P123" t="s">
        <v>118</v>
      </c>
      <c r="Q123" t="s">
        <v>80</v>
      </c>
      <c r="R123" s="1">
        <v>43202</v>
      </c>
      <c r="S123" s="2">
        <f t="shared" si="3"/>
        <v>3.6963736622093262E-3</v>
      </c>
      <c r="T123" s="1" t="str">
        <f t="shared" si="4"/>
        <v/>
      </c>
      <c r="U123" t="str">
        <f t="shared" si="5"/>
        <v>Major Local Control Audit</v>
      </c>
    </row>
    <row r="124" spans="1:21" x14ac:dyDescent="0.25">
      <c r="A124">
        <v>30016</v>
      </c>
      <c r="B124" t="s">
        <v>21</v>
      </c>
      <c r="C124" s="1">
        <v>43103</v>
      </c>
      <c r="D124" t="s">
        <v>49</v>
      </c>
      <c r="E124">
        <v>8</v>
      </c>
      <c r="F124">
        <v>754.65549999999996</v>
      </c>
      <c r="G124">
        <v>0.01</v>
      </c>
      <c r="H124" t="s">
        <v>31</v>
      </c>
      <c r="I124">
        <v>-212.55</v>
      </c>
      <c r="J124">
        <v>110.99</v>
      </c>
      <c r="K124">
        <v>2.5</v>
      </c>
      <c r="L124" t="s">
        <v>295</v>
      </c>
      <c r="M124" t="s">
        <v>54</v>
      </c>
      <c r="N124" t="s">
        <v>26</v>
      </c>
      <c r="O124" t="s">
        <v>38</v>
      </c>
      <c r="P124" t="s">
        <v>39</v>
      </c>
      <c r="Q124" t="s">
        <v>40</v>
      </c>
      <c r="R124" s="1">
        <v>43106</v>
      </c>
      <c r="S124" s="2">
        <f t="shared" si="3"/>
        <v>4.3254217582254056E-4</v>
      </c>
      <c r="T124" s="1" t="str">
        <f t="shared" si="4"/>
        <v/>
      </c>
      <c r="U124" t="str">
        <f t="shared" si="5"/>
        <v>Low Local Control Audit</v>
      </c>
    </row>
    <row r="125" spans="1:21" x14ac:dyDescent="0.25">
      <c r="A125">
        <v>30176</v>
      </c>
      <c r="B125" t="s">
        <v>21</v>
      </c>
      <c r="C125" s="1">
        <v>43209</v>
      </c>
      <c r="D125" t="s">
        <v>52</v>
      </c>
      <c r="E125">
        <v>30</v>
      </c>
      <c r="F125">
        <v>2504.41</v>
      </c>
      <c r="G125">
        <v>0.01</v>
      </c>
      <c r="H125" t="s">
        <v>31</v>
      </c>
      <c r="I125">
        <v>-547.89</v>
      </c>
      <c r="J125">
        <v>79.52</v>
      </c>
      <c r="K125">
        <v>48.2</v>
      </c>
      <c r="L125" t="s">
        <v>142</v>
      </c>
      <c r="M125" t="s">
        <v>25</v>
      </c>
      <c r="N125" t="s">
        <v>37</v>
      </c>
      <c r="O125" t="s">
        <v>32</v>
      </c>
      <c r="P125" t="s">
        <v>33</v>
      </c>
      <c r="Q125" t="s">
        <v>74</v>
      </c>
      <c r="R125" s="1">
        <v>43216</v>
      </c>
      <c r="S125" s="2">
        <f t="shared" si="3"/>
        <v>1.4354403440400669E-3</v>
      </c>
      <c r="T125" s="1" t="str">
        <f t="shared" si="4"/>
        <v/>
      </c>
      <c r="U125" t="str">
        <f t="shared" si="5"/>
        <v>Major Local Control Audit</v>
      </c>
    </row>
    <row r="126" spans="1:21" x14ac:dyDescent="0.25">
      <c r="A126">
        <v>30567</v>
      </c>
      <c r="B126" t="s">
        <v>21</v>
      </c>
      <c r="C126" s="1">
        <v>43114</v>
      </c>
      <c r="D126" t="s">
        <v>22</v>
      </c>
      <c r="E126">
        <v>3</v>
      </c>
      <c r="F126">
        <v>38.71</v>
      </c>
      <c r="G126">
        <v>0.01</v>
      </c>
      <c r="H126" t="s">
        <v>23</v>
      </c>
      <c r="I126">
        <v>23</v>
      </c>
      <c r="J126">
        <v>9.48</v>
      </c>
      <c r="K126">
        <v>7.29</v>
      </c>
      <c r="L126" t="s">
        <v>191</v>
      </c>
      <c r="M126" t="s">
        <v>25</v>
      </c>
      <c r="N126" t="s">
        <v>45</v>
      </c>
      <c r="O126" t="s">
        <v>32</v>
      </c>
      <c r="P126" t="s">
        <v>33</v>
      </c>
      <c r="Q126" t="s">
        <v>34</v>
      </c>
      <c r="R126" s="1">
        <v>43116</v>
      </c>
      <c r="S126" s="2">
        <f t="shared" si="3"/>
        <v>2.2187220030981746E-5</v>
      </c>
      <c r="T126" s="1" t="str">
        <f t="shared" si="4"/>
        <v/>
      </c>
      <c r="U126" t="str">
        <f t="shared" si="5"/>
        <v>Low Impact</v>
      </c>
    </row>
    <row r="127" spans="1:21" x14ac:dyDescent="0.25">
      <c r="A127">
        <v>31078</v>
      </c>
      <c r="B127" t="s">
        <v>21</v>
      </c>
      <c r="C127" s="1">
        <v>43141</v>
      </c>
      <c r="D127" t="s">
        <v>49</v>
      </c>
      <c r="E127">
        <v>7</v>
      </c>
      <c r="F127">
        <v>104.46</v>
      </c>
      <c r="G127">
        <v>0.01</v>
      </c>
      <c r="H127" t="s">
        <v>31</v>
      </c>
      <c r="I127">
        <v>-36.770000000000003</v>
      </c>
      <c r="J127">
        <v>13.99</v>
      </c>
      <c r="K127">
        <v>7.51</v>
      </c>
      <c r="L127" t="s">
        <v>339</v>
      </c>
      <c r="M127" t="s">
        <v>25</v>
      </c>
      <c r="N127" t="s">
        <v>26</v>
      </c>
      <c r="O127" t="s">
        <v>38</v>
      </c>
      <c r="P127" t="s">
        <v>58</v>
      </c>
      <c r="Q127" t="s">
        <v>74</v>
      </c>
      <c r="R127" s="1">
        <v>43142</v>
      </c>
      <c r="S127" s="2">
        <f t="shared" si="3"/>
        <v>5.9872823674408503E-5</v>
      </c>
      <c r="T127" s="1" t="str">
        <f t="shared" si="4"/>
        <v/>
      </c>
      <c r="U127" t="str">
        <f t="shared" si="5"/>
        <v>Low Impact</v>
      </c>
    </row>
    <row r="128" spans="1:21" x14ac:dyDescent="0.25">
      <c r="A128">
        <v>32199</v>
      </c>
      <c r="B128" t="s">
        <v>21</v>
      </c>
      <c r="C128" s="1">
        <v>43296</v>
      </c>
      <c r="D128" t="s">
        <v>35</v>
      </c>
      <c r="E128">
        <v>1</v>
      </c>
      <c r="F128">
        <v>3672.89</v>
      </c>
      <c r="G128">
        <v>0.01</v>
      </c>
      <c r="H128" t="s">
        <v>31</v>
      </c>
      <c r="I128">
        <v>-3061.82</v>
      </c>
      <c r="J128">
        <v>3499.99</v>
      </c>
      <c r="K128">
        <v>24.49</v>
      </c>
      <c r="L128" t="s">
        <v>110</v>
      </c>
      <c r="M128" t="s">
        <v>63</v>
      </c>
      <c r="N128" t="s">
        <v>26</v>
      </c>
      <c r="O128" t="s">
        <v>38</v>
      </c>
      <c r="P128" t="s">
        <v>82</v>
      </c>
      <c r="Q128" t="s">
        <v>76</v>
      </c>
      <c r="R128" s="1">
        <v>43297</v>
      </c>
      <c r="S128" s="2">
        <f t="shared" si="3"/>
        <v>2.105172270203889E-3</v>
      </c>
      <c r="T128" s="1" t="str">
        <f t="shared" si="4"/>
        <v/>
      </c>
      <c r="U128" t="str">
        <f t="shared" si="5"/>
        <v>Major Local Control Audit</v>
      </c>
    </row>
    <row r="129" spans="1:21" x14ac:dyDescent="0.25">
      <c r="A129">
        <v>32869</v>
      </c>
      <c r="B129" t="s">
        <v>21</v>
      </c>
      <c r="C129" s="1">
        <v>43186</v>
      </c>
      <c r="D129" t="s">
        <v>55</v>
      </c>
      <c r="E129">
        <v>2</v>
      </c>
      <c r="F129">
        <v>15.26</v>
      </c>
      <c r="G129">
        <v>0.01</v>
      </c>
      <c r="H129" t="s">
        <v>31</v>
      </c>
      <c r="I129">
        <v>-7.51</v>
      </c>
      <c r="J129">
        <v>6.68</v>
      </c>
      <c r="K129">
        <v>1.5</v>
      </c>
      <c r="L129" t="s">
        <v>160</v>
      </c>
      <c r="M129" t="s">
        <v>63</v>
      </c>
      <c r="N129" t="s">
        <v>26</v>
      </c>
      <c r="O129" t="s">
        <v>27</v>
      </c>
      <c r="P129" t="s">
        <v>28</v>
      </c>
      <c r="Q129" t="s">
        <v>29</v>
      </c>
      <c r="R129" s="1">
        <v>43187</v>
      </c>
      <c r="S129" s="2">
        <f t="shared" si="3"/>
        <v>8.7464990357215569E-6</v>
      </c>
      <c r="T129" s="1" t="str">
        <f t="shared" si="4"/>
        <v/>
      </c>
      <c r="U129" t="str">
        <f t="shared" si="5"/>
        <v>Low Impact</v>
      </c>
    </row>
    <row r="130" spans="1:21" x14ac:dyDescent="0.25">
      <c r="A130">
        <v>34017</v>
      </c>
      <c r="B130" t="s">
        <v>21</v>
      </c>
      <c r="C130" s="1">
        <v>43182</v>
      </c>
      <c r="D130" t="s">
        <v>35</v>
      </c>
      <c r="E130">
        <v>28</v>
      </c>
      <c r="F130">
        <v>435.39</v>
      </c>
      <c r="G130">
        <v>0.01</v>
      </c>
      <c r="H130" t="s">
        <v>31</v>
      </c>
      <c r="I130">
        <v>-48.97</v>
      </c>
      <c r="J130">
        <v>14.98</v>
      </c>
      <c r="K130">
        <v>7.69</v>
      </c>
      <c r="L130" t="s">
        <v>97</v>
      </c>
      <c r="M130" t="s">
        <v>54</v>
      </c>
      <c r="N130" t="s">
        <v>26</v>
      </c>
      <c r="O130" t="s">
        <v>27</v>
      </c>
      <c r="P130" t="s">
        <v>43</v>
      </c>
      <c r="Q130" t="s">
        <v>40</v>
      </c>
      <c r="R130" s="1">
        <v>43184</v>
      </c>
      <c r="S130" s="2">
        <f t="shared" ref="S130:S193" si="6">F130/$F$905</f>
        <v>2.4955034175378821E-4</v>
      </c>
      <c r="T130" s="1" t="str">
        <f t="shared" si="4"/>
        <v/>
      </c>
      <c r="U130" t="str">
        <f t="shared" si="5"/>
        <v>Low Impact</v>
      </c>
    </row>
    <row r="131" spans="1:21" x14ac:dyDescent="0.25">
      <c r="A131">
        <v>34918</v>
      </c>
      <c r="B131" t="s">
        <v>21</v>
      </c>
      <c r="C131" s="1">
        <v>43396</v>
      </c>
      <c r="D131" t="s">
        <v>55</v>
      </c>
      <c r="E131">
        <v>25</v>
      </c>
      <c r="F131">
        <v>200.77</v>
      </c>
      <c r="G131">
        <v>0.01</v>
      </c>
      <c r="H131" t="s">
        <v>31</v>
      </c>
      <c r="I131">
        <v>-60.61</v>
      </c>
      <c r="J131">
        <v>7.28</v>
      </c>
      <c r="K131">
        <v>7.98</v>
      </c>
      <c r="L131" t="s">
        <v>376</v>
      </c>
      <c r="M131" t="s">
        <v>54</v>
      </c>
      <c r="N131" t="s">
        <v>26</v>
      </c>
      <c r="O131" t="s">
        <v>32</v>
      </c>
      <c r="P131" t="s">
        <v>33</v>
      </c>
      <c r="Q131" t="s">
        <v>29</v>
      </c>
      <c r="R131" s="1">
        <v>43398</v>
      </c>
      <c r="S131" s="2">
        <f t="shared" si="6"/>
        <v>1.1507435199225537E-4</v>
      </c>
      <c r="T131" s="1" t="str">
        <f t="shared" ref="T131:T194" si="7">IF(B131="Y","QUALITY CHECK","")</f>
        <v/>
      </c>
      <c r="U131" t="str">
        <f t="shared" ref="U131:U194" si="8">VLOOKUP(S131,$G$912:$H$917,2)</f>
        <v>Low Impact</v>
      </c>
    </row>
    <row r="132" spans="1:21" x14ac:dyDescent="0.25">
      <c r="A132">
        <v>36643</v>
      </c>
      <c r="B132" t="s">
        <v>21</v>
      </c>
      <c r="C132" s="1">
        <v>43154</v>
      </c>
      <c r="D132" t="s">
        <v>49</v>
      </c>
      <c r="E132">
        <v>17</v>
      </c>
      <c r="F132">
        <v>240.87</v>
      </c>
      <c r="G132">
        <v>0.01</v>
      </c>
      <c r="H132" t="s">
        <v>31</v>
      </c>
      <c r="I132">
        <v>-36.770000000000003</v>
      </c>
      <c r="J132">
        <v>13.79</v>
      </c>
      <c r="K132">
        <v>8.7799999999999994</v>
      </c>
      <c r="L132" t="s">
        <v>384</v>
      </c>
      <c r="M132" t="s">
        <v>54</v>
      </c>
      <c r="N132" t="s">
        <v>26</v>
      </c>
      <c r="O132" t="s">
        <v>32</v>
      </c>
      <c r="P132" t="s">
        <v>33</v>
      </c>
      <c r="Q132" t="s">
        <v>40</v>
      </c>
      <c r="R132" s="1">
        <v>43156</v>
      </c>
      <c r="S132" s="2">
        <f t="shared" si="6"/>
        <v>1.380582714766875E-4</v>
      </c>
      <c r="T132" s="1" t="str">
        <f t="shared" si="7"/>
        <v/>
      </c>
      <c r="U132" t="str">
        <f t="shared" si="8"/>
        <v>Low Impact</v>
      </c>
    </row>
    <row r="133" spans="1:21" x14ac:dyDescent="0.25">
      <c r="A133">
        <v>37254</v>
      </c>
      <c r="B133" t="s">
        <v>21</v>
      </c>
      <c r="C133" s="1">
        <v>43361</v>
      </c>
      <c r="D133" t="s">
        <v>35</v>
      </c>
      <c r="E133">
        <v>28</v>
      </c>
      <c r="F133">
        <v>739.94</v>
      </c>
      <c r="G133">
        <v>0.01</v>
      </c>
      <c r="H133" t="s">
        <v>31</v>
      </c>
      <c r="I133">
        <v>370.23</v>
      </c>
      <c r="J133">
        <v>26.17</v>
      </c>
      <c r="K133">
        <v>1.39</v>
      </c>
      <c r="L133" t="s">
        <v>374</v>
      </c>
      <c r="M133" t="s">
        <v>54</v>
      </c>
      <c r="N133" t="s">
        <v>64</v>
      </c>
      <c r="O133" t="s">
        <v>27</v>
      </c>
      <c r="P133" t="s">
        <v>51</v>
      </c>
      <c r="Q133" t="s">
        <v>40</v>
      </c>
      <c r="R133" s="1">
        <v>43362</v>
      </c>
      <c r="S133" s="2">
        <f t="shared" si="6"/>
        <v>4.2410776516984335E-4</v>
      </c>
      <c r="T133" s="1" t="str">
        <f t="shared" si="7"/>
        <v/>
      </c>
      <c r="U133" t="str">
        <f t="shared" si="8"/>
        <v>Low Local Control Audit</v>
      </c>
    </row>
    <row r="134" spans="1:21" x14ac:dyDescent="0.25">
      <c r="A134">
        <v>37862</v>
      </c>
      <c r="B134" t="s">
        <v>30</v>
      </c>
      <c r="C134" s="1">
        <v>43112</v>
      </c>
      <c r="D134" t="s">
        <v>22</v>
      </c>
      <c r="E134">
        <v>27</v>
      </c>
      <c r="F134">
        <v>1603.27</v>
      </c>
      <c r="G134">
        <v>0.01</v>
      </c>
      <c r="H134" t="s">
        <v>31</v>
      </c>
      <c r="I134">
        <v>452.49</v>
      </c>
      <c r="J134">
        <v>59.98</v>
      </c>
      <c r="K134">
        <v>3.99</v>
      </c>
      <c r="L134" t="s">
        <v>344</v>
      </c>
      <c r="M134" t="s">
        <v>54</v>
      </c>
      <c r="N134" t="s">
        <v>26</v>
      </c>
      <c r="O134" t="s">
        <v>27</v>
      </c>
      <c r="P134" t="s">
        <v>46</v>
      </c>
      <c r="Q134" t="s">
        <v>40</v>
      </c>
      <c r="R134" s="1">
        <v>43115</v>
      </c>
      <c r="S134" s="2">
        <f t="shared" si="6"/>
        <v>9.189383688729554E-4</v>
      </c>
      <c r="T134" s="1" t="str">
        <f t="shared" si="7"/>
        <v>QUALITY CHECK</v>
      </c>
      <c r="U134" t="str">
        <f t="shared" si="8"/>
        <v>Medium Local Control Audit</v>
      </c>
    </row>
    <row r="135" spans="1:21" x14ac:dyDescent="0.25">
      <c r="A135">
        <v>38145</v>
      </c>
      <c r="B135" t="s">
        <v>21</v>
      </c>
      <c r="C135" s="1">
        <v>43355</v>
      </c>
      <c r="D135" t="s">
        <v>22</v>
      </c>
      <c r="E135">
        <v>8</v>
      </c>
      <c r="F135">
        <v>387.17</v>
      </c>
      <c r="G135">
        <v>0.01</v>
      </c>
      <c r="H135" t="s">
        <v>31</v>
      </c>
      <c r="I135">
        <v>190.6</v>
      </c>
      <c r="J135">
        <v>45.98</v>
      </c>
      <c r="K135">
        <v>4.8</v>
      </c>
      <c r="L135" t="s">
        <v>376</v>
      </c>
      <c r="M135" t="s">
        <v>54</v>
      </c>
      <c r="N135" t="s">
        <v>45</v>
      </c>
      <c r="O135" t="s">
        <v>32</v>
      </c>
      <c r="P135" t="s">
        <v>33</v>
      </c>
      <c r="Q135" t="s">
        <v>29</v>
      </c>
      <c r="R135" s="1">
        <v>43356</v>
      </c>
      <c r="S135" s="2">
        <f t="shared" si="6"/>
        <v>2.219123218650272E-4</v>
      </c>
      <c r="T135" s="1" t="str">
        <f t="shared" si="7"/>
        <v/>
      </c>
      <c r="U135" t="str">
        <f t="shared" si="8"/>
        <v>Low Impact</v>
      </c>
    </row>
    <row r="136" spans="1:21" x14ac:dyDescent="0.25">
      <c r="A136">
        <v>40704</v>
      </c>
      <c r="B136" t="s">
        <v>21</v>
      </c>
      <c r="C136" s="1">
        <v>43107</v>
      </c>
      <c r="D136" t="s">
        <v>52</v>
      </c>
      <c r="E136">
        <v>6</v>
      </c>
      <c r="F136">
        <v>11.57</v>
      </c>
      <c r="G136">
        <v>0.01</v>
      </c>
      <c r="H136" t="s">
        <v>31</v>
      </c>
      <c r="I136">
        <v>-2.06</v>
      </c>
      <c r="J136">
        <v>1.76</v>
      </c>
      <c r="K136">
        <v>0.7</v>
      </c>
      <c r="L136" t="s">
        <v>377</v>
      </c>
      <c r="M136" t="s">
        <v>63</v>
      </c>
      <c r="N136" t="s">
        <v>26</v>
      </c>
      <c r="O136" t="s">
        <v>27</v>
      </c>
      <c r="P136" t="s">
        <v>28</v>
      </c>
      <c r="Q136" t="s">
        <v>29</v>
      </c>
      <c r="R136" s="1">
        <v>43112</v>
      </c>
      <c r="S136" s="2">
        <f t="shared" si="6"/>
        <v>6.6315199110942602E-6</v>
      </c>
      <c r="T136" s="1" t="str">
        <f t="shared" si="7"/>
        <v/>
      </c>
      <c r="U136" t="str">
        <f t="shared" si="8"/>
        <v>Low Impact</v>
      </c>
    </row>
    <row r="137" spans="1:21" x14ac:dyDescent="0.25">
      <c r="A137">
        <v>40928</v>
      </c>
      <c r="B137" t="s">
        <v>21</v>
      </c>
      <c r="C137" s="1">
        <v>43355</v>
      </c>
      <c r="D137" t="s">
        <v>52</v>
      </c>
      <c r="E137">
        <v>4</v>
      </c>
      <c r="F137">
        <v>292.34050000000002</v>
      </c>
      <c r="G137">
        <v>0.01</v>
      </c>
      <c r="H137" t="s">
        <v>31</v>
      </c>
      <c r="I137">
        <v>-420.59</v>
      </c>
      <c r="J137">
        <v>85.99</v>
      </c>
      <c r="K137">
        <v>0.99</v>
      </c>
      <c r="L137" t="s">
        <v>358</v>
      </c>
      <c r="M137" t="s">
        <v>25</v>
      </c>
      <c r="N137" t="s">
        <v>26</v>
      </c>
      <c r="O137" t="s">
        <v>38</v>
      </c>
      <c r="P137" t="s">
        <v>39</v>
      </c>
      <c r="Q137" t="s">
        <v>29</v>
      </c>
      <c r="R137" s="1">
        <v>43360</v>
      </c>
      <c r="S137" s="2">
        <f t="shared" si="6"/>
        <v>1.6755936443986618E-4</v>
      </c>
      <c r="T137" s="1" t="str">
        <f t="shared" si="7"/>
        <v/>
      </c>
      <c r="U137" t="str">
        <f t="shared" si="8"/>
        <v>Low Impact</v>
      </c>
    </row>
    <row r="138" spans="1:21" x14ac:dyDescent="0.25">
      <c r="A138">
        <v>42309</v>
      </c>
      <c r="B138" t="s">
        <v>21</v>
      </c>
      <c r="C138" s="1">
        <v>43318</v>
      </c>
      <c r="D138" t="s">
        <v>52</v>
      </c>
      <c r="E138">
        <v>41</v>
      </c>
      <c r="F138">
        <v>854.23</v>
      </c>
      <c r="G138">
        <v>0.01</v>
      </c>
      <c r="H138" t="s">
        <v>31</v>
      </c>
      <c r="I138">
        <v>67.14</v>
      </c>
      <c r="J138">
        <v>20.48</v>
      </c>
      <c r="K138">
        <v>6.32</v>
      </c>
      <c r="L138" t="s">
        <v>143</v>
      </c>
      <c r="M138" t="s">
        <v>25</v>
      </c>
      <c r="N138" t="s">
        <v>45</v>
      </c>
      <c r="O138" t="s">
        <v>27</v>
      </c>
      <c r="P138" t="s">
        <v>46</v>
      </c>
      <c r="Q138" t="s">
        <v>40</v>
      </c>
      <c r="R138" s="1">
        <v>43320</v>
      </c>
      <c r="S138" s="2">
        <f t="shared" si="6"/>
        <v>4.8961480152584697E-4</v>
      </c>
      <c r="T138" s="1" t="str">
        <f t="shared" si="7"/>
        <v/>
      </c>
      <c r="U138" t="str">
        <f t="shared" si="8"/>
        <v>Low Local Control Audit</v>
      </c>
    </row>
    <row r="139" spans="1:21" x14ac:dyDescent="0.25">
      <c r="A139">
        <v>44196</v>
      </c>
      <c r="B139" t="s">
        <v>21</v>
      </c>
      <c r="C139" s="1">
        <v>43334</v>
      </c>
      <c r="D139" t="s">
        <v>22</v>
      </c>
      <c r="E139">
        <v>10</v>
      </c>
      <c r="F139">
        <v>56.91</v>
      </c>
      <c r="G139">
        <v>0.01</v>
      </c>
      <c r="H139" t="s">
        <v>31</v>
      </c>
      <c r="I139">
        <v>7.5</v>
      </c>
      <c r="J139">
        <v>5.18</v>
      </c>
      <c r="K139">
        <v>2.04</v>
      </c>
      <c r="L139" t="s">
        <v>414</v>
      </c>
      <c r="M139" t="s">
        <v>25</v>
      </c>
      <c r="N139" t="s">
        <v>26</v>
      </c>
      <c r="O139" t="s">
        <v>27</v>
      </c>
      <c r="P139" t="s">
        <v>42</v>
      </c>
      <c r="Q139" t="s">
        <v>29</v>
      </c>
      <c r="R139" s="1">
        <v>43336</v>
      </c>
      <c r="S139" s="2">
        <f t="shared" si="6"/>
        <v>3.2618824385512042E-5</v>
      </c>
      <c r="T139" s="1" t="str">
        <f t="shared" si="7"/>
        <v/>
      </c>
      <c r="U139" t="str">
        <f t="shared" si="8"/>
        <v>Low Impact</v>
      </c>
    </row>
    <row r="140" spans="1:21" x14ac:dyDescent="0.25">
      <c r="A140">
        <v>44576</v>
      </c>
      <c r="B140" t="s">
        <v>21</v>
      </c>
      <c r="C140" s="1">
        <v>43459</v>
      </c>
      <c r="D140" t="s">
        <v>22</v>
      </c>
      <c r="E140">
        <v>38</v>
      </c>
      <c r="F140">
        <v>5016.25</v>
      </c>
      <c r="G140">
        <v>0.01</v>
      </c>
      <c r="H140" t="s">
        <v>56</v>
      </c>
      <c r="I140">
        <v>-189.35</v>
      </c>
      <c r="J140">
        <v>124.49</v>
      </c>
      <c r="K140">
        <v>51.94</v>
      </c>
      <c r="L140" t="s">
        <v>370</v>
      </c>
      <c r="M140" t="s">
        <v>63</v>
      </c>
      <c r="N140" t="s">
        <v>45</v>
      </c>
      <c r="O140" t="s">
        <v>32</v>
      </c>
      <c r="P140" t="s">
        <v>118</v>
      </c>
      <c r="Q140" t="s">
        <v>80</v>
      </c>
      <c r="R140" s="1">
        <v>43460</v>
      </c>
      <c r="S140" s="2">
        <f t="shared" si="6"/>
        <v>2.8751393045831101E-3</v>
      </c>
      <c r="T140" s="1" t="str">
        <f t="shared" si="7"/>
        <v/>
      </c>
      <c r="U140" t="str">
        <f t="shared" si="8"/>
        <v>Major Local Control Audit</v>
      </c>
    </row>
    <row r="141" spans="1:21" x14ac:dyDescent="0.25">
      <c r="A141">
        <v>45414</v>
      </c>
      <c r="B141" t="s">
        <v>21</v>
      </c>
      <c r="C141" s="1">
        <v>43142</v>
      </c>
      <c r="D141" t="s">
        <v>49</v>
      </c>
      <c r="E141">
        <v>17</v>
      </c>
      <c r="F141">
        <v>1002.73</v>
      </c>
      <c r="G141">
        <v>0.01</v>
      </c>
      <c r="H141" t="s">
        <v>31</v>
      </c>
      <c r="I141">
        <v>-563.86</v>
      </c>
      <c r="J141">
        <v>60.98</v>
      </c>
      <c r="K141">
        <v>49</v>
      </c>
      <c r="L141" t="s">
        <v>265</v>
      </c>
      <c r="M141" t="s">
        <v>54</v>
      </c>
      <c r="N141" t="s">
        <v>64</v>
      </c>
      <c r="O141" t="s">
        <v>27</v>
      </c>
      <c r="P141" t="s">
        <v>46</v>
      </c>
      <c r="Q141" t="s">
        <v>76</v>
      </c>
      <c r="R141" s="1">
        <v>43143</v>
      </c>
      <c r="S141" s="2">
        <f t="shared" si="6"/>
        <v>5.7472981507792112E-4</v>
      </c>
      <c r="T141" s="1" t="str">
        <f t="shared" si="7"/>
        <v/>
      </c>
      <c r="U141" t="str">
        <f t="shared" si="8"/>
        <v>Medium Impact</v>
      </c>
    </row>
    <row r="142" spans="1:21" x14ac:dyDescent="0.25">
      <c r="A142">
        <v>45731</v>
      </c>
      <c r="B142" t="s">
        <v>21</v>
      </c>
      <c r="C142" s="1">
        <v>43322</v>
      </c>
      <c r="D142" t="s">
        <v>49</v>
      </c>
      <c r="E142">
        <v>19</v>
      </c>
      <c r="F142">
        <v>146.63</v>
      </c>
      <c r="G142">
        <v>0.01</v>
      </c>
      <c r="H142" t="s">
        <v>23</v>
      </c>
      <c r="I142">
        <v>-30.06</v>
      </c>
      <c r="J142">
        <v>6.48</v>
      </c>
      <c r="K142">
        <v>6.22</v>
      </c>
      <c r="L142" t="s">
        <v>418</v>
      </c>
      <c r="M142" t="s">
        <v>63</v>
      </c>
      <c r="N142" t="s">
        <v>64</v>
      </c>
      <c r="O142" t="s">
        <v>27</v>
      </c>
      <c r="P142" t="s">
        <v>42</v>
      </c>
      <c r="Q142" t="s">
        <v>40</v>
      </c>
      <c r="R142" s="1">
        <v>43323</v>
      </c>
      <c r="S142" s="2">
        <f t="shared" si="6"/>
        <v>8.4043194862899859E-5</v>
      </c>
      <c r="T142" s="1" t="str">
        <f t="shared" si="7"/>
        <v/>
      </c>
      <c r="U142" t="str">
        <f t="shared" si="8"/>
        <v>Low Impact</v>
      </c>
    </row>
    <row r="143" spans="1:21" x14ac:dyDescent="0.25">
      <c r="A143">
        <v>548</v>
      </c>
      <c r="B143" t="s">
        <v>21</v>
      </c>
      <c r="C143" s="1">
        <v>43363</v>
      </c>
      <c r="D143" t="s">
        <v>49</v>
      </c>
      <c r="E143">
        <v>29</v>
      </c>
      <c r="F143">
        <v>202.95</v>
      </c>
      <c r="G143">
        <v>0.02</v>
      </c>
      <c r="H143" t="s">
        <v>31</v>
      </c>
      <c r="I143">
        <v>-50.64</v>
      </c>
      <c r="J143">
        <v>6.48</v>
      </c>
      <c r="K143">
        <v>5.9</v>
      </c>
      <c r="L143" t="s">
        <v>60</v>
      </c>
      <c r="M143" t="s">
        <v>25</v>
      </c>
      <c r="N143" t="s">
        <v>37</v>
      </c>
      <c r="O143" t="s">
        <v>27</v>
      </c>
      <c r="P143" t="s">
        <v>42</v>
      </c>
      <c r="Q143" t="s">
        <v>40</v>
      </c>
      <c r="R143" s="1">
        <v>43364</v>
      </c>
      <c r="S143" s="2">
        <f t="shared" si="6"/>
        <v>1.163238518545013E-4</v>
      </c>
      <c r="T143" s="1" t="str">
        <f t="shared" si="7"/>
        <v/>
      </c>
      <c r="U143" t="str">
        <f t="shared" si="8"/>
        <v>Low Impact</v>
      </c>
    </row>
    <row r="144" spans="1:21" x14ac:dyDescent="0.25">
      <c r="A144">
        <v>1059</v>
      </c>
      <c r="B144" t="s">
        <v>21</v>
      </c>
      <c r="C144" s="1">
        <v>43157</v>
      </c>
      <c r="D144" t="s">
        <v>49</v>
      </c>
      <c r="E144">
        <v>22</v>
      </c>
      <c r="F144">
        <v>127.33</v>
      </c>
      <c r="G144">
        <v>0.02</v>
      </c>
      <c r="H144" t="s">
        <v>31</v>
      </c>
      <c r="I144">
        <v>5.3</v>
      </c>
      <c r="J144">
        <v>5.34</v>
      </c>
      <c r="K144">
        <v>2.99</v>
      </c>
      <c r="L144" t="s">
        <v>68</v>
      </c>
      <c r="M144" t="s">
        <v>54</v>
      </c>
      <c r="N144" t="s">
        <v>26</v>
      </c>
      <c r="O144" t="s">
        <v>27</v>
      </c>
      <c r="P144" t="s">
        <v>48</v>
      </c>
      <c r="Q144" t="s">
        <v>40</v>
      </c>
      <c r="R144" s="1">
        <v>43159</v>
      </c>
      <c r="S144" s="2">
        <f t="shared" si="6"/>
        <v>7.2981108926502351E-5</v>
      </c>
      <c r="T144" s="1" t="str">
        <f t="shared" si="7"/>
        <v/>
      </c>
      <c r="U144" t="str">
        <f t="shared" si="8"/>
        <v>Low Impact</v>
      </c>
    </row>
    <row r="145" spans="1:21" x14ac:dyDescent="0.25">
      <c r="A145">
        <v>1444</v>
      </c>
      <c r="B145" t="s">
        <v>21</v>
      </c>
      <c r="C145" s="1">
        <v>43439</v>
      </c>
      <c r="D145" t="s">
        <v>55</v>
      </c>
      <c r="E145">
        <v>2</v>
      </c>
      <c r="F145">
        <v>21.44</v>
      </c>
      <c r="G145">
        <v>0.02</v>
      </c>
      <c r="H145" t="s">
        <v>31</v>
      </c>
      <c r="I145">
        <v>-13.67</v>
      </c>
      <c r="J145">
        <v>6.48</v>
      </c>
      <c r="K145">
        <v>8.74</v>
      </c>
      <c r="L145" t="s">
        <v>81</v>
      </c>
      <c r="M145" t="s">
        <v>63</v>
      </c>
      <c r="N145" t="s">
        <v>37</v>
      </c>
      <c r="O145" t="s">
        <v>27</v>
      </c>
      <c r="P145" t="s">
        <v>42</v>
      </c>
      <c r="Q145" t="s">
        <v>40</v>
      </c>
      <c r="R145" s="1">
        <v>43441</v>
      </c>
      <c r="S145" s="2">
        <f t="shared" si="6"/>
        <v>1.228865919566646E-5</v>
      </c>
      <c r="T145" s="1" t="str">
        <f t="shared" si="7"/>
        <v/>
      </c>
      <c r="U145" t="str">
        <f t="shared" si="8"/>
        <v>Low Impact</v>
      </c>
    </row>
    <row r="146" spans="1:21" x14ac:dyDescent="0.25">
      <c r="A146">
        <v>1895</v>
      </c>
      <c r="B146" t="s">
        <v>21</v>
      </c>
      <c r="C146" s="1">
        <v>43249</v>
      </c>
      <c r="D146" t="s">
        <v>55</v>
      </c>
      <c r="E146">
        <v>5</v>
      </c>
      <c r="F146">
        <v>41.25</v>
      </c>
      <c r="G146">
        <v>0.02</v>
      </c>
      <c r="H146" t="s">
        <v>31</v>
      </c>
      <c r="I146">
        <v>-23.25</v>
      </c>
      <c r="J146">
        <v>6.48</v>
      </c>
      <c r="K146">
        <v>7.91</v>
      </c>
      <c r="L146" t="s">
        <v>75</v>
      </c>
      <c r="M146" t="s">
        <v>25</v>
      </c>
      <c r="N146" t="s">
        <v>26</v>
      </c>
      <c r="O146" t="s">
        <v>27</v>
      </c>
      <c r="P146" t="s">
        <v>42</v>
      </c>
      <c r="Q146" t="s">
        <v>40</v>
      </c>
      <c r="R146" s="1">
        <v>43251</v>
      </c>
      <c r="S146" s="2">
        <f t="shared" si="6"/>
        <v>2.3643059320020589E-5</v>
      </c>
      <c r="T146" s="1" t="str">
        <f t="shared" si="7"/>
        <v/>
      </c>
      <c r="U146" t="str">
        <f t="shared" si="8"/>
        <v>Low Impact</v>
      </c>
    </row>
    <row r="147" spans="1:21" x14ac:dyDescent="0.25">
      <c r="A147">
        <v>2818</v>
      </c>
      <c r="B147" t="s">
        <v>21</v>
      </c>
      <c r="C147" s="1">
        <v>43445</v>
      </c>
      <c r="D147" t="s">
        <v>55</v>
      </c>
      <c r="E147">
        <v>2</v>
      </c>
      <c r="F147">
        <v>89.23</v>
      </c>
      <c r="G147">
        <v>0.02</v>
      </c>
      <c r="H147" t="s">
        <v>31</v>
      </c>
      <c r="I147">
        <v>-42.72</v>
      </c>
      <c r="J147">
        <v>38.76</v>
      </c>
      <c r="K147">
        <v>13.26</v>
      </c>
      <c r="L147" t="s">
        <v>92</v>
      </c>
      <c r="M147" t="s">
        <v>25</v>
      </c>
      <c r="N147" t="s">
        <v>26</v>
      </c>
      <c r="O147" t="s">
        <v>27</v>
      </c>
      <c r="P147" t="s">
        <v>42</v>
      </c>
      <c r="Q147" t="s">
        <v>40</v>
      </c>
      <c r="R147" s="1">
        <v>43446</v>
      </c>
      <c r="S147" s="2">
        <f t="shared" si="6"/>
        <v>5.1143519590919696E-5</v>
      </c>
      <c r="T147" s="1" t="str">
        <f t="shared" si="7"/>
        <v/>
      </c>
      <c r="U147" t="str">
        <f t="shared" si="8"/>
        <v>Low Impact</v>
      </c>
    </row>
    <row r="148" spans="1:21" x14ac:dyDescent="0.25">
      <c r="A148">
        <v>4321</v>
      </c>
      <c r="B148" t="s">
        <v>21</v>
      </c>
      <c r="C148" s="1">
        <v>43298</v>
      </c>
      <c r="D148" t="s">
        <v>55</v>
      </c>
      <c r="E148">
        <v>47</v>
      </c>
      <c r="F148">
        <v>1505.57</v>
      </c>
      <c r="G148">
        <v>0.02</v>
      </c>
      <c r="H148" t="s">
        <v>23</v>
      </c>
      <c r="I148">
        <v>-54.63</v>
      </c>
      <c r="J148">
        <v>30.53</v>
      </c>
      <c r="K148">
        <v>19.989999999999998</v>
      </c>
      <c r="L148" t="s">
        <v>107</v>
      </c>
      <c r="M148" t="s">
        <v>54</v>
      </c>
      <c r="N148" t="s">
        <v>26</v>
      </c>
      <c r="O148" t="s">
        <v>27</v>
      </c>
      <c r="P148" t="s">
        <v>61</v>
      </c>
      <c r="Q148" t="s">
        <v>40</v>
      </c>
      <c r="R148" s="1">
        <v>43300</v>
      </c>
      <c r="S148" s="2">
        <f t="shared" si="6"/>
        <v>8.6294014110165811E-4</v>
      </c>
      <c r="T148" s="1" t="str">
        <f t="shared" si="7"/>
        <v/>
      </c>
      <c r="U148" t="str">
        <f t="shared" si="8"/>
        <v>Medium Impact</v>
      </c>
    </row>
    <row r="149" spans="1:21" x14ac:dyDescent="0.25">
      <c r="A149">
        <v>4354</v>
      </c>
      <c r="B149" t="s">
        <v>21</v>
      </c>
      <c r="C149" s="1">
        <v>43372</v>
      </c>
      <c r="D149" t="s">
        <v>22</v>
      </c>
      <c r="E149">
        <v>6</v>
      </c>
      <c r="F149">
        <v>49.04</v>
      </c>
      <c r="G149">
        <v>0.02</v>
      </c>
      <c r="H149" t="s">
        <v>31</v>
      </c>
      <c r="I149">
        <v>7.74</v>
      </c>
      <c r="J149">
        <v>7.38</v>
      </c>
      <c r="K149">
        <v>5.21</v>
      </c>
      <c r="L149" t="s">
        <v>108</v>
      </c>
      <c r="M149" t="s">
        <v>54</v>
      </c>
      <c r="N149" t="s">
        <v>26</v>
      </c>
      <c r="O149" t="s">
        <v>32</v>
      </c>
      <c r="P149" t="s">
        <v>33</v>
      </c>
      <c r="Q149" t="s">
        <v>40</v>
      </c>
      <c r="R149" s="1">
        <v>43373</v>
      </c>
      <c r="S149" s="2">
        <f t="shared" si="6"/>
        <v>2.8108015249789329E-5</v>
      </c>
      <c r="T149" s="1" t="str">
        <f t="shared" si="7"/>
        <v/>
      </c>
      <c r="U149" t="str">
        <f t="shared" si="8"/>
        <v>Low Impact</v>
      </c>
    </row>
    <row r="150" spans="1:21" x14ac:dyDescent="0.25">
      <c r="A150">
        <v>4674</v>
      </c>
      <c r="B150" t="s">
        <v>21</v>
      </c>
      <c r="C150" s="1">
        <v>43208</v>
      </c>
      <c r="D150" t="s">
        <v>49</v>
      </c>
      <c r="E150">
        <v>23</v>
      </c>
      <c r="F150">
        <v>3041.33</v>
      </c>
      <c r="G150">
        <v>0.02</v>
      </c>
      <c r="H150" t="s">
        <v>56</v>
      </c>
      <c r="I150">
        <v>-260.41000000000003</v>
      </c>
      <c r="J150">
        <v>130.97999999999999</v>
      </c>
      <c r="K150">
        <v>30</v>
      </c>
      <c r="L150" t="s">
        <v>115</v>
      </c>
      <c r="M150" t="s">
        <v>25</v>
      </c>
      <c r="N150" t="s">
        <v>26</v>
      </c>
      <c r="O150" t="s">
        <v>32</v>
      </c>
      <c r="P150" t="s">
        <v>86</v>
      </c>
      <c r="Q150" t="s">
        <v>59</v>
      </c>
      <c r="R150" s="1">
        <v>43209</v>
      </c>
      <c r="S150" s="2">
        <f t="shared" si="6"/>
        <v>1.7431841358001993E-3</v>
      </c>
      <c r="T150" s="1" t="str">
        <f t="shared" si="7"/>
        <v/>
      </c>
      <c r="U150" t="str">
        <f t="shared" si="8"/>
        <v>Major Local Control Audit</v>
      </c>
    </row>
    <row r="151" spans="1:21" x14ac:dyDescent="0.25">
      <c r="A151">
        <v>5509</v>
      </c>
      <c r="B151" t="s">
        <v>21</v>
      </c>
      <c r="C151" s="1">
        <v>43197</v>
      </c>
      <c r="D151" t="s">
        <v>52</v>
      </c>
      <c r="E151">
        <v>11</v>
      </c>
      <c r="F151">
        <v>68.459999999999994</v>
      </c>
      <c r="G151">
        <v>0.02</v>
      </c>
      <c r="H151" t="s">
        <v>31</v>
      </c>
      <c r="I151">
        <v>-22.48</v>
      </c>
      <c r="J151">
        <v>5.58</v>
      </c>
      <c r="K151">
        <v>5.3</v>
      </c>
      <c r="L151" t="s">
        <v>121</v>
      </c>
      <c r="M151" t="s">
        <v>25</v>
      </c>
      <c r="N151" t="s">
        <v>37</v>
      </c>
      <c r="O151" t="s">
        <v>27</v>
      </c>
      <c r="P151" t="s">
        <v>51</v>
      </c>
      <c r="Q151" t="s">
        <v>40</v>
      </c>
      <c r="R151" s="1">
        <v>43202</v>
      </c>
      <c r="S151" s="2">
        <f t="shared" si="6"/>
        <v>3.9238880995117806E-5</v>
      </c>
      <c r="T151" s="1" t="str">
        <f t="shared" si="7"/>
        <v/>
      </c>
      <c r="U151" t="str">
        <f t="shared" si="8"/>
        <v>Low Impact</v>
      </c>
    </row>
    <row r="152" spans="1:21" x14ac:dyDescent="0.25">
      <c r="A152">
        <v>5511</v>
      </c>
      <c r="B152" t="s">
        <v>30</v>
      </c>
      <c r="C152" s="1">
        <v>43432</v>
      </c>
      <c r="D152" t="s">
        <v>49</v>
      </c>
      <c r="E152">
        <v>46</v>
      </c>
      <c r="F152">
        <v>129.44</v>
      </c>
      <c r="G152">
        <v>0.02</v>
      </c>
      <c r="H152" t="s">
        <v>23</v>
      </c>
      <c r="I152">
        <v>-5.54</v>
      </c>
      <c r="J152">
        <v>2.58</v>
      </c>
      <c r="K152">
        <v>1.3</v>
      </c>
      <c r="L152" t="s">
        <v>122</v>
      </c>
      <c r="M152" t="s">
        <v>63</v>
      </c>
      <c r="N152" t="s">
        <v>26</v>
      </c>
      <c r="O152" t="s">
        <v>27</v>
      </c>
      <c r="P152" t="s">
        <v>28</v>
      </c>
      <c r="Q152" t="s">
        <v>29</v>
      </c>
      <c r="R152" s="1">
        <v>43433</v>
      </c>
      <c r="S152" s="2">
        <f t="shared" si="6"/>
        <v>7.4190487233538556E-5</v>
      </c>
      <c r="T152" s="1" t="str">
        <f t="shared" si="7"/>
        <v>QUALITY CHECK</v>
      </c>
      <c r="U152" t="str">
        <f t="shared" si="8"/>
        <v>Low Impact</v>
      </c>
    </row>
    <row r="153" spans="1:21" x14ac:dyDescent="0.25">
      <c r="A153">
        <v>5511</v>
      </c>
      <c r="B153" t="s">
        <v>30</v>
      </c>
      <c r="C153" s="1">
        <v>43432</v>
      </c>
      <c r="D153" t="s">
        <v>49</v>
      </c>
      <c r="E153">
        <v>32</v>
      </c>
      <c r="F153">
        <v>1829.3869999999999</v>
      </c>
      <c r="G153">
        <v>0.02</v>
      </c>
      <c r="H153" t="s">
        <v>31</v>
      </c>
      <c r="I153">
        <v>482.45</v>
      </c>
      <c r="J153">
        <v>65.989999999999995</v>
      </c>
      <c r="K153">
        <v>3.9</v>
      </c>
      <c r="L153" t="s">
        <v>122</v>
      </c>
      <c r="M153" t="s">
        <v>63</v>
      </c>
      <c r="N153" t="s">
        <v>26</v>
      </c>
      <c r="O153" t="s">
        <v>38</v>
      </c>
      <c r="P153" t="s">
        <v>39</v>
      </c>
      <c r="Q153" t="s">
        <v>40</v>
      </c>
      <c r="R153" s="1">
        <v>43433</v>
      </c>
      <c r="S153" s="2">
        <f t="shared" si="6"/>
        <v>1.0485407360066546E-3</v>
      </c>
      <c r="T153" s="1" t="str">
        <f t="shared" si="7"/>
        <v>QUALITY CHECK</v>
      </c>
      <c r="U153" t="str">
        <f t="shared" si="8"/>
        <v>Medium Local Control Audit</v>
      </c>
    </row>
    <row r="154" spans="1:21" x14ac:dyDescent="0.25">
      <c r="A154">
        <v>6112</v>
      </c>
      <c r="B154" t="s">
        <v>21</v>
      </c>
      <c r="C154" s="1">
        <v>43335</v>
      </c>
      <c r="D154" t="s">
        <v>55</v>
      </c>
      <c r="E154">
        <v>10</v>
      </c>
      <c r="F154">
        <v>1597.37</v>
      </c>
      <c r="G154">
        <v>0.02</v>
      </c>
      <c r="H154" t="s">
        <v>56</v>
      </c>
      <c r="I154">
        <v>-533.69000000000005</v>
      </c>
      <c r="J154">
        <v>146.05000000000001</v>
      </c>
      <c r="K154">
        <v>80.2</v>
      </c>
      <c r="L154" t="s">
        <v>128</v>
      </c>
      <c r="M154" t="s">
        <v>25</v>
      </c>
      <c r="N154" t="s">
        <v>26</v>
      </c>
      <c r="O154" t="s">
        <v>32</v>
      </c>
      <c r="P154" t="s">
        <v>118</v>
      </c>
      <c r="Q154" t="s">
        <v>80</v>
      </c>
      <c r="R154" s="1">
        <v>43335</v>
      </c>
      <c r="S154" s="2">
        <f t="shared" si="6"/>
        <v>9.1555669493384938E-4</v>
      </c>
      <c r="T154" s="1" t="str">
        <f t="shared" si="7"/>
        <v/>
      </c>
      <c r="U154" t="str">
        <f t="shared" si="8"/>
        <v>Medium Local Control Audit</v>
      </c>
    </row>
    <row r="155" spans="1:21" x14ac:dyDescent="0.25">
      <c r="A155">
        <v>7776</v>
      </c>
      <c r="B155" t="s">
        <v>21</v>
      </c>
      <c r="C155" s="1">
        <v>43173</v>
      </c>
      <c r="D155" t="s">
        <v>55</v>
      </c>
      <c r="E155">
        <v>6</v>
      </c>
      <c r="F155">
        <v>934.21600000000001</v>
      </c>
      <c r="G155">
        <v>0.02</v>
      </c>
      <c r="H155" t="s">
        <v>56</v>
      </c>
      <c r="I155">
        <v>-4.34</v>
      </c>
      <c r="J155">
        <v>179.29</v>
      </c>
      <c r="K155">
        <v>29.21</v>
      </c>
      <c r="L155" t="s">
        <v>141</v>
      </c>
      <c r="M155" t="s">
        <v>25</v>
      </c>
      <c r="N155" t="s">
        <v>26</v>
      </c>
      <c r="O155" t="s">
        <v>32</v>
      </c>
      <c r="P155" t="s">
        <v>118</v>
      </c>
      <c r="Q155" t="s">
        <v>80</v>
      </c>
      <c r="R155" s="1">
        <v>43173</v>
      </c>
      <c r="S155" s="2">
        <f t="shared" si="6"/>
        <v>5.3545998316878441E-4</v>
      </c>
      <c r="T155" s="1" t="str">
        <f t="shared" si="7"/>
        <v/>
      </c>
      <c r="U155" t="str">
        <f t="shared" si="8"/>
        <v>Medium Impact</v>
      </c>
    </row>
    <row r="156" spans="1:21" x14ac:dyDescent="0.25">
      <c r="A156">
        <v>8257</v>
      </c>
      <c r="B156" t="s">
        <v>21</v>
      </c>
      <c r="C156" s="1">
        <v>43181</v>
      </c>
      <c r="D156" t="s">
        <v>52</v>
      </c>
      <c r="E156">
        <v>18</v>
      </c>
      <c r="F156">
        <v>881.32</v>
      </c>
      <c r="G156">
        <v>0.02</v>
      </c>
      <c r="H156" t="s">
        <v>31</v>
      </c>
      <c r="I156">
        <v>373.67</v>
      </c>
      <c r="J156">
        <v>48.04</v>
      </c>
      <c r="K156">
        <v>5.09</v>
      </c>
      <c r="L156" t="s">
        <v>146</v>
      </c>
      <c r="M156" t="s">
        <v>63</v>
      </c>
      <c r="N156" t="s">
        <v>64</v>
      </c>
      <c r="O156" t="s">
        <v>27</v>
      </c>
      <c r="P156" t="s">
        <v>42</v>
      </c>
      <c r="Q156" t="s">
        <v>40</v>
      </c>
      <c r="R156" s="1">
        <v>43185</v>
      </c>
      <c r="S156" s="2">
        <f t="shared" si="6"/>
        <v>5.0514184339201331E-4</v>
      </c>
      <c r="T156" s="1" t="str">
        <f t="shared" si="7"/>
        <v/>
      </c>
      <c r="U156" t="str">
        <f t="shared" si="8"/>
        <v>Medium Impact</v>
      </c>
    </row>
    <row r="157" spans="1:21" x14ac:dyDescent="0.25">
      <c r="A157">
        <v>8258</v>
      </c>
      <c r="B157" t="s">
        <v>21</v>
      </c>
      <c r="C157" s="1">
        <v>43160</v>
      </c>
      <c r="D157" t="s">
        <v>35</v>
      </c>
      <c r="E157">
        <v>37</v>
      </c>
      <c r="F157">
        <v>434.77</v>
      </c>
      <c r="G157">
        <v>0.02</v>
      </c>
      <c r="H157" t="s">
        <v>31</v>
      </c>
      <c r="I157">
        <v>-155.21</v>
      </c>
      <c r="J157">
        <v>11.34</v>
      </c>
      <c r="K157">
        <v>11.25</v>
      </c>
      <c r="L157" t="s">
        <v>147</v>
      </c>
      <c r="M157" t="s">
        <v>54</v>
      </c>
      <c r="N157" t="s">
        <v>26</v>
      </c>
      <c r="O157" t="s">
        <v>27</v>
      </c>
      <c r="P157" t="s">
        <v>42</v>
      </c>
      <c r="Q157" t="s">
        <v>40</v>
      </c>
      <c r="R157" s="1">
        <v>43161</v>
      </c>
      <c r="S157" s="2">
        <f t="shared" si="6"/>
        <v>2.4919497940764488E-4</v>
      </c>
      <c r="T157" s="1" t="str">
        <f t="shared" si="7"/>
        <v/>
      </c>
      <c r="U157" t="str">
        <f t="shared" si="8"/>
        <v>Low Impact</v>
      </c>
    </row>
    <row r="158" spans="1:21" x14ac:dyDescent="0.25">
      <c r="A158">
        <v>8320</v>
      </c>
      <c r="B158" t="s">
        <v>21</v>
      </c>
      <c r="C158" s="1">
        <v>43362</v>
      </c>
      <c r="D158" t="s">
        <v>22</v>
      </c>
      <c r="E158">
        <v>35</v>
      </c>
      <c r="F158">
        <v>1142.3599999999999</v>
      </c>
      <c r="G158">
        <v>0.02</v>
      </c>
      <c r="H158" t="s">
        <v>31</v>
      </c>
      <c r="I158">
        <v>72.78</v>
      </c>
      <c r="J158">
        <v>30.73</v>
      </c>
      <c r="K158">
        <v>4</v>
      </c>
      <c r="L158" t="s">
        <v>150</v>
      </c>
      <c r="M158" t="s">
        <v>63</v>
      </c>
      <c r="N158" t="s">
        <v>37</v>
      </c>
      <c r="O158" t="s">
        <v>38</v>
      </c>
      <c r="P158" t="s">
        <v>89</v>
      </c>
      <c r="Q158" t="s">
        <v>40</v>
      </c>
      <c r="R158" s="1">
        <v>43365</v>
      </c>
      <c r="S158" s="2">
        <f t="shared" si="6"/>
        <v>6.547608544198477E-4</v>
      </c>
      <c r="T158" s="1" t="str">
        <f t="shared" si="7"/>
        <v/>
      </c>
      <c r="U158" t="str">
        <f t="shared" si="8"/>
        <v>Medium Impact</v>
      </c>
    </row>
    <row r="159" spans="1:21" x14ac:dyDescent="0.25">
      <c r="A159">
        <v>8868</v>
      </c>
      <c r="B159" t="s">
        <v>21</v>
      </c>
      <c r="C159" s="1">
        <v>43128</v>
      </c>
      <c r="D159" t="s">
        <v>52</v>
      </c>
      <c r="E159">
        <v>3</v>
      </c>
      <c r="F159">
        <v>190.45</v>
      </c>
      <c r="G159">
        <v>0.02</v>
      </c>
      <c r="H159" t="s">
        <v>31</v>
      </c>
      <c r="I159">
        <v>-44.05</v>
      </c>
      <c r="J159">
        <v>59.98</v>
      </c>
      <c r="K159">
        <v>3.99</v>
      </c>
      <c r="L159" t="s">
        <v>158</v>
      </c>
      <c r="M159" t="s">
        <v>25</v>
      </c>
      <c r="N159" t="s">
        <v>26</v>
      </c>
      <c r="O159" t="s">
        <v>27</v>
      </c>
      <c r="P159" t="s">
        <v>46</v>
      </c>
      <c r="Q159" t="s">
        <v>40</v>
      </c>
      <c r="R159" s="1">
        <v>43137</v>
      </c>
      <c r="S159" s="2">
        <f t="shared" si="6"/>
        <v>1.0915928842419203E-4</v>
      </c>
      <c r="T159" s="1" t="str">
        <f t="shared" si="7"/>
        <v/>
      </c>
      <c r="U159" t="str">
        <f t="shared" si="8"/>
        <v>Low Impact</v>
      </c>
    </row>
    <row r="160" spans="1:21" x14ac:dyDescent="0.25">
      <c r="A160">
        <v>9665</v>
      </c>
      <c r="B160" t="s">
        <v>21</v>
      </c>
      <c r="C160" s="1">
        <v>43213</v>
      </c>
      <c r="D160" t="s">
        <v>52</v>
      </c>
      <c r="E160">
        <v>50</v>
      </c>
      <c r="F160">
        <v>2348.66</v>
      </c>
      <c r="G160">
        <v>0.02</v>
      </c>
      <c r="H160" t="s">
        <v>31</v>
      </c>
      <c r="I160">
        <v>921.41</v>
      </c>
      <c r="J160">
        <v>46.89</v>
      </c>
      <c r="K160">
        <v>5.0999999999999996</v>
      </c>
      <c r="L160" t="s">
        <v>170</v>
      </c>
      <c r="M160" t="s">
        <v>54</v>
      </c>
      <c r="N160" t="s">
        <v>37</v>
      </c>
      <c r="O160" t="s">
        <v>27</v>
      </c>
      <c r="P160" t="s">
        <v>46</v>
      </c>
      <c r="Q160" t="s">
        <v>74</v>
      </c>
      <c r="R160" s="1">
        <v>43213</v>
      </c>
      <c r="S160" s="2">
        <f t="shared" si="6"/>
        <v>1.3461698836984134E-3</v>
      </c>
      <c r="T160" s="1" t="str">
        <f t="shared" si="7"/>
        <v/>
      </c>
      <c r="U160" t="str">
        <f t="shared" si="8"/>
        <v>Medium Local Control Audit</v>
      </c>
    </row>
    <row r="161" spans="1:21" x14ac:dyDescent="0.25">
      <c r="A161">
        <v>9893</v>
      </c>
      <c r="B161" t="s">
        <v>21</v>
      </c>
      <c r="C161" s="1">
        <v>43328</v>
      </c>
      <c r="D161" t="s">
        <v>55</v>
      </c>
      <c r="E161">
        <v>1</v>
      </c>
      <c r="F161">
        <v>192.49</v>
      </c>
      <c r="G161">
        <v>0.02</v>
      </c>
      <c r="H161" t="s">
        <v>56</v>
      </c>
      <c r="I161">
        <v>-98.3</v>
      </c>
      <c r="J161">
        <v>160.97999999999999</v>
      </c>
      <c r="K161">
        <v>30</v>
      </c>
      <c r="L161" t="s">
        <v>172</v>
      </c>
      <c r="M161" t="s">
        <v>54</v>
      </c>
      <c r="N161" t="s">
        <v>37</v>
      </c>
      <c r="O161" t="s">
        <v>32</v>
      </c>
      <c r="P161" t="s">
        <v>86</v>
      </c>
      <c r="Q161" t="s">
        <v>59</v>
      </c>
      <c r="R161" s="1">
        <v>43331</v>
      </c>
      <c r="S161" s="2">
        <f t="shared" si="6"/>
        <v>1.1032854517601851E-4</v>
      </c>
      <c r="T161" s="1" t="str">
        <f t="shared" si="7"/>
        <v/>
      </c>
      <c r="U161" t="str">
        <f t="shared" si="8"/>
        <v>Low Impact</v>
      </c>
    </row>
    <row r="162" spans="1:21" x14ac:dyDescent="0.25">
      <c r="A162">
        <v>10052</v>
      </c>
      <c r="B162" t="s">
        <v>21</v>
      </c>
      <c r="C162" s="1">
        <v>43350</v>
      </c>
      <c r="D162" t="s">
        <v>22</v>
      </c>
      <c r="E162">
        <v>46</v>
      </c>
      <c r="F162">
        <v>162.28</v>
      </c>
      <c r="G162">
        <v>0.02</v>
      </c>
      <c r="H162" t="s">
        <v>31</v>
      </c>
      <c r="I162">
        <v>-216.15</v>
      </c>
      <c r="J162">
        <v>3.36</v>
      </c>
      <c r="K162">
        <v>6.27</v>
      </c>
      <c r="L162" t="s">
        <v>176</v>
      </c>
      <c r="M162" t="s">
        <v>25</v>
      </c>
      <c r="N162" t="s">
        <v>26</v>
      </c>
      <c r="O162" t="s">
        <v>27</v>
      </c>
      <c r="P162" t="s">
        <v>48</v>
      </c>
      <c r="Q162" t="s">
        <v>40</v>
      </c>
      <c r="R162" s="1">
        <v>43352</v>
      </c>
      <c r="S162" s="2">
        <f t="shared" si="6"/>
        <v>9.3013228277647069E-5</v>
      </c>
      <c r="T162" s="1" t="str">
        <f t="shared" si="7"/>
        <v/>
      </c>
      <c r="U162" t="str">
        <f t="shared" si="8"/>
        <v>Low Impact</v>
      </c>
    </row>
    <row r="163" spans="1:21" x14ac:dyDescent="0.25">
      <c r="A163">
        <v>10528</v>
      </c>
      <c r="B163" t="s">
        <v>21</v>
      </c>
      <c r="C163" s="1">
        <v>43356</v>
      </c>
      <c r="D163" t="s">
        <v>55</v>
      </c>
      <c r="E163">
        <v>47</v>
      </c>
      <c r="F163">
        <v>838.4</v>
      </c>
      <c r="G163">
        <v>0.02</v>
      </c>
      <c r="H163" t="s">
        <v>23</v>
      </c>
      <c r="I163">
        <v>-132.91</v>
      </c>
      <c r="J163">
        <v>17.7</v>
      </c>
      <c r="K163">
        <v>9.4700000000000006</v>
      </c>
      <c r="L163" t="s">
        <v>185</v>
      </c>
      <c r="M163" t="s">
        <v>25</v>
      </c>
      <c r="N163" t="s">
        <v>26</v>
      </c>
      <c r="O163" t="s">
        <v>27</v>
      </c>
      <c r="P163" t="s">
        <v>43</v>
      </c>
      <c r="Q163" t="s">
        <v>40</v>
      </c>
      <c r="R163" s="1">
        <v>43358</v>
      </c>
      <c r="S163" s="2">
        <f t="shared" si="6"/>
        <v>4.8054159839770332E-4</v>
      </c>
      <c r="T163" s="1" t="str">
        <f t="shared" si="7"/>
        <v/>
      </c>
      <c r="U163" t="str">
        <f t="shared" si="8"/>
        <v>Low Local Control Audit</v>
      </c>
    </row>
    <row r="164" spans="1:21" x14ac:dyDescent="0.25">
      <c r="A164">
        <v>10530</v>
      </c>
      <c r="B164" t="s">
        <v>21</v>
      </c>
      <c r="C164" s="1">
        <v>43127</v>
      </c>
      <c r="D164" t="s">
        <v>55</v>
      </c>
      <c r="E164">
        <v>4</v>
      </c>
      <c r="F164">
        <v>377.21300000000002</v>
      </c>
      <c r="G164">
        <v>0.02</v>
      </c>
      <c r="H164" t="s">
        <v>31</v>
      </c>
      <c r="I164">
        <v>-411.65</v>
      </c>
      <c r="J164">
        <v>110.99</v>
      </c>
      <c r="K164">
        <v>2.5</v>
      </c>
      <c r="L164" t="s">
        <v>137</v>
      </c>
      <c r="M164" t="s">
        <v>25</v>
      </c>
      <c r="N164" t="s">
        <v>64</v>
      </c>
      <c r="O164" t="s">
        <v>38</v>
      </c>
      <c r="P164" t="s">
        <v>39</v>
      </c>
      <c r="Q164" t="s">
        <v>40</v>
      </c>
      <c r="R164" s="1">
        <v>43129</v>
      </c>
      <c r="S164" s="2">
        <f t="shared" si="6"/>
        <v>2.1620531721898005E-4</v>
      </c>
      <c r="T164" s="1" t="str">
        <f t="shared" si="7"/>
        <v/>
      </c>
      <c r="U164" t="str">
        <f t="shared" si="8"/>
        <v>Low Impact</v>
      </c>
    </row>
    <row r="165" spans="1:21" x14ac:dyDescent="0.25">
      <c r="A165">
        <v>12934</v>
      </c>
      <c r="B165" t="s">
        <v>21</v>
      </c>
      <c r="C165" s="1">
        <v>43164</v>
      </c>
      <c r="D165" t="s">
        <v>22</v>
      </c>
      <c r="E165">
        <v>27</v>
      </c>
      <c r="F165">
        <v>96.99</v>
      </c>
      <c r="G165">
        <v>0.02</v>
      </c>
      <c r="H165" t="s">
        <v>23</v>
      </c>
      <c r="I165">
        <v>-66.349999999999994</v>
      </c>
      <c r="J165">
        <v>3.28</v>
      </c>
      <c r="K165">
        <v>3.97</v>
      </c>
      <c r="L165" t="s">
        <v>120</v>
      </c>
      <c r="M165" t="s">
        <v>63</v>
      </c>
      <c r="N165" t="s">
        <v>26</v>
      </c>
      <c r="O165" t="s">
        <v>27</v>
      </c>
      <c r="P165" t="s">
        <v>28</v>
      </c>
      <c r="Q165" t="s">
        <v>29</v>
      </c>
      <c r="R165" s="1">
        <v>43165</v>
      </c>
      <c r="S165" s="2">
        <f t="shared" si="6"/>
        <v>5.5591280568455686E-5</v>
      </c>
      <c r="T165" s="1" t="str">
        <f t="shared" si="7"/>
        <v/>
      </c>
      <c r="U165" t="str">
        <f t="shared" si="8"/>
        <v>Low Impact</v>
      </c>
    </row>
    <row r="166" spans="1:21" x14ac:dyDescent="0.25">
      <c r="A166">
        <v>13313</v>
      </c>
      <c r="B166" t="s">
        <v>21</v>
      </c>
      <c r="C166" s="1">
        <v>43297</v>
      </c>
      <c r="D166" t="s">
        <v>22</v>
      </c>
      <c r="E166">
        <v>18</v>
      </c>
      <c r="F166">
        <v>243.51</v>
      </c>
      <c r="G166">
        <v>0.02</v>
      </c>
      <c r="H166" t="s">
        <v>31</v>
      </c>
      <c r="I166">
        <v>-159.86000000000001</v>
      </c>
      <c r="J166">
        <v>12.99</v>
      </c>
      <c r="K166">
        <v>14.37</v>
      </c>
      <c r="L166" t="s">
        <v>215</v>
      </c>
      <c r="M166" t="s">
        <v>54</v>
      </c>
      <c r="N166" t="s">
        <v>37</v>
      </c>
      <c r="O166" t="s">
        <v>32</v>
      </c>
      <c r="P166" t="s">
        <v>33</v>
      </c>
      <c r="Q166" t="s">
        <v>76</v>
      </c>
      <c r="R166" s="1">
        <v>43299</v>
      </c>
      <c r="S166" s="2">
        <f t="shared" si="6"/>
        <v>1.3957142727316881E-4</v>
      </c>
      <c r="T166" s="1" t="str">
        <f t="shared" si="7"/>
        <v/>
      </c>
      <c r="U166" t="str">
        <f t="shared" si="8"/>
        <v>Low Impact</v>
      </c>
    </row>
    <row r="167" spans="1:21" x14ac:dyDescent="0.25">
      <c r="A167">
        <v>13313</v>
      </c>
      <c r="B167" t="s">
        <v>21</v>
      </c>
      <c r="C167" s="1">
        <v>43297</v>
      </c>
      <c r="D167" t="s">
        <v>22</v>
      </c>
      <c r="E167">
        <v>45</v>
      </c>
      <c r="F167">
        <v>592.73</v>
      </c>
      <c r="G167">
        <v>0.02</v>
      </c>
      <c r="H167" t="s">
        <v>31</v>
      </c>
      <c r="I167">
        <v>75.010000000000005</v>
      </c>
      <c r="J167">
        <v>12.98</v>
      </c>
      <c r="K167">
        <v>3.14</v>
      </c>
      <c r="L167" t="s">
        <v>215</v>
      </c>
      <c r="M167" t="s">
        <v>54</v>
      </c>
      <c r="N167" t="s">
        <v>37</v>
      </c>
      <c r="O167" t="s">
        <v>27</v>
      </c>
      <c r="P167" t="s">
        <v>66</v>
      </c>
      <c r="Q167" t="s">
        <v>34</v>
      </c>
      <c r="R167" s="1">
        <v>43300</v>
      </c>
      <c r="S167" s="2">
        <f t="shared" si="6"/>
        <v>3.3973213456377709E-4</v>
      </c>
      <c r="T167" s="1" t="str">
        <f t="shared" si="7"/>
        <v/>
      </c>
      <c r="U167" t="str">
        <f t="shared" si="8"/>
        <v>Low Impact</v>
      </c>
    </row>
    <row r="168" spans="1:21" x14ac:dyDescent="0.25">
      <c r="A168">
        <v>13602</v>
      </c>
      <c r="B168" t="s">
        <v>21</v>
      </c>
      <c r="C168" s="1">
        <v>43113</v>
      </c>
      <c r="D168" t="s">
        <v>52</v>
      </c>
      <c r="E168">
        <v>13</v>
      </c>
      <c r="F168">
        <v>660.99</v>
      </c>
      <c r="G168">
        <v>0.02</v>
      </c>
      <c r="H168" t="s">
        <v>31</v>
      </c>
      <c r="I168">
        <v>267.67</v>
      </c>
      <c r="J168">
        <v>48.04</v>
      </c>
      <c r="K168">
        <v>5.09</v>
      </c>
      <c r="L168" t="s">
        <v>218</v>
      </c>
      <c r="M168" t="s">
        <v>25</v>
      </c>
      <c r="N168" t="s">
        <v>26</v>
      </c>
      <c r="O168" t="s">
        <v>27</v>
      </c>
      <c r="P168" t="s">
        <v>42</v>
      </c>
      <c r="Q168" t="s">
        <v>40</v>
      </c>
      <c r="R168" s="1">
        <v>43113</v>
      </c>
      <c r="S168" s="2">
        <f t="shared" si="6"/>
        <v>3.7885638254400993E-4</v>
      </c>
      <c r="T168" s="1" t="str">
        <f t="shared" si="7"/>
        <v/>
      </c>
      <c r="U168" t="str">
        <f t="shared" si="8"/>
        <v>Low Impact</v>
      </c>
    </row>
    <row r="169" spans="1:21" x14ac:dyDescent="0.25">
      <c r="A169">
        <v>13636</v>
      </c>
      <c r="B169" t="s">
        <v>21</v>
      </c>
      <c r="C169" s="1">
        <v>43122</v>
      </c>
      <c r="D169" t="s">
        <v>52</v>
      </c>
      <c r="E169">
        <v>32</v>
      </c>
      <c r="F169">
        <v>28180.080000000002</v>
      </c>
      <c r="G169">
        <v>0.02</v>
      </c>
      <c r="H169" t="s">
        <v>56</v>
      </c>
      <c r="I169">
        <v>7513.88</v>
      </c>
      <c r="J169">
        <v>880.98</v>
      </c>
      <c r="K169">
        <v>44.55</v>
      </c>
      <c r="L169" t="s">
        <v>77</v>
      </c>
      <c r="M169" t="s">
        <v>63</v>
      </c>
      <c r="N169" t="s">
        <v>37</v>
      </c>
      <c r="O169" t="s">
        <v>32</v>
      </c>
      <c r="P169" t="s">
        <v>79</v>
      </c>
      <c r="Q169" t="s">
        <v>80</v>
      </c>
      <c r="R169" s="1">
        <v>43126</v>
      </c>
      <c r="S169" s="2">
        <f t="shared" si="6"/>
        <v>1.6151837650495174E-2</v>
      </c>
      <c r="T169" s="1" t="str">
        <f t="shared" si="7"/>
        <v/>
      </c>
      <c r="U169" t="str">
        <f t="shared" si="8"/>
        <v>Major Local Control Audit</v>
      </c>
    </row>
    <row r="170" spans="1:21" x14ac:dyDescent="0.25">
      <c r="A170">
        <v>13735</v>
      </c>
      <c r="B170" t="s">
        <v>21</v>
      </c>
      <c r="C170" s="1">
        <v>43241</v>
      </c>
      <c r="D170" t="s">
        <v>55</v>
      </c>
      <c r="E170">
        <v>36</v>
      </c>
      <c r="F170">
        <v>281.70999999999998</v>
      </c>
      <c r="G170">
        <v>0.02</v>
      </c>
      <c r="H170" t="s">
        <v>31</v>
      </c>
      <c r="I170">
        <v>117.38</v>
      </c>
      <c r="J170">
        <v>7.64</v>
      </c>
      <c r="K170">
        <v>1.39</v>
      </c>
      <c r="L170" t="s">
        <v>220</v>
      </c>
      <c r="M170" t="s">
        <v>54</v>
      </c>
      <c r="N170" t="s">
        <v>37</v>
      </c>
      <c r="O170" t="s">
        <v>27</v>
      </c>
      <c r="P170" t="s">
        <v>51</v>
      </c>
      <c r="Q170" t="s">
        <v>40</v>
      </c>
      <c r="R170" s="1">
        <v>43243</v>
      </c>
      <c r="S170" s="2">
        <f t="shared" si="6"/>
        <v>1.6146633311619395E-4</v>
      </c>
      <c r="T170" s="1" t="str">
        <f t="shared" si="7"/>
        <v/>
      </c>
      <c r="U170" t="str">
        <f t="shared" si="8"/>
        <v>Low Impact</v>
      </c>
    </row>
    <row r="171" spans="1:21" x14ac:dyDescent="0.25">
      <c r="A171">
        <v>14785</v>
      </c>
      <c r="B171" t="s">
        <v>21</v>
      </c>
      <c r="C171" s="1">
        <v>43382</v>
      </c>
      <c r="D171" t="s">
        <v>35</v>
      </c>
      <c r="E171">
        <v>25</v>
      </c>
      <c r="F171">
        <v>744.12</v>
      </c>
      <c r="G171">
        <v>0.02</v>
      </c>
      <c r="H171" t="s">
        <v>31</v>
      </c>
      <c r="I171">
        <v>146.51</v>
      </c>
      <c r="J171">
        <v>28.15</v>
      </c>
      <c r="K171">
        <v>6.17</v>
      </c>
      <c r="L171" t="s">
        <v>233</v>
      </c>
      <c r="M171" t="s">
        <v>25</v>
      </c>
      <c r="N171" t="s">
        <v>64</v>
      </c>
      <c r="O171" t="s">
        <v>27</v>
      </c>
      <c r="P171" t="s">
        <v>28</v>
      </c>
      <c r="Q171" t="s">
        <v>34</v>
      </c>
      <c r="R171" s="1">
        <v>43383</v>
      </c>
      <c r="S171" s="2">
        <f t="shared" si="6"/>
        <v>4.2650359518093872E-4</v>
      </c>
      <c r="T171" s="1" t="str">
        <f t="shared" si="7"/>
        <v/>
      </c>
      <c r="U171" t="str">
        <f t="shared" si="8"/>
        <v>Low Local Control Audit</v>
      </c>
    </row>
    <row r="172" spans="1:21" x14ac:dyDescent="0.25">
      <c r="A172">
        <v>15075</v>
      </c>
      <c r="B172" t="s">
        <v>21</v>
      </c>
      <c r="C172" s="1">
        <v>43377</v>
      </c>
      <c r="D172" t="s">
        <v>55</v>
      </c>
      <c r="E172">
        <v>24</v>
      </c>
      <c r="F172">
        <v>1548.43</v>
      </c>
      <c r="G172">
        <v>0.02</v>
      </c>
      <c r="H172" t="s">
        <v>31</v>
      </c>
      <c r="I172">
        <v>622.89</v>
      </c>
      <c r="J172">
        <v>63.94</v>
      </c>
      <c r="K172">
        <v>14.48</v>
      </c>
      <c r="L172" t="s">
        <v>238</v>
      </c>
      <c r="M172" t="s">
        <v>25</v>
      </c>
      <c r="N172" t="s">
        <v>64</v>
      </c>
      <c r="O172" t="s">
        <v>32</v>
      </c>
      <c r="P172" t="s">
        <v>33</v>
      </c>
      <c r="Q172" t="s">
        <v>40</v>
      </c>
      <c r="R172" s="1">
        <v>43377</v>
      </c>
      <c r="S172" s="2">
        <f t="shared" si="6"/>
        <v>8.8750599619150268E-4</v>
      </c>
      <c r="T172" s="1" t="str">
        <f t="shared" si="7"/>
        <v/>
      </c>
      <c r="U172" t="str">
        <f t="shared" si="8"/>
        <v>Medium Impact</v>
      </c>
    </row>
    <row r="173" spans="1:21" x14ac:dyDescent="0.25">
      <c r="A173">
        <v>15108</v>
      </c>
      <c r="B173" t="s">
        <v>21</v>
      </c>
      <c r="C173" s="1">
        <v>43339</v>
      </c>
      <c r="D173" t="s">
        <v>35</v>
      </c>
      <c r="E173">
        <v>50</v>
      </c>
      <c r="F173">
        <v>2066.16</v>
      </c>
      <c r="G173">
        <v>0.02</v>
      </c>
      <c r="H173" t="s">
        <v>31</v>
      </c>
      <c r="I173">
        <v>372.36</v>
      </c>
      <c r="J173">
        <v>40.99</v>
      </c>
      <c r="K173">
        <v>17.48</v>
      </c>
      <c r="L173" t="s">
        <v>175</v>
      </c>
      <c r="M173" t="s">
        <v>166</v>
      </c>
      <c r="N173" t="s">
        <v>45</v>
      </c>
      <c r="O173" t="s">
        <v>27</v>
      </c>
      <c r="P173" t="s">
        <v>42</v>
      </c>
      <c r="Q173" t="s">
        <v>40</v>
      </c>
      <c r="R173" s="1">
        <v>43341</v>
      </c>
      <c r="S173" s="2">
        <f t="shared" si="6"/>
        <v>1.184250750173424E-3</v>
      </c>
      <c r="T173" s="1" t="str">
        <f t="shared" si="7"/>
        <v/>
      </c>
      <c r="U173" t="str">
        <f t="shared" si="8"/>
        <v>Medium Local Control Audit</v>
      </c>
    </row>
    <row r="174" spans="1:21" x14ac:dyDescent="0.25">
      <c r="A174">
        <v>15654</v>
      </c>
      <c r="B174" t="s">
        <v>21</v>
      </c>
      <c r="C174" s="1">
        <v>43375</v>
      </c>
      <c r="D174" t="s">
        <v>22</v>
      </c>
      <c r="E174">
        <v>4</v>
      </c>
      <c r="F174">
        <v>9396.41</v>
      </c>
      <c r="G174">
        <v>0.02</v>
      </c>
      <c r="H174" t="s">
        <v>56</v>
      </c>
      <c r="I174">
        <v>-4991.42</v>
      </c>
      <c r="J174">
        <v>2550.14</v>
      </c>
      <c r="K174">
        <v>29.7</v>
      </c>
      <c r="L174" t="s">
        <v>242</v>
      </c>
      <c r="M174" t="s">
        <v>25</v>
      </c>
      <c r="N174" t="s">
        <v>26</v>
      </c>
      <c r="O174" t="s">
        <v>38</v>
      </c>
      <c r="P174" t="s">
        <v>58</v>
      </c>
      <c r="Q174" t="s">
        <v>59</v>
      </c>
      <c r="R174" s="1">
        <v>43377</v>
      </c>
      <c r="S174" s="2">
        <f t="shared" si="6"/>
        <v>5.3856940369753862E-3</v>
      </c>
      <c r="T174" s="1" t="str">
        <f t="shared" si="7"/>
        <v/>
      </c>
      <c r="U174" t="str">
        <f t="shared" si="8"/>
        <v>Major Local Control Audit</v>
      </c>
    </row>
    <row r="175" spans="1:21" x14ac:dyDescent="0.25">
      <c r="A175">
        <v>15751</v>
      </c>
      <c r="B175" t="s">
        <v>21</v>
      </c>
      <c r="C175" s="1">
        <v>43327</v>
      </c>
      <c r="D175" t="s">
        <v>49</v>
      </c>
      <c r="E175">
        <v>37</v>
      </c>
      <c r="F175">
        <v>189.6</v>
      </c>
      <c r="G175">
        <v>0.02</v>
      </c>
      <c r="H175" t="s">
        <v>31</v>
      </c>
      <c r="I175">
        <v>89.65</v>
      </c>
      <c r="J175">
        <v>4.9800000000000004</v>
      </c>
      <c r="K175">
        <v>0.49</v>
      </c>
      <c r="L175" t="s">
        <v>195</v>
      </c>
      <c r="M175" t="s">
        <v>25</v>
      </c>
      <c r="N175" t="s">
        <v>26</v>
      </c>
      <c r="O175" t="s">
        <v>27</v>
      </c>
      <c r="P175" t="s">
        <v>61</v>
      </c>
      <c r="Q175" t="s">
        <v>40</v>
      </c>
      <c r="R175" s="1">
        <v>43328</v>
      </c>
      <c r="S175" s="2">
        <f t="shared" si="6"/>
        <v>1.0867209811093101E-4</v>
      </c>
      <c r="T175" s="1" t="str">
        <f t="shared" si="7"/>
        <v/>
      </c>
      <c r="U175" t="str">
        <f t="shared" si="8"/>
        <v>Low Impact</v>
      </c>
    </row>
    <row r="176" spans="1:21" x14ac:dyDescent="0.25">
      <c r="A176">
        <v>16102</v>
      </c>
      <c r="B176" t="s">
        <v>21</v>
      </c>
      <c r="C176" s="1">
        <v>43447</v>
      </c>
      <c r="D176" t="s">
        <v>22</v>
      </c>
      <c r="E176">
        <v>25</v>
      </c>
      <c r="F176">
        <v>13255.93</v>
      </c>
      <c r="G176">
        <v>0.02</v>
      </c>
      <c r="H176" t="s">
        <v>56</v>
      </c>
      <c r="I176">
        <v>4089.27</v>
      </c>
      <c r="J176">
        <v>500.98</v>
      </c>
      <c r="K176">
        <v>26</v>
      </c>
      <c r="L176" t="s">
        <v>246</v>
      </c>
      <c r="M176" t="s">
        <v>25</v>
      </c>
      <c r="N176" t="s">
        <v>37</v>
      </c>
      <c r="O176" t="s">
        <v>32</v>
      </c>
      <c r="P176" t="s">
        <v>86</v>
      </c>
      <c r="Q176" t="s">
        <v>59</v>
      </c>
      <c r="R176" s="1">
        <v>43449</v>
      </c>
      <c r="S176" s="2">
        <f t="shared" si="6"/>
        <v>7.5978361050191645E-3</v>
      </c>
      <c r="T176" s="1" t="str">
        <f t="shared" si="7"/>
        <v/>
      </c>
      <c r="U176" t="str">
        <f t="shared" si="8"/>
        <v>Major Local Control Audit</v>
      </c>
    </row>
    <row r="177" spans="1:21" x14ac:dyDescent="0.25">
      <c r="A177">
        <v>16771</v>
      </c>
      <c r="B177" t="s">
        <v>21</v>
      </c>
      <c r="C177" s="1">
        <v>43371</v>
      </c>
      <c r="D177" t="s">
        <v>35</v>
      </c>
      <c r="E177">
        <v>42</v>
      </c>
      <c r="F177">
        <v>1737.06</v>
      </c>
      <c r="G177">
        <v>0.02</v>
      </c>
      <c r="H177" t="s">
        <v>31</v>
      </c>
      <c r="I177">
        <v>339.17</v>
      </c>
      <c r="J177">
        <v>39.979999999999997</v>
      </c>
      <c r="K177">
        <v>9.1999999999999993</v>
      </c>
      <c r="L177" t="s">
        <v>252</v>
      </c>
      <c r="M177" t="s">
        <v>54</v>
      </c>
      <c r="N177" t="s">
        <v>26</v>
      </c>
      <c r="O177" t="s">
        <v>32</v>
      </c>
      <c r="P177" t="s">
        <v>33</v>
      </c>
      <c r="Q177" t="s">
        <v>29</v>
      </c>
      <c r="R177" s="1">
        <v>43373</v>
      </c>
      <c r="S177" s="2">
        <f t="shared" si="6"/>
        <v>9.9562212418024165E-4</v>
      </c>
      <c r="T177" s="1" t="str">
        <f t="shared" si="7"/>
        <v/>
      </c>
      <c r="U177" t="str">
        <f t="shared" si="8"/>
        <v>Medium Local Control Audit</v>
      </c>
    </row>
    <row r="178" spans="1:21" x14ac:dyDescent="0.25">
      <c r="A178">
        <v>17024</v>
      </c>
      <c r="B178" t="s">
        <v>21</v>
      </c>
      <c r="C178" s="1">
        <v>43386</v>
      </c>
      <c r="D178" t="s">
        <v>55</v>
      </c>
      <c r="E178">
        <v>31</v>
      </c>
      <c r="F178">
        <v>1401.75</v>
      </c>
      <c r="G178">
        <v>0.02</v>
      </c>
      <c r="H178" t="s">
        <v>31</v>
      </c>
      <c r="I178">
        <v>426.44</v>
      </c>
      <c r="J178">
        <v>42.98</v>
      </c>
      <c r="K178">
        <v>4.62</v>
      </c>
      <c r="L178" t="s">
        <v>157</v>
      </c>
      <c r="M178" t="s">
        <v>54</v>
      </c>
      <c r="N178" t="s">
        <v>26</v>
      </c>
      <c r="O178" t="s">
        <v>27</v>
      </c>
      <c r="P178" t="s">
        <v>46</v>
      </c>
      <c r="Q178" t="s">
        <v>40</v>
      </c>
      <c r="R178" s="1">
        <v>43388</v>
      </c>
      <c r="S178" s="2">
        <f t="shared" si="6"/>
        <v>8.0343414307488148E-4</v>
      </c>
      <c r="T178" s="1" t="str">
        <f t="shared" si="7"/>
        <v/>
      </c>
      <c r="U178" t="str">
        <f t="shared" si="8"/>
        <v>Medium Impact</v>
      </c>
    </row>
    <row r="179" spans="1:21" x14ac:dyDescent="0.25">
      <c r="A179">
        <v>17028</v>
      </c>
      <c r="B179" t="s">
        <v>21</v>
      </c>
      <c r="C179" s="1">
        <v>43388</v>
      </c>
      <c r="D179" t="s">
        <v>35</v>
      </c>
      <c r="E179">
        <v>19</v>
      </c>
      <c r="F179">
        <v>513.5</v>
      </c>
      <c r="G179">
        <v>0.02</v>
      </c>
      <c r="H179" t="s">
        <v>31</v>
      </c>
      <c r="I179">
        <v>82.96</v>
      </c>
      <c r="J179">
        <v>25.99</v>
      </c>
      <c r="K179">
        <v>5.37</v>
      </c>
      <c r="L179" t="s">
        <v>208</v>
      </c>
      <c r="M179" t="s">
        <v>25</v>
      </c>
      <c r="N179" t="s">
        <v>37</v>
      </c>
      <c r="O179" t="s">
        <v>27</v>
      </c>
      <c r="P179" t="s">
        <v>28</v>
      </c>
      <c r="Q179" t="s">
        <v>40</v>
      </c>
      <c r="R179" s="1">
        <v>43390</v>
      </c>
      <c r="S179" s="2">
        <f t="shared" si="6"/>
        <v>2.9432026571710483E-4</v>
      </c>
      <c r="T179" s="1" t="str">
        <f t="shared" si="7"/>
        <v/>
      </c>
      <c r="U179" t="str">
        <f t="shared" si="8"/>
        <v>Low Impact</v>
      </c>
    </row>
    <row r="180" spans="1:21" x14ac:dyDescent="0.25">
      <c r="A180">
        <v>17408</v>
      </c>
      <c r="B180" t="s">
        <v>21</v>
      </c>
      <c r="C180" s="1">
        <v>43247</v>
      </c>
      <c r="D180" t="s">
        <v>22</v>
      </c>
      <c r="E180">
        <v>41</v>
      </c>
      <c r="F180">
        <v>728.12699999999995</v>
      </c>
      <c r="G180">
        <v>0.02</v>
      </c>
      <c r="H180" t="s">
        <v>31</v>
      </c>
      <c r="I180">
        <v>49.79</v>
      </c>
      <c r="J180">
        <v>20.99</v>
      </c>
      <c r="K180">
        <v>4.8099999999999996</v>
      </c>
      <c r="L180" t="s">
        <v>255</v>
      </c>
      <c r="M180" t="s">
        <v>63</v>
      </c>
      <c r="N180" t="s">
        <v>26</v>
      </c>
      <c r="O180" t="s">
        <v>38</v>
      </c>
      <c r="P180" t="s">
        <v>39</v>
      </c>
      <c r="Q180" t="s">
        <v>74</v>
      </c>
      <c r="R180" s="1">
        <v>43249</v>
      </c>
      <c r="S180" s="2">
        <f t="shared" si="6"/>
        <v>4.1733696614566377E-4</v>
      </c>
      <c r="T180" s="1" t="str">
        <f t="shared" si="7"/>
        <v/>
      </c>
      <c r="U180" t="str">
        <f t="shared" si="8"/>
        <v>Low Local Control Audit</v>
      </c>
    </row>
    <row r="181" spans="1:21" x14ac:dyDescent="0.25">
      <c r="A181">
        <v>18561</v>
      </c>
      <c r="B181" t="s">
        <v>21</v>
      </c>
      <c r="C181" s="1">
        <v>43109</v>
      </c>
      <c r="D181" t="s">
        <v>22</v>
      </c>
      <c r="E181">
        <v>9</v>
      </c>
      <c r="F181">
        <v>45.87</v>
      </c>
      <c r="G181">
        <v>0.02</v>
      </c>
      <c r="H181" t="s">
        <v>31</v>
      </c>
      <c r="I181">
        <v>-38.9</v>
      </c>
      <c r="J181">
        <v>4.13</v>
      </c>
      <c r="K181">
        <v>6.89</v>
      </c>
      <c r="L181" t="s">
        <v>205</v>
      </c>
      <c r="M181" t="s">
        <v>54</v>
      </c>
      <c r="N181" t="s">
        <v>37</v>
      </c>
      <c r="O181" t="s">
        <v>27</v>
      </c>
      <c r="P181" t="s">
        <v>61</v>
      </c>
      <c r="Q181" t="s">
        <v>40</v>
      </c>
      <c r="R181" s="1">
        <v>43110</v>
      </c>
      <c r="S181" s="2">
        <f t="shared" si="6"/>
        <v>2.6291081963862895E-5</v>
      </c>
      <c r="T181" s="1" t="str">
        <f t="shared" si="7"/>
        <v/>
      </c>
      <c r="U181" t="str">
        <f t="shared" si="8"/>
        <v>Low Impact</v>
      </c>
    </row>
    <row r="182" spans="1:21" x14ac:dyDescent="0.25">
      <c r="A182">
        <v>19047</v>
      </c>
      <c r="B182" t="s">
        <v>21</v>
      </c>
      <c r="C182" s="1">
        <v>43128</v>
      </c>
      <c r="D182" t="s">
        <v>35</v>
      </c>
      <c r="E182">
        <v>3</v>
      </c>
      <c r="F182">
        <v>6.76</v>
      </c>
      <c r="G182">
        <v>0.02</v>
      </c>
      <c r="H182" t="s">
        <v>31</v>
      </c>
      <c r="I182">
        <v>-4.28</v>
      </c>
      <c r="J182">
        <v>1.68</v>
      </c>
      <c r="K182">
        <v>1.57</v>
      </c>
      <c r="L182" t="s">
        <v>272</v>
      </c>
      <c r="M182" t="s">
        <v>25</v>
      </c>
      <c r="N182" t="s">
        <v>26</v>
      </c>
      <c r="O182" t="s">
        <v>27</v>
      </c>
      <c r="P182" t="s">
        <v>28</v>
      </c>
      <c r="Q182" t="s">
        <v>29</v>
      </c>
      <c r="R182" s="1">
        <v>43130</v>
      </c>
      <c r="S182" s="2">
        <f t="shared" si="6"/>
        <v>3.8745959031112529E-6</v>
      </c>
      <c r="T182" s="1" t="str">
        <f t="shared" si="7"/>
        <v/>
      </c>
      <c r="U182" t="str">
        <f t="shared" si="8"/>
        <v>Low Impact</v>
      </c>
    </row>
    <row r="183" spans="1:21" x14ac:dyDescent="0.25">
      <c r="A183">
        <v>20037</v>
      </c>
      <c r="B183" t="s">
        <v>21</v>
      </c>
      <c r="C183" s="1">
        <v>43110</v>
      </c>
      <c r="D183" t="s">
        <v>52</v>
      </c>
      <c r="E183">
        <v>35</v>
      </c>
      <c r="F183">
        <v>1009.42</v>
      </c>
      <c r="G183">
        <v>0.02</v>
      </c>
      <c r="H183" t="s">
        <v>31</v>
      </c>
      <c r="I183">
        <v>339.58</v>
      </c>
      <c r="J183">
        <v>29.18</v>
      </c>
      <c r="K183">
        <v>8.5500000000000007</v>
      </c>
      <c r="L183" t="s">
        <v>141</v>
      </c>
      <c r="M183" t="s">
        <v>25</v>
      </c>
      <c r="N183" t="s">
        <v>26</v>
      </c>
      <c r="O183" t="s">
        <v>32</v>
      </c>
      <c r="P183" t="s">
        <v>33</v>
      </c>
      <c r="Q183" t="s">
        <v>40</v>
      </c>
      <c r="R183" s="1">
        <v>43115</v>
      </c>
      <c r="S183" s="2">
        <f t="shared" si="6"/>
        <v>5.7856428942582266E-4</v>
      </c>
      <c r="T183" s="1" t="str">
        <f t="shared" si="7"/>
        <v/>
      </c>
      <c r="U183" t="str">
        <f t="shared" si="8"/>
        <v>Medium Impact</v>
      </c>
    </row>
    <row r="184" spans="1:21" x14ac:dyDescent="0.25">
      <c r="A184">
        <v>20261</v>
      </c>
      <c r="B184" t="s">
        <v>21</v>
      </c>
      <c r="C184" s="1">
        <v>43240</v>
      </c>
      <c r="D184" t="s">
        <v>55</v>
      </c>
      <c r="E184">
        <v>21</v>
      </c>
      <c r="F184">
        <v>1259.4535000000001</v>
      </c>
      <c r="G184">
        <v>0.02</v>
      </c>
      <c r="H184" t="s">
        <v>23</v>
      </c>
      <c r="I184">
        <v>168.24</v>
      </c>
      <c r="J184">
        <v>65.989999999999995</v>
      </c>
      <c r="K184">
        <v>8.99</v>
      </c>
      <c r="L184" t="s">
        <v>65</v>
      </c>
      <c r="M184" t="s">
        <v>54</v>
      </c>
      <c r="N184" t="s">
        <v>45</v>
      </c>
      <c r="O184" t="s">
        <v>38</v>
      </c>
      <c r="P184" t="s">
        <v>39</v>
      </c>
      <c r="Q184" t="s">
        <v>40</v>
      </c>
      <c r="R184" s="1">
        <v>43241</v>
      </c>
      <c r="S184" s="2">
        <f t="shared" si="6"/>
        <v>7.2187475906200136E-4</v>
      </c>
      <c r="T184" s="1" t="str">
        <f t="shared" si="7"/>
        <v/>
      </c>
      <c r="U184" t="str">
        <f t="shared" si="8"/>
        <v>Medium Impact</v>
      </c>
    </row>
    <row r="185" spans="1:21" x14ac:dyDescent="0.25">
      <c r="A185">
        <v>20262</v>
      </c>
      <c r="B185" t="s">
        <v>21</v>
      </c>
      <c r="C185" s="1">
        <v>43460</v>
      </c>
      <c r="D185" t="s">
        <v>22</v>
      </c>
      <c r="E185">
        <v>27</v>
      </c>
      <c r="F185">
        <v>652.24</v>
      </c>
      <c r="G185">
        <v>0.02</v>
      </c>
      <c r="H185" t="s">
        <v>31</v>
      </c>
      <c r="I185">
        <v>185.04</v>
      </c>
      <c r="J185">
        <v>22.72</v>
      </c>
      <c r="K185">
        <v>8.99</v>
      </c>
      <c r="L185" t="s">
        <v>289</v>
      </c>
      <c r="M185" t="s">
        <v>54</v>
      </c>
      <c r="N185" t="s">
        <v>37</v>
      </c>
      <c r="O185" t="s">
        <v>32</v>
      </c>
      <c r="P185" t="s">
        <v>33</v>
      </c>
      <c r="Q185" t="s">
        <v>34</v>
      </c>
      <c r="R185" s="1">
        <v>43460</v>
      </c>
      <c r="S185" s="2">
        <f t="shared" si="6"/>
        <v>3.7384118814279347E-4</v>
      </c>
      <c r="T185" s="1" t="str">
        <f t="shared" si="7"/>
        <v/>
      </c>
      <c r="U185" t="str">
        <f t="shared" si="8"/>
        <v>Low Impact</v>
      </c>
    </row>
    <row r="186" spans="1:21" x14ac:dyDescent="0.25">
      <c r="A186">
        <v>20480</v>
      </c>
      <c r="B186" t="s">
        <v>30</v>
      </c>
      <c r="C186" s="1">
        <v>43129</v>
      </c>
      <c r="D186" t="s">
        <v>55</v>
      </c>
      <c r="E186">
        <v>4</v>
      </c>
      <c r="F186">
        <v>1042.6300000000001</v>
      </c>
      <c r="G186">
        <v>0.02</v>
      </c>
      <c r="H186" t="s">
        <v>56</v>
      </c>
      <c r="I186">
        <v>-219.93</v>
      </c>
      <c r="J186">
        <v>240.98</v>
      </c>
      <c r="K186">
        <v>60.2</v>
      </c>
      <c r="L186" t="s">
        <v>291</v>
      </c>
      <c r="M186" t="s">
        <v>54</v>
      </c>
      <c r="N186" t="s">
        <v>26</v>
      </c>
      <c r="O186" t="s">
        <v>32</v>
      </c>
      <c r="P186" t="s">
        <v>79</v>
      </c>
      <c r="Q186" t="s">
        <v>80</v>
      </c>
      <c r="R186" s="1">
        <v>43131</v>
      </c>
      <c r="S186" s="2">
        <f t="shared" si="6"/>
        <v>5.9759910154746833E-4</v>
      </c>
      <c r="T186" s="1" t="str">
        <f t="shared" si="7"/>
        <v>QUALITY CHECK</v>
      </c>
      <c r="U186" t="str">
        <f t="shared" si="8"/>
        <v>Medium Impact</v>
      </c>
    </row>
    <row r="187" spans="1:21" x14ac:dyDescent="0.25">
      <c r="A187">
        <v>21286</v>
      </c>
      <c r="B187" t="s">
        <v>30</v>
      </c>
      <c r="C187" s="1">
        <v>43236</v>
      </c>
      <c r="D187" t="s">
        <v>49</v>
      </c>
      <c r="E187">
        <v>17</v>
      </c>
      <c r="F187">
        <v>280.39</v>
      </c>
      <c r="G187">
        <v>0.02</v>
      </c>
      <c r="H187" t="s">
        <v>23</v>
      </c>
      <c r="I187">
        <v>9.33</v>
      </c>
      <c r="J187">
        <v>14.42</v>
      </c>
      <c r="K187">
        <v>6.75</v>
      </c>
      <c r="L187" t="s">
        <v>91</v>
      </c>
      <c r="M187" t="s">
        <v>25</v>
      </c>
      <c r="N187" t="s">
        <v>45</v>
      </c>
      <c r="O187" t="s">
        <v>27</v>
      </c>
      <c r="P187" t="s">
        <v>46</v>
      </c>
      <c r="Q187" t="s">
        <v>74</v>
      </c>
      <c r="R187" s="1">
        <v>43237</v>
      </c>
      <c r="S187" s="2">
        <f t="shared" si="6"/>
        <v>1.6070975521795329E-4</v>
      </c>
      <c r="T187" s="1" t="str">
        <f t="shared" si="7"/>
        <v>QUALITY CHECK</v>
      </c>
      <c r="U187" t="str">
        <f t="shared" si="8"/>
        <v>Low Impact</v>
      </c>
    </row>
    <row r="188" spans="1:21" x14ac:dyDescent="0.25">
      <c r="A188">
        <v>21442</v>
      </c>
      <c r="B188" t="s">
        <v>21</v>
      </c>
      <c r="C188" s="1">
        <v>43459</v>
      </c>
      <c r="D188" t="s">
        <v>52</v>
      </c>
      <c r="E188">
        <v>48</v>
      </c>
      <c r="F188">
        <v>2962.96</v>
      </c>
      <c r="G188">
        <v>0.02</v>
      </c>
      <c r="H188" t="s">
        <v>56</v>
      </c>
      <c r="I188">
        <v>-612.94000000000005</v>
      </c>
      <c r="J188">
        <v>58.14</v>
      </c>
      <c r="K188">
        <v>36.61</v>
      </c>
      <c r="L188" t="s">
        <v>298</v>
      </c>
      <c r="M188" t="s">
        <v>25</v>
      </c>
      <c r="N188" t="s">
        <v>64</v>
      </c>
      <c r="O188" t="s">
        <v>32</v>
      </c>
      <c r="P188" t="s">
        <v>79</v>
      </c>
      <c r="Q188" t="s">
        <v>80</v>
      </c>
      <c r="R188" s="1">
        <v>42005</v>
      </c>
      <c r="S188" s="2">
        <f t="shared" si="6"/>
        <v>1.6982651889175325E-3</v>
      </c>
      <c r="T188" s="1" t="str">
        <f t="shared" si="7"/>
        <v/>
      </c>
      <c r="U188" t="str">
        <f t="shared" si="8"/>
        <v>Major Local Control Audit</v>
      </c>
    </row>
    <row r="189" spans="1:21" x14ac:dyDescent="0.25">
      <c r="A189">
        <v>21636</v>
      </c>
      <c r="B189" t="s">
        <v>21</v>
      </c>
      <c r="C189" s="1">
        <v>43322</v>
      </c>
      <c r="D189" t="s">
        <v>52</v>
      </c>
      <c r="E189">
        <v>35</v>
      </c>
      <c r="F189">
        <v>1665.0395000000001</v>
      </c>
      <c r="G189">
        <v>0.02</v>
      </c>
      <c r="H189" t="s">
        <v>31</v>
      </c>
      <c r="I189">
        <v>366.51</v>
      </c>
      <c r="J189">
        <v>55.99</v>
      </c>
      <c r="K189">
        <v>3.3</v>
      </c>
      <c r="L189" t="s">
        <v>300</v>
      </c>
      <c r="M189" t="s">
        <v>166</v>
      </c>
      <c r="N189" t="s">
        <v>37</v>
      </c>
      <c r="O189" t="s">
        <v>38</v>
      </c>
      <c r="P189" t="s">
        <v>39</v>
      </c>
      <c r="Q189" t="s">
        <v>34</v>
      </c>
      <c r="R189" s="1">
        <v>43322</v>
      </c>
      <c r="S189" s="2">
        <f t="shared" si="6"/>
        <v>9.5434248893763458E-4</v>
      </c>
      <c r="T189" s="1" t="str">
        <f t="shared" si="7"/>
        <v/>
      </c>
      <c r="U189" t="str">
        <f t="shared" si="8"/>
        <v>Medium Local Control Audit</v>
      </c>
    </row>
    <row r="190" spans="1:21" x14ac:dyDescent="0.25">
      <c r="A190">
        <v>22407</v>
      </c>
      <c r="B190" t="s">
        <v>21</v>
      </c>
      <c r="C190" s="1">
        <v>43421</v>
      </c>
      <c r="D190" t="s">
        <v>22</v>
      </c>
      <c r="E190">
        <v>10</v>
      </c>
      <c r="F190">
        <v>128.02000000000001</v>
      </c>
      <c r="G190">
        <v>0.02</v>
      </c>
      <c r="H190" t="s">
        <v>31</v>
      </c>
      <c r="I190">
        <v>-7.9</v>
      </c>
      <c r="J190">
        <v>12.28</v>
      </c>
      <c r="K190">
        <v>6.47</v>
      </c>
      <c r="L190" t="s">
        <v>308</v>
      </c>
      <c r="M190" t="s">
        <v>25</v>
      </c>
      <c r="N190" t="s">
        <v>26</v>
      </c>
      <c r="O190" t="s">
        <v>27</v>
      </c>
      <c r="P190" t="s">
        <v>42</v>
      </c>
      <c r="Q190" t="s">
        <v>40</v>
      </c>
      <c r="R190" s="1">
        <v>43421</v>
      </c>
      <c r="S190" s="2">
        <f t="shared" si="6"/>
        <v>7.337659282785542E-5</v>
      </c>
      <c r="T190" s="1" t="str">
        <f t="shared" si="7"/>
        <v/>
      </c>
      <c r="U190" t="str">
        <f t="shared" si="8"/>
        <v>Low Impact</v>
      </c>
    </row>
    <row r="191" spans="1:21" x14ac:dyDescent="0.25">
      <c r="A191">
        <v>22695</v>
      </c>
      <c r="B191" t="s">
        <v>21</v>
      </c>
      <c r="C191" s="1">
        <v>43284</v>
      </c>
      <c r="D191" t="s">
        <v>52</v>
      </c>
      <c r="E191">
        <v>44</v>
      </c>
      <c r="F191">
        <v>444.52</v>
      </c>
      <c r="G191">
        <v>0.02</v>
      </c>
      <c r="H191" t="s">
        <v>31</v>
      </c>
      <c r="I191">
        <v>161.13</v>
      </c>
      <c r="J191">
        <v>10.06</v>
      </c>
      <c r="K191">
        <v>2.06</v>
      </c>
      <c r="L191" t="s">
        <v>213</v>
      </c>
      <c r="M191" t="s">
        <v>63</v>
      </c>
      <c r="N191" t="s">
        <v>64</v>
      </c>
      <c r="O191" t="s">
        <v>27</v>
      </c>
      <c r="P191" t="s">
        <v>42</v>
      </c>
      <c r="Q191" t="s">
        <v>29</v>
      </c>
      <c r="R191" s="1">
        <v>43289</v>
      </c>
      <c r="S191" s="2">
        <f t="shared" si="6"/>
        <v>2.5478333888328614E-4</v>
      </c>
      <c r="T191" s="1" t="str">
        <f t="shared" si="7"/>
        <v/>
      </c>
      <c r="U191" t="str">
        <f t="shared" si="8"/>
        <v>Low Impact</v>
      </c>
    </row>
    <row r="192" spans="1:21" x14ac:dyDescent="0.25">
      <c r="A192">
        <v>23008</v>
      </c>
      <c r="B192" t="s">
        <v>21</v>
      </c>
      <c r="C192" s="1">
        <v>43382</v>
      </c>
      <c r="D192" t="s">
        <v>49</v>
      </c>
      <c r="E192">
        <v>2</v>
      </c>
      <c r="F192">
        <v>325.81</v>
      </c>
      <c r="G192">
        <v>0.02</v>
      </c>
      <c r="H192" t="s">
        <v>23</v>
      </c>
      <c r="I192">
        <v>-522.78</v>
      </c>
      <c r="J192">
        <v>152.47999999999999</v>
      </c>
      <c r="K192">
        <v>6.5</v>
      </c>
      <c r="L192" t="s">
        <v>216</v>
      </c>
      <c r="M192" t="s">
        <v>54</v>
      </c>
      <c r="N192" t="s">
        <v>64</v>
      </c>
      <c r="O192" t="s">
        <v>38</v>
      </c>
      <c r="P192" t="s">
        <v>89</v>
      </c>
      <c r="Q192" t="s">
        <v>40</v>
      </c>
      <c r="R192" s="1">
        <v>43384</v>
      </c>
      <c r="S192" s="2">
        <f t="shared" si="6"/>
        <v>1.8674291289832507E-4</v>
      </c>
      <c r="T192" s="1" t="str">
        <f t="shared" si="7"/>
        <v/>
      </c>
      <c r="U192" t="str">
        <f t="shared" si="8"/>
        <v>Low Impact</v>
      </c>
    </row>
    <row r="193" spans="1:21" x14ac:dyDescent="0.25">
      <c r="A193">
        <v>24003</v>
      </c>
      <c r="B193" t="s">
        <v>21</v>
      </c>
      <c r="C193" s="1">
        <v>43404</v>
      </c>
      <c r="D193" t="s">
        <v>49</v>
      </c>
      <c r="E193">
        <v>50</v>
      </c>
      <c r="F193">
        <v>1318.49</v>
      </c>
      <c r="G193">
        <v>0.02</v>
      </c>
      <c r="H193" t="s">
        <v>31</v>
      </c>
      <c r="I193">
        <v>4.6900000000000004</v>
      </c>
      <c r="J193">
        <v>24.98</v>
      </c>
      <c r="K193">
        <v>8.7899999999999991</v>
      </c>
      <c r="L193" t="s">
        <v>176</v>
      </c>
      <c r="M193" t="s">
        <v>63</v>
      </c>
      <c r="N193" t="s">
        <v>26</v>
      </c>
      <c r="O193" t="s">
        <v>27</v>
      </c>
      <c r="P193" t="s">
        <v>43</v>
      </c>
      <c r="Q193" t="s">
        <v>40</v>
      </c>
      <c r="R193" s="1">
        <v>43405</v>
      </c>
      <c r="S193" s="2">
        <f t="shared" si="6"/>
        <v>7.5571241897827749E-4</v>
      </c>
      <c r="T193" s="1" t="str">
        <f t="shared" si="7"/>
        <v/>
      </c>
      <c r="U193" t="str">
        <f t="shared" si="8"/>
        <v>Medium Impact</v>
      </c>
    </row>
    <row r="194" spans="1:21" x14ac:dyDescent="0.25">
      <c r="A194">
        <v>24193</v>
      </c>
      <c r="B194" t="s">
        <v>21</v>
      </c>
      <c r="C194" s="1">
        <v>43173</v>
      </c>
      <c r="D194" t="s">
        <v>22</v>
      </c>
      <c r="E194">
        <v>45</v>
      </c>
      <c r="F194">
        <v>9539.6</v>
      </c>
      <c r="G194">
        <v>0.02</v>
      </c>
      <c r="H194" t="s">
        <v>56</v>
      </c>
      <c r="I194">
        <v>-163.63</v>
      </c>
      <c r="J194">
        <v>200.98</v>
      </c>
      <c r="K194">
        <v>55.96</v>
      </c>
      <c r="L194" t="s">
        <v>320</v>
      </c>
      <c r="M194" t="s">
        <v>25</v>
      </c>
      <c r="N194" t="s">
        <v>45</v>
      </c>
      <c r="O194" t="s">
        <v>32</v>
      </c>
      <c r="P194" t="s">
        <v>79</v>
      </c>
      <c r="Q194" t="s">
        <v>80</v>
      </c>
      <c r="R194" s="1">
        <v>43175</v>
      </c>
      <c r="S194" s="2">
        <f t="shared" ref="S194:S257" si="9">F194/$F$905</f>
        <v>5.4677655439822649E-3</v>
      </c>
      <c r="T194" s="1" t="str">
        <f t="shared" si="7"/>
        <v/>
      </c>
      <c r="U194" t="str">
        <f t="shared" si="8"/>
        <v>Major Local Control Audit</v>
      </c>
    </row>
    <row r="195" spans="1:21" x14ac:dyDescent="0.25">
      <c r="A195">
        <v>24193</v>
      </c>
      <c r="B195" t="s">
        <v>21</v>
      </c>
      <c r="C195" s="1">
        <v>43173</v>
      </c>
      <c r="D195" t="s">
        <v>22</v>
      </c>
      <c r="E195">
        <v>24</v>
      </c>
      <c r="F195">
        <v>109.86</v>
      </c>
      <c r="G195">
        <v>0.02</v>
      </c>
      <c r="H195" t="s">
        <v>31</v>
      </c>
      <c r="I195">
        <v>-63.87</v>
      </c>
      <c r="J195">
        <v>4.28</v>
      </c>
      <c r="K195">
        <v>5.17</v>
      </c>
      <c r="L195" t="s">
        <v>320</v>
      </c>
      <c r="M195" t="s">
        <v>25</v>
      </c>
      <c r="N195" t="s">
        <v>45</v>
      </c>
      <c r="O195" t="s">
        <v>27</v>
      </c>
      <c r="P195" t="s">
        <v>42</v>
      </c>
      <c r="Q195" t="s">
        <v>40</v>
      </c>
      <c r="R195" s="1">
        <v>43174</v>
      </c>
      <c r="S195" s="2">
        <f t="shared" si="9"/>
        <v>6.2967915076302109E-5</v>
      </c>
      <c r="T195" s="1" t="str">
        <f t="shared" ref="T195:T258" si="10">IF(B195="Y","QUALITY CHECK","")</f>
        <v/>
      </c>
      <c r="U195" t="str">
        <f t="shared" ref="U195:U258" si="11">VLOOKUP(S195,$G$912:$H$917,2)</f>
        <v>Low Impact</v>
      </c>
    </row>
    <row r="196" spans="1:21" x14ac:dyDescent="0.25">
      <c r="A196">
        <v>25440</v>
      </c>
      <c r="B196" t="s">
        <v>21</v>
      </c>
      <c r="C196" s="1">
        <v>43137</v>
      </c>
      <c r="D196" t="s">
        <v>35</v>
      </c>
      <c r="E196">
        <v>30</v>
      </c>
      <c r="F196">
        <v>6589.3040000000001</v>
      </c>
      <c r="G196">
        <v>0.02</v>
      </c>
      <c r="H196" t="s">
        <v>56</v>
      </c>
      <c r="I196">
        <v>912.48</v>
      </c>
      <c r="J196">
        <v>259.70999999999998</v>
      </c>
      <c r="K196">
        <v>66.67</v>
      </c>
      <c r="L196" t="s">
        <v>327</v>
      </c>
      <c r="M196" t="s">
        <v>25</v>
      </c>
      <c r="N196" t="s">
        <v>37</v>
      </c>
      <c r="O196" t="s">
        <v>32</v>
      </c>
      <c r="P196" t="s">
        <v>118</v>
      </c>
      <c r="Q196" t="s">
        <v>80</v>
      </c>
      <c r="R196" s="1">
        <v>43137</v>
      </c>
      <c r="S196" s="2">
        <f t="shared" si="9"/>
        <v>3.7767589175672473E-3</v>
      </c>
      <c r="T196" s="1" t="str">
        <f t="shared" si="10"/>
        <v/>
      </c>
      <c r="U196" t="str">
        <f t="shared" si="11"/>
        <v>Major Local Control Audit</v>
      </c>
    </row>
    <row r="197" spans="1:21" x14ac:dyDescent="0.25">
      <c r="A197">
        <v>25638</v>
      </c>
      <c r="B197" t="s">
        <v>21</v>
      </c>
      <c r="C197" s="1">
        <v>43318</v>
      </c>
      <c r="D197" t="s">
        <v>35</v>
      </c>
      <c r="E197">
        <v>31</v>
      </c>
      <c r="F197">
        <v>163.89</v>
      </c>
      <c r="G197">
        <v>0.02</v>
      </c>
      <c r="H197" t="s">
        <v>31</v>
      </c>
      <c r="I197">
        <v>-108.55</v>
      </c>
      <c r="J197">
        <v>4.8899999999999997</v>
      </c>
      <c r="K197">
        <v>4.93</v>
      </c>
      <c r="L197" t="s">
        <v>332</v>
      </c>
      <c r="M197" t="s">
        <v>25</v>
      </c>
      <c r="N197" t="s">
        <v>26</v>
      </c>
      <c r="O197" t="s">
        <v>38</v>
      </c>
      <c r="P197" t="s">
        <v>89</v>
      </c>
      <c r="Q197" t="s">
        <v>34</v>
      </c>
      <c r="R197" s="1">
        <v>43319</v>
      </c>
      <c r="S197" s="2">
        <f t="shared" si="9"/>
        <v>9.3936024047470886E-5</v>
      </c>
      <c r="T197" s="1" t="str">
        <f t="shared" si="10"/>
        <v/>
      </c>
      <c r="U197" t="str">
        <f t="shared" si="11"/>
        <v>Low Impact</v>
      </c>
    </row>
    <row r="198" spans="1:21" x14ac:dyDescent="0.25">
      <c r="A198">
        <v>26854</v>
      </c>
      <c r="B198" t="s">
        <v>21</v>
      </c>
      <c r="C198" s="1">
        <v>43272</v>
      </c>
      <c r="D198" t="s">
        <v>22</v>
      </c>
      <c r="E198">
        <v>1</v>
      </c>
      <c r="F198">
        <v>34.11</v>
      </c>
      <c r="G198">
        <v>0.02</v>
      </c>
      <c r="H198" t="s">
        <v>31</v>
      </c>
      <c r="I198">
        <v>-12.95</v>
      </c>
      <c r="J198">
        <v>25.38</v>
      </c>
      <c r="K198">
        <v>8.99</v>
      </c>
      <c r="L198" t="s">
        <v>336</v>
      </c>
      <c r="M198" t="s">
        <v>166</v>
      </c>
      <c r="N198" t="s">
        <v>37</v>
      </c>
      <c r="O198" t="s">
        <v>32</v>
      </c>
      <c r="P198" t="s">
        <v>33</v>
      </c>
      <c r="Q198" t="s">
        <v>34</v>
      </c>
      <c r="R198" s="1">
        <v>43273</v>
      </c>
      <c r="S198" s="2">
        <f t="shared" si="9"/>
        <v>1.9550660688627936E-5</v>
      </c>
      <c r="T198" s="1" t="str">
        <f t="shared" si="10"/>
        <v/>
      </c>
      <c r="U198" t="str">
        <f t="shared" si="11"/>
        <v>Low Impact</v>
      </c>
    </row>
    <row r="199" spans="1:21" x14ac:dyDescent="0.25">
      <c r="A199">
        <v>27491</v>
      </c>
      <c r="B199" t="s">
        <v>21</v>
      </c>
      <c r="C199" s="1">
        <v>43199</v>
      </c>
      <c r="D199" t="s">
        <v>22</v>
      </c>
      <c r="E199">
        <v>36</v>
      </c>
      <c r="F199">
        <v>350.71</v>
      </c>
      <c r="G199">
        <v>0.02</v>
      </c>
      <c r="H199" t="s">
        <v>31</v>
      </c>
      <c r="I199">
        <v>-15.3</v>
      </c>
      <c r="J199">
        <v>9.77</v>
      </c>
      <c r="K199">
        <v>6.02</v>
      </c>
      <c r="L199" t="s">
        <v>340</v>
      </c>
      <c r="M199" t="s">
        <v>25</v>
      </c>
      <c r="N199" t="s">
        <v>26</v>
      </c>
      <c r="O199" t="s">
        <v>32</v>
      </c>
      <c r="P199" t="s">
        <v>33</v>
      </c>
      <c r="Q199" t="s">
        <v>74</v>
      </c>
      <c r="R199" s="1">
        <v>43200</v>
      </c>
      <c r="S199" s="2">
        <f t="shared" si="9"/>
        <v>2.010147232515011E-4</v>
      </c>
      <c r="T199" s="1" t="str">
        <f t="shared" si="10"/>
        <v/>
      </c>
      <c r="U199" t="str">
        <f t="shared" si="11"/>
        <v>Low Impact</v>
      </c>
    </row>
    <row r="200" spans="1:21" x14ac:dyDescent="0.25">
      <c r="A200">
        <v>28130</v>
      </c>
      <c r="B200" t="s">
        <v>21</v>
      </c>
      <c r="C200" s="1">
        <v>43311</v>
      </c>
      <c r="D200" t="s">
        <v>52</v>
      </c>
      <c r="E200">
        <v>23</v>
      </c>
      <c r="F200">
        <v>404.24</v>
      </c>
      <c r="G200">
        <v>0.02</v>
      </c>
      <c r="H200" t="s">
        <v>23</v>
      </c>
      <c r="I200">
        <v>-76.989999999999995</v>
      </c>
      <c r="J200">
        <v>15.99</v>
      </c>
      <c r="K200">
        <v>13.18</v>
      </c>
      <c r="L200" t="s">
        <v>344</v>
      </c>
      <c r="M200" t="s">
        <v>54</v>
      </c>
      <c r="N200" t="s">
        <v>26</v>
      </c>
      <c r="O200" t="s">
        <v>27</v>
      </c>
      <c r="P200" t="s">
        <v>48</v>
      </c>
      <c r="Q200" t="s">
        <v>40</v>
      </c>
      <c r="R200" s="1">
        <v>43315</v>
      </c>
      <c r="S200" s="2">
        <f t="shared" si="9"/>
        <v>2.3169624968545754E-4</v>
      </c>
      <c r="T200" s="1" t="str">
        <f t="shared" si="10"/>
        <v/>
      </c>
      <c r="U200" t="str">
        <f t="shared" si="11"/>
        <v>Low Impact</v>
      </c>
    </row>
    <row r="201" spans="1:21" x14ac:dyDescent="0.25">
      <c r="A201">
        <v>28291</v>
      </c>
      <c r="B201" t="s">
        <v>30</v>
      </c>
      <c r="C201" s="1">
        <v>43163</v>
      </c>
      <c r="D201" t="s">
        <v>49</v>
      </c>
      <c r="E201">
        <v>14</v>
      </c>
      <c r="F201">
        <v>3950.6</v>
      </c>
      <c r="G201">
        <v>0.02</v>
      </c>
      <c r="H201" t="s">
        <v>56</v>
      </c>
      <c r="I201">
        <v>-477.66</v>
      </c>
      <c r="J201">
        <v>280.98</v>
      </c>
      <c r="K201">
        <v>57</v>
      </c>
      <c r="L201" t="s">
        <v>237</v>
      </c>
      <c r="M201" t="s">
        <v>25</v>
      </c>
      <c r="N201" t="s">
        <v>64</v>
      </c>
      <c r="O201" t="s">
        <v>32</v>
      </c>
      <c r="P201" t="s">
        <v>86</v>
      </c>
      <c r="Q201" t="s">
        <v>59</v>
      </c>
      <c r="R201" s="1">
        <v>43164</v>
      </c>
      <c r="S201" s="2">
        <f t="shared" si="9"/>
        <v>2.2643459430223842E-3</v>
      </c>
      <c r="T201" s="1" t="str">
        <f t="shared" si="10"/>
        <v>QUALITY CHECK</v>
      </c>
      <c r="U201" t="str">
        <f t="shared" si="11"/>
        <v>Major Local Control Audit</v>
      </c>
    </row>
    <row r="202" spans="1:21" x14ac:dyDescent="0.25">
      <c r="A202">
        <v>28451</v>
      </c>
      <c r="B202" t="s">
        <v>21</v>
      </c>
      <c r="C202" s="1">
        <v>43105</v>
      </c>
      <c r="D202" t="s">
        <v>49</v>
      </c>
      <c r="E202">
        <v>41</v>
      </c>
      <c r="F202">
        <v>8958.4599999999991</v>
      </c>
      <c r="G202">
        <v>0.02</v>
      </c>
      <c r="H202" t="s">
        <v>31</v>
      </c>
      <c r="I202">
        <v>2593.14</v>
      </c>
      <c r="J202">
        <v>209.84</v>
      </c>
      <c r="K202">
        <v>21.21</v>
      </c>
      <c r="L202" t="s">
        <v>107</v>
      </c>
      <c r="M202" t="s">
        <v>54</v>
      </c>
      <c r="N202" t="s">
        <v>45</v>
      </c>
      <c r="O202" t="s">
        <v>32</v>
      </c>
      <c r="P202" t="s">
        <v>33</v>
      </c>
      <c r="Q202" t="s">
        <v>76</v>
      </c>
      <c r="R202" s="1">
        <v>43106</v>
      </c>
      <c r="S202" s="2">
        <f t="shared" si="9"/>
        <v>5.1346763926310704E-3</v>
      </c>
      <c r="T202" s="1" t="str">
        <f t="shared" si="10"/>
        <v/>
      </c>
      <c r="U202" t="str">
        <f t="shared" si="11"/>
        <v>Major Local Control Audit</v>
      </c>
    </row>
    <row r="203" spans="1:21" x14ac:dyDescent="0.25">
      <c r="A203">
        <v>28772</v>
      </c>
      <c r="B203" t="s">
        <v>21</v>
      </c>
      <c r="C203" s="1">
        <v>43137</v>
      </c>
      <c r="D203" t="s">
        <v>35</v>
      </c>
      <c r="E203">
        <v>16</v>
      </c>
      <c r="F203">
        <v>950.46400000000006</v>
      </c>
      <c r="G203">
        <v>0.02</v>
      </c>
      <c r="H203" t="s">
        <v>31</v>
      </c>
      <c r="I203">
        <v>-763.8</v>
      </c>
      <c r="J203">
        <v>71.37</v>
      </c>
      <c r="K203">
        <v>69</v>
      </c>
      <c r="L203" t="s">
        <v>348</v>
      </c>
      <c r="M203" t="s">
        <v>25</v>
      </c>
      <c r="N203" t="s">
        <v>45</v>
      </c>
      <c r="O203" t="s">
        <v>32</v>
      </c>
      <c r="P203" t="s">
        <v>118</v>
      </c>
      <c r="Q203" t="s">
        <v>76</v>
      </c>
      <c r="R203" s="1">
        <v>43138</v>
      </c>
      <c r="S203" s="2">
        <f t="shared" si="9"/>
        <v>5.4477276929803761E-4</v>
      </c>
      <c r="T203" s="1" t="str">
        <f t="shared" si="10"/>
        <v/>
      </c>
      <c r="U203" t="str">
        <f t="shared" si="11"/>
        <v>Medium Impact</v>
      </c>
    </row>
    <row r="204" spans="1:21" x14ac:dyDescent="0.25">
      <c r="A204">
        <v>28897</v>
      </c>
      <c r="B204" t="s">
        <v>21</v>
      </c>
      <c r="C204" s="1">
        <v>43336</v>
      </c>
      <c r="D204" t="s">
        <v>55</v>
      </c>
      <c r="E204">
        <v>35</v>
      </c>
      <c r="F204">
        <v>146.15</v>
      </c>
      <c r="G204">
        <v>0.02</v>
      </c>
      <c r="H204" t="s">
        <v>31</v>
      </c>
      <c r="I204">
        <v>-180.26</v>
      </c>
      <c r="J204">
        <v>4.0599999999999996</v>
      </c>
      <c r="K204">
        <v>6.89</v>
      </c>
      <c r="L204" t="s">
        <v>349</v>
      </c>
      <c r="M204" t="s">
        <v>54</v>
      </c>
      <c r="N204" t="s">
        <v>64</v>
      </c>
      <c r="O204" t="s">
        <v>27</v>
      </c>
      <c r="P204" t="s">
        <v>46</v>
      </c>
      <c r="Q204" t="s">
        <v>40</v>
      </c>
      <c r="R204" s="1">
        <v>43338</v>
      </c>
      <c r="S204" s="2">
        <f t="shared" si="9"/>
        <v>8.3768075627175991E-5</v>
      </c>
      <c r="T204" s="1" t="str">
        <f t="shared" si="10"/>
        <v/>
      </c>
      <c r="U204" t="str">
        <f t="shared" si="11"/>
        <v>Low Impact</v>
      </c>
    </row>
    <row r="205" spans="1:21" x14ac:dyDescent="0.25">
      <c r="A205">
        <v>30407</v>
      </c>
      <c r="B205" t="s">
        <v>21</v>
      </c>
      <c r="C205" s="1">
        <v>43207</v>
      </c>
      <c r="D205" t="s">
        <v>52</v>
      </c>
      <c r="E205">
        <v>41</v>
      </c>
      <c r="F205">
        <v>17853.64</v>
      </c>
      <c r="G205">
        <v>0.02</v>
      </c>
      <c r="H205" t="s">
        <v>31</v>
      </c>
      <c r="I205">
        <v>6227.33</v>
      </c>
      <c r="J205">
        <v>419.19</v>
      </c>
      <c r="K205">
        <v>19.989999999999998</v>
      </c>
      <c r="L205" t="s">
        <v>358</v>
      </c>
      <c r="M205" t="s">
        <v>25</v>
      </c>
      <c r="N205" t="s">
        <v>26</v>
      </c>
      <c r="O205" t="s">
        <v>27</v>
      </c>
      <c r="P205" t="s">
        <v>43</v>
      </c>
      <c r="Q205" t="s">
        <v>40</v>
      </c>
      <c r="R205" s="1">
        <v>43207</v>
      </c>
      <c r="S205" s="2">
        <f t="shared" si="9"/>
        <v>1.0233082899352543E-2</v>
      </c>
      <c r="T205" s="1" t="str">
        <f t="shared" si="10"/>
        <v/>
      </c>
      <c r="U205" t="str">
        <f t="shared" si="11"/>
        <v>Major Local Control Audit</v>
      </c>
    </row>
    <row r="206" spans="1:21" x14ac:dyDescent="0.25">
      <c r="A206">
        <v>30567</v>
      </c>
      <c r="B206" t="s">
        <v>21</v>
      </c>
      <c r="C206" s="1">
        <v>43114</v>
      </c>
      <c r="D206" t="s">
        <v>22</v>
      </c>
      <c r="E206">
        <v>14</v>
      </c>
      <c r="F206">
        <v>62.6</v>
      </c>
      <c r="G206">
        <v>0.02</v>
      </c>
      <c r="H206" t="s">
        <v>31</v>
      </c>
      <c r="I206">
        <v>7.32</v>
      </c>
      <c r="J206">
        <v>4.28</v>
      </c>
      <c r="K206">
        <v>0.94</v>
      </c>
      <c r="L206" t="s">
        <v>191</v>
      </c>
      <c r="M206" t="s">
        <v>25</v>
      </c>
      <c r="N206" t="s">
        <v>45</v>
      </c>
      <c r="O206" t="s">
        <v>27</v>
      </c>
      <c r="P206" t="s">
        <v>28</v>
      </c>
      <c r="Q206" t="s">
        <v>29</v>
      </c>
      <c r="R206" s="1">
        <v>43115</v>
      </c>
      <c r="S206" s="2">
        <f t="shared" si="9"/>
        <v>3.5880133658988827E-5</v>
      </c>
      <c r="T206" s="1" t="str">
        <f t="shared" si="10"/>
        <v/>
      </c>
      <c r="U206" t="str">
        <f t="shared" si="11"/>
        <v>Low Impact</v>
      </c>
    </row>
    <row r="207" spans="1:21" x14ac:dyDescent="0.25">
      <c r="A207">
        <v>33797</v>
      </c>
      <c r="B207" t="s">
        <v>21</v>
      </c>
      <c r="C207" s="1">
        <v>43111</v>
      </c>
      <c r="D207" t="s">
        <v>22</v>
      </c>
      <c r="E207">
        <v>44</v>
      </c>
      <c r="F207">
        <v>574.5</v>
      </c>
      <c r="G207">
        <v>0.02</v>
      </c>
      <c r="H207" t="s">
        <v>31</v>
      </c>
      <c r="I207">
        <v>-449.04</v>
      </c>
      <c r="J207">
        <v>12.99</v>
      </c>
      <c r="K207">
        <v>14.37</v>
      </c>
      <c r="L207" t="s">
        <v>98</v>
      </c>
      <c r="M207" t="s">
        <v>63</v>
      </c>
      <c r="N207" t="s">
        <v>45</v>
      </c>
      <c r="O207" t="s">
        <v>32</v>
      </c>
      <c r="P207" t="s">
        <v>33</v>
      </c>
      <c r="Q207" t="s">
        <v>76</v>
      </c>
      <c r="R207" s="1">
        <v>43112</v>
      </c>
      <c r="S207" s="2">
        <f t="shared" si="9"/>
        <v>3.2928333525701403E-4</v>
      </c>
      <c r="T207" s="1" t="str">
        <f t="shared" si="10"/>
        <v/>
      </c>
      <c r="U207" t="str">
        <f t="shared" si="11"/>
        <v>Low Impact</v>
      </c>
    </row>
    <row r="208" spans="1:21" x14ac:dyDescent="0.25">
      <c r="A208">
        <v>33888</v>
      </c>
      <c r="B208" t="s">
        <v>21</v>
      </c>
      <c r="C208" s="1">
        <v>43332</v>
      </c>
      <c r="D208" t="s">
        <v>22</v>
      </c>
      <c r="E208">
        <v>3</v>
      </c>
      <c r="F208">
        <v>58.33</v>
      </c>
      <c r="G208">
        <v>0.02</v>
      </c>
      <c r="H208" t="s">
        <v>31</v>
      </c>
      <c r="I208">
        <v>-35.08</v>
      </c>
      <c r="J208">
        <v>15.7</v>
      </c>
      <c r="K208">
        <v>11.25</v>
      </c>
      <c r="L208" t="s">
        <v>337</v>
      </c>
      <c r="M208" t="s">
        <v>166</v>
      </c>
      <c r="N208" t="s">
        <v>37</v>
      </c>
      <c r="O208" t="s">
        <v>27</v>
      </c>
      <c r="P208" t="s">
        <v>43</v>
      </c>
      <c r="Q208" t="s">
        <v>40</v>
      </c>
      <c r="R208" s="1">
        <v>43333</v>
      </c>
      <c r="S208" s="2">
        <f t="shared" si="9"/>
        <v>3.3432718791195179E-5</v>
      </c>
      <c r="T208" s="1" t="str">
        <f t="shared" si="10"/>
        <v/>
      </c>
      <c r="U208" t="str">
        <f t="shared" si="11"/>
        <v>Low Impact</v>
      </c>
    </row>
    <row r="209" spans="1:21" x14ac:dyDescent="0.25">
      <c r="A209">
        <v>34177</v>
      </c>
      <c r="B209" t="s">
        <v>21</v>
      </c>
      <c r="C209" s="1">
        <v>43327</v>
      </c>
      <c r="D209" t="s">
        <v>35</v>
      </c>
      <c r="E209">
        <v>13</v>
      </c>
      <c r="F209">
        <v>34.42</v>
      </c>
      <c r="G209">
        <v>0.02</v>
      </c>
      <c r="H209" t="s">
        <v>31</v>
      </c>
      <c r="I209">
        <v>9.4700000000000006</v>
      </c>
      <c r="J209">
        <v>2.61</v>
      </c>
      <c r="K209">
        <v>0.5</v>
      </c>
      <c r="L209" t="s">
        <v>369</v>
      </c>
      <c r="M209" t="s">
        <v>166</v>
      </c>
      <c r="N209" t="s">
        <v>26</v>
      </c>
      <c r="O209" t="s">
        <v>27</v>
      </c>
      <c r="P209" t="s">
        <v>61</v>
      </c>
      <c r="Q209" t="s">
        <v>40</v>
      </c>
      <c r="R209" s="1">
        <v>43330</v>
      </c>
      <c r="S209" s="2">
        <f t="shared" si="9"/>
        <v>1.9728341861699605E-5</v>
      </c>
      <c r="T209" s="1" t="str">
        <f t="shared" si="10"/>
        <v/>
      </c>
      <c r="U209" t="str">
        <f t="shared" si="11"/>
        <v>Low Impact</v>
      </c>
    </row>
    <row r="210" spans="1:21" x14ac:dyDescent="0.25">
      <c r="A210">
        <v>34432</v>
      </c>
      <c r="B210" t="s">
        <v>21</v>
      </c>
      <c r="C210" s="1">
        <v>43197</v>
      </c>
      <c r="D210" t="s">
        <v>22</v>
      </c>
      <c r="E210">
        <v>3</v>
      </c>
      <c r="F210">
        <v>581.41999999999996</v>
      </c>
      <c r="G210">
        <v>0.02</v>
      </c>
      <c r="H210" t="s">
        <v>31</v>
      </c>
      <c r="I210">
        <v>-129.97</v>
      </c>
      <c r="J210">
        <v>178.47</v>
      </c>
      <c r="K210">
        <v>19.989999999999998</v>
      </c>
      <c r="L210" t="s">
        <v>371</v>
      </c>
      <c r="M210" t="s">
        <v>25</v>
      </c>
      <c r="N210" t="s">
        <v>37</v>
      </c>
      <c r="O210" t="s">
        <v>27</v>
      </c>
      <c r="P210" t="s">
        <v>43</v>
      </c>
      <c r="Q210" t="s">
        <v>40</v>
      </c>
      <c r="R210" s="1">
        <v>43198</v>
      </c>
      <c r="S210" s="2">
        <f t="shared" si="9"/>
        <v>3.3324963757203323E-4</v>
      </c>
      <c r="T210" s="1" t="str">
        <f t="shared" si="10"/>
        <v/>
      </c>
      <c r="U210" t="str">
        <f t="shared" si="11"/>
        <v>Low Impact</v>
      </c>
    </row>
    <row r="211" spans="1:21" x14ac:dyDescent="0.25">
      <c r="A211">
        <v>34788</v>
      </c>
      <c r="B211" t="s">
        <v>21</v>
      </c>
      <c r="C211" s="1">
        <v>43413</v>
      </c>
      <c r="D211" t="s">
        <v>35</v>
      </c>
      <c r="E211">
        <v>4</v>
      </c>
      <c r="F211">
        <v>30.47</v>
      </c>
      <c r="G211">
        <v>0.02</v>
      </c>
      <c r="H211" t="s">
        <v>31</v>
      </c>
      <c r="I211">
        <v>-10.7</v>
      </c>
      <c r="J211">
        <v>5.98</v>
      </c>
      <c r="K211">
        <v>5.15</v>
      </c>
      <c r="L211" t="s">
        <v>375</v>
      </c>
      <c r="M211" t="s">
        <v>54</v>
      </c>
      <c r="N211" t="s">
        <v>26</v>
      </c>
      <c r="O211" t="s">
        <v>27</v>
      </c>
      <c r="P211" t="s">
        <v>42</v>
      </c>
      <c r="Q211" t="s">
        <v>40</v>
      </c>
      <c r="R211" s="1">
        <v>43415</v>
      </c>
      <c r="S211" s="2">
        <f t="shared" si="9"/>
        <v>1.7464339817721875E-5</v>
      </c>
      <c r="T211" s="1" t="str">
        <f t="shared" si="10"/>
        <v/>
      </c>
      <c r="U211" t="str">
        <f t="shared" si="11"/>
        <v>Low Impact</v>
      </c>
    </row>
    <row r="212" spans="1:21" x14ac:dyDescent="0.25">
      <c r="A212">
        <v>36707</v>
      </c>
      <c r="B212" t="s">
        <v>30</v>
      </c>
      <c r="C212" s="1">
        <v>43433</v>
      </c>
      <c r="D212" t="s">
        <v>55</v>
      </c>
      <c r="E212">
        <v>47</v>
      </c>
      <c r="F212">
        <v>181.78</v>
      </c>
      <c r="G212">
        <v>0.02</v>
      </c>
      <c r="H212" t="s">
        <v>31</v>
      </c>
      <c r="I212">
        <v>71.56</v>
      </c>
      <c r="J212">
        <v>3.78</v>
      </c>
      <c r="K212">
        <v>0.71</v>
      </c>
      <c r="L212" t="s">
        <v>336</v>
      </c>
      <c r="M212" t="s">
        <v>166</v>
      </c>
      <c r="N212" t="s">
        <v>37</v>
      </c>
      <c r="O212" t="s">
        <v>27</v>
      </c>
      <c r="P212" t="s">
        <v>72</v>
      </c>
      <c r="Q212" t="s">
        <v>29</v>
      </c>
      <c r="R212" s="1">
        <v>43434</v>
      </c>
      <c r="S212" s="2">
        <f t="shared" si="9"/>
        <v>1.0418994722892953E-4</v>
      </c>
      <c r="T212" s="1" t="str">
        <f t="shared" si="10"/>
        <v>QUALITY CHECK</v>
      </c>
      <c r="U212" t="str">
        <f t="shared" si="11"/>
        <v>Low Impact</v>
      </c>
    </row>
    <row r="213" spans="1:21" x14ac:dyDescent="0.25">
      <c r="A213">
        <v>37447</v>
      </c>
      <c r="B213" t="s">
        <v>21</v>
      </c>
      <c r="C213" s="1">
        <v>43289</v>
      </c>
      <c r="D213" t="s">
        <v>52</v>
      </c>
      <c r="E213">
        <v>23</v>
      </c>
      <c r="F213">
        <v>139.44999999999999</v>
      </c>
      <c r="G213">
        <v>0.02</v>
      </c>
      <c r="H213" t="s">
        <v>31</v>
      </c>
      <c r="I213">
        <v>-137.49</v>
      </c>
      <c r="J213">
        <v>5.81</v>
      </c>
      <c r="K213">
        <v>8.49</v>
      </c>
      <c r="L213" t="s">
        <v>81</v>
      </c>
      <c r="M213" t="s">
        <v>63</v>
      </c>
      <c r="N213" t="s">
        <v>37</v>
      </c>
      <c r="O213" t="s">
        <v>27</v>
      </c>
      <c r="P213" t="s">
        <v>48</v>
      </c>
      <c r="Q213" t="s">
        <v>40</v>
      </c>
      <c r="R213" s="1">
        <v>43293</v>
      </c>
      <c r="S213" s="2">
        <f t="shared" si="9"/>
        <v>7.9927869628530207E-5</v>
      </c>
      <c r="T213" s="1" t="str">
        <f t="shared" si="10"/>
        <v/>
      </c>
      <c r="U213" t="str">
        <f t="shared" si="11"/>
        <v>Low Impact</v>
      </c>
    </row>
    <row r="214" spans="1:21" x14ac:dyDescent="0.25">
      <c r="A214">
        <v>37696</v>
      </c>
      <c r="B214" t="s">
        <v>21</v>
      </c>
      <c r="C214" s="1">
        <v>43290</v>
      </c>
      <c r="D214" t="s">
        <v>22</v>
      </c>
      <c r="E214">
        <v>41</v>
      </c>
      <c r="F214">
        <v>173.27</v>
      </c>
      <c r="G214">
        <v>0.02</v>
      </c>
      <c r="H214" t="s">
        <v>31</v>
      </c>
      <c r="I214">
        <v>51.29</v>
      </c>
      <c r="J214">
        <v>4</v>
      </c>
      <c r="K214">
        <v>1.3</v>
      </c>
      <c r="L214" t="s">
        <v>331</v>
      </c>
      <c r="M214" t="s">
        <v>25</v>
      </c>
      <c r="N214" t="s">
        <v>26</v>
      </c>
      <c r="O214" t="s">
        <v>27</v>
      </c>
      <c r="P214" t="s">
        <v>42</v>
      </c>
      <c r="Q214" t="s">
        <v>29</v>
      </c>
      <c r="R214" s="1">
        <v>43290</v>
      </c>
      <c r="S214" s="2">
        <f t="shared" si="9"/>
        <v>9.9312312445574988E-5</v>
      </c>
      <c r="T214" s="1" t="str">
        <f t="shared" si="10"/>
        <v/>
      </c>
      <c r="U214" t="str">
        <f t="shared" si="11"/>
        <v>Low Impact</v>
      </c>
    </row>
    <row r="215" spans="1:21" x14ac:dyDescent="0.25">
      <c r="A215">
        <v>37926</v>
      </c>
      <c r="B215" t="s">
        <v>21</v>
      </c>
      <c r="C215" s="1">
        <v>43351</v>
      </c>
      <c r="D215" t="s">
        <v>49</v>
      </c>
      <c r="E215">
        <v>31</v>
      </c>
      <c r="F215">
        <v>353.25</v>
      </c>
      <c r="G215">
        <v>0.02</v>
      </c>
      <c r="H215" t="s">
        <v>31</v>
      </c>
      <c r="I215">
        <v>60.06</v>
      </c>
      <c r="J215">
        <v>11.55</v>
      </c>
      <c r="K215">
        <v>2.36</v>
      </c>
      <c r="L215" t="s">
        <v>395</v>
      </c>
      <c r="M215" t="s">
        <v>25</v>
      </c>
      <c r="N215" t="s">
        <v>26</v>
      </c>
      <c r="O215" t="s">
        <v>27</v>
      </c>
      <c r="P215" t="s">
        <v>28</v>
      </c>
      <c r="Q215" t="s">
        <v>29</v>
      </c>
      <c r="R215" s="1">
        <v>43353</v>
      </c>
      <c r="S215" s="2">
        <f t="shared" si="9"/>
        <v>2.0247056254053998E-4</v>
      </c>
      <c r="T215" s="1" t="str">
        <f t="shared" si="10"/>
        <v/>
      </c>
      <c r="U215" t="str">
        <f t="shared" si="11"/>
        <v>Low Impact</v>
      </c>
    </row>
    <row r="216" spans="1:21" x14ac:dyDescent="0.25">
      <c r="A216">
        <v>38084</v>
      </c>
      <c r="B216" t="s">
        <v>21</v>
      </c>
      <c r="C216" s="1">
        <v>43179</v>
      </c>
      <c r="D216" t="s">
        <v>22</v>
      </c>
      <c r="E216">
        <v>11</v>
      </c>
      <c r="F216">
        <v>100.36</v>
      </c>
      <c r="G216">
        <v>0.02</v>
      </c>
      <c r="H216" t="s">
        <v>31</v>
      </c>
      <c r="I216">
        <v>18.41</v>
      </c>
      <c r="J216">
        <v>9.11</v>
      </c>
      <c r="K216">
        <v>2.15</v>
      </c>
      <c r="L216" t="s">
        <v>366</v>
      </c>
      <c r="M216" t="s">
        <v>54</v>
      </c>
      <c r="N216" t="s">
        <v>37</v>
      </c>
      <c r="O216" t="s">
        <v>27</v>
      </c>
      <c r="P216" t="s">
        <v>42</v>
      </c>
      <c r="Q216" t="s">
        <v>29</v>
      </c>
      <c r="R216" s="1">
        <v>43181</v>
      </c>
      <c r="S216" s="2">
        <f t="shared" si="9"/>
        <v>5.7522846869267064E-5</v>
      </c>
      <c r="T216" s="1" t="str">
        <f t="shared" si="10"/>
        <v/>
      </c>
      <c r="U216" t="str">
        <f t="shared" si="11"/>
        <v>Low Impact</v>
      </c>
    </row>
    <row r="217" spans="1:21" x14ac:dyDescent="0.25">
      <c r="A217">
        <v>38087</v>
      </c>
      <c r="B217" t="s">
        <v>21</v>
      </c>
      <c r="C217" s="1">
        <v>43152</v>
      </c>
      <c r="D217" t="s">
        <v>49</v>
      </c>
      <c r="E217">
        <v>18</v>
      </c>
      <c r="F217">
        <v>901.81</v>
      </c>
      <c r="G217">
        <v>0.02</v>
      </c>
      <c r="H217" t="s">
        <v>31</v>
      </c>
      <c r="I217">
        <v>-76.89</v>
      </c>
      <c r="J217">
        <v>49.99</v>
      </c>
      <c r="K217">
        <v>19.989999999999998</v>
      </c>
      <c r="L217" t="s">
        <v>103</v>
      </c>
      <c r="M217" t="s">
        <v>63</v>
      </c>
      <c r="N217" t="s">
        <v>45</v>
      </c>
      <c r="O217" t="s">
        <v>38</v>
      </c>
      <c r="P217" t="s">
        <v>89</v>
      </c>
      <c r="Q217" t="s">
        <v>40</v>
      </c>
      <c r="R217" s="1">
        <v>43152</v>
      </c>
      <c r="S217" s="2">
        <f t="shared" si="9"/>
        <v>5.1688599576697617E-4</v>
      </c>
      <c r="T217" s="1" t="str">
        <f t="shared" si="10"/>
        <v/>
      </c>
      <c r="U217" t="str">
        <f t="shared" si="11"/>
        <v>Medium Impact</v>
      </c>
    </row>
    <row r="218" spans="1:21" x14ac:dyDescent="0.25">
      <c r="A218">
        <v>38340</v>
      </c>
      <c r="B218" t="s">
        <v>21</v>
      </c>
      <c r="C218" s="1">
        <v>43120</v>
      </c>
      <c r="D218" t="s">
        <v>49</v>
      </c>
      <c r="E218">
        <v>36</v>
      </c>
      <c r="F218">
        <v>2167.0500000000002</v>
      </c>
      <c r="G218">
        <v>0.02</v>
      </c>
      <c r="H218" t="s">
        <v>31</v>
      </c>
      <c r="I218">
        <v>684.9</v>
      </c>
      <c r="J218">
        <v>60.22</v>
      </c>
      <c r="K218">
        <v>3.5</v>
      </c>
      <c r="L218" t="s">
        <v>109</v>
      </c>
      <c r="M218" t="s">
        <v>25</v>
      </c>
      <c r="N218" t="s">
        <v>26</v>
      </c>
      <c r="O218" t="s">
        <v>27</v>
      </c>
      <c r="P218" t="s">
        <v>46</v>
      </c>
      <c r="Q218" t="s">
        <v>40</v>
      </c>
      <c r="R218" s="1">
        <v>43121</v>
      </c>
      <c r="S218" s="2">
        <f t="shared" si="9"/>
        <v>1.2420773745321363E-3</v>
      </c>
      <c r="T218" s="1" t="str">
        <f t="shared" si="10"/>
        <v/>
      </c>
      <c r="U218" t="str">
        <f t="shared" si="11"/>
        <v>Medium Local Control Audit</v>
      </c>
    </row>
    <row r="219" spans="1:21" x14ac:dyDescent="0.25">
      <c r="A219">
        <v>38503</v>
      </c>
      <c r="B219" t="s">
        <v>21</v>
      </c>
      <c r="C219" s="1">
        <v>43225</v>
      </c>
      <c r="D219" t="s">
        <v>52</v>
      </c>
      <c r="E219">
        <v>10</v>
      </c>
      <c r="F219">
        <v>503.29349999999999</v>
      </c>
      <c r="G219">
        <v>0.02</v>
      </c>
      <c r="H219" t="s">
        <v>31</v>
      </c>
      <c r="I219">
        <v>-222.82</v>
      </c>
      <c r="J219">
        <v>55.99</v>
      </c>
      <c r="K219">
        <v>5</v>
      </c>
      <c r="L219" t="s">
        <v>182</v>
      </c>
      <c r="M219" t="s">
        <v>54</v>
      </c>
      <c r="N219" t="s">
        <v>26</v>
      </c>
      <c r="O219" t="s">
        <v>38</v>
      </c>
      <c r="P219" t="s">
        <v>39</v>
      </c>
      <c r="Q219" t="s">
        <v>34</v>
      </c>
      <c r="R219" s="1">
        <v>43225</v>
      </c>
      <c r="S219" s="2">
        <f t="shared" si="9"/>
        <v>2.8847025638498869E-4</v>
      </c>
      <c r="T219" s="1" t="str">
        <f t="shared" si="10"/>
        <v/>
      </c>
      <c r="U219" t="str">
        <f t="shared" si="11"/>
        <v>Low Impact</v>
      </c>
    </row>
    <row r="220" spans="1:21" x14ac:dyDescent="0.25">
      <c r="A220">
        <v>40902</v>
      </c>
      <c r="B220" t="s">
        <v>21</v>
      </c>
      <c r="C220" s="1">
        <v>43288</v>
      </c>
      <c r="D220" t="s">
        <v>52</v>
      </c>
      <c r="E220">
        <v>25</v>
      </c>
      <c r="F220">
        <v>192.18</v>
      </c>
      <c r="G220">
        <v>0.02</v>
      </c>
      <c r="H220" t="s">
        <v>31</v>
      </c>
      <c r="I220">
        <v>-48.88</v>
      </c>
      <c r="J220">
        <v>7.1</v>
      </c>
      <c r="K220">
        <v>6.05</v>
      </c>
      <c r="L220" t="s">
        <v>405</v>
      </c>
      <c r="M220" t="s">
        <v>166</v>
      </c>
      <c r="N220" t="s">
        <v>37</v>
      </c>
      <c r="O220" t="s">
        <v>27</v>
      </c>
      <c r="P220" t="s">
        <v>48</v>
      </c>
      <c r="Q220" t="s">
        <v>40</v>
      </c>
      <c r="R220" s="1">
        <v>43290</v>
      </c>
      <c r="S220" s="2">
        <f t="shared" si="9"/>
        <v>1.1015086400294685E-4</v>
      </c>
      <c r="T220" s="1" t="str">
        <f t="shared" si="10"/>
        <v/>
      </c>
      <c r="U220" t="str">
        <f t="shared" si="11"/>
        <v>Low Impact</v>
      </c>
    </row>
    <row r="221" spans="1:21" x14ac:dyDescent="0.25">
      <c r="A221">
        <v>41216</v>
      </c>
      <c r="B221" t="s">
        <v>21</v>
      </c>
      <c r="C221" s="1">
        <v>43282</v>
      </c>
      <c r="D221" t="s">
        <v>22</v>
      </c>
      <c r="E221">
        <v>8</v>
      </c>
      <c r="F221">
        <v>253.26</v>
      </c>
      <c r="G221">
        <v>0.02</v>
      </c>
      <c r="H221" t="s">
        <v>31</v>
      </c>
      <c r="I221">
        <v>49.66</v>
      </c>
      <c r="J221">
        <v>29.17</v>
      </c>
      <c r="K221">
        <v>6.27</v>
      </c>
      <c r="L221" t="s">
        <v>406</v>
      </c>
      <c r="M221" t="s">
        <v>25</v>
      </c>
      <c r="N221" t="s">
        <v>37</v>
      </c>
      <c r="O221" t="s">
        <v>27</v>
      </c>
      <c r="P221" t="s">
        <v>48</v>
      </c>
      <c r="Q221" t="s">
        <v>40</v>
      </c>
      <c r="R221" s="1">
        <v>43283</v>
      </c>
      <c r="S221" s="2">
        <f t="shared" si="9"/>
        <v>1.4515978674881005E-4</v>
      </c>
      <c r="T221" s="1" t="str">
        <f t="shared" si="10"/>
        <v/>
      </c>
      <c r="U221" t="str">
        <f t="shared" si="11"/>
        <v>Low Impact</v>
      </c>
    </row>
    <row r="222" spans="1:21" x14ac:dyDescent="0.25">
      <c r="A222">
        <v>41825</v>
      </c>
      <c r="B222" t="s">
        <v>21</v>
      </c>
      <c r="C222" s="1">
        <v>43334</v>
      </c>
      <c r="D222" t="s">
        <v>49</v>
      </c>
      <c r="E222">
        <v>43</v>
      </c>
      <c r="F222">
        <v>3277.39</v>
      </c>
      <c r="G222">
        <v>0.02</v>
      </c>
      <c r="H222" t="s">
        <v>31</v>
      </c>
      <c r="I222">
        <v>286.01</v>
      </c>
      <c r="J222">
        <v>73.98</v>
      </c>
      <c r="K222">
        <v>4</v>
      </c>
      <c r="L222" t="s">
        <v>410</v>
      </c>
      <c r="M222" t="s">
        <v>63</v>
      </c>
      <c r="N222" t="s">
        <v>64</v>
      </c>
      <c r="O222" t="s">
        <v>38</v>
      </c>
      <c r="P222" t="s">
        <v>89</v>
      </c>
      <c r="Q222" t="s">
        <v>40</v>
      </c>
      <c r="R222" s="1">
        <v>43335</v>
      </c>
      <c r="S222" s="2">
        <f t="shared" si="9"/>
        <v>1.8784854832689037E-3</v>
      </c>
      <c r="T222" s="1" t="str">
        <f t="shared" si="10"/>
        <v/>
      </c>
      <c r="U222" t="str">
        <f t="shared" si="11"/>
        <v>Major Local Control Audit</v>
      </c>
    </row>
    <row r="223" spans="1:21" x14ac:dyDescent="0.25">
      <c r="A223">
        <v>44197</v>
      </c>
      <c r="B223" t="s">
        <v>21</v>
      </c>
      <c r="C223" s="1">
        <v>43120</v>
      </c>
      <c r="D223" t="s">
        <v>35</v>
      </c>
      <c r="E223">
        <v>27</v>
      </c>
      <c r="F223">
        <v>3970.33</v>
      </c>
      <c r="G223">
        <v>0.02</v>
      </c>
      <c r="H223" t="s">
        <v>56</v>
      </c>
      <c r="I223">
        <v>-229.79</v>
      </c>
      <c r="J223">
        <v>140.97999999999999</v>
      </c>
      <c r="K223">
        <v>53.48</v>
      </c>
      <c r="L223" t="s">
        <v>278</v>
      </c>
      <c r="M223" t="s">
        <v>54</v>
      </c>
      <c r="N223" t="s">
        <v>45</v>
      </c>
      <c r="O223" t="s">
        <v>32</v>
      </c>
      <c r="P223" t="s">
        <v>79</v>
      </c>
      <c r="Q223" t="s">
        <v>80</v>
      </c>
      <c r="R223" s="1">
        <v>43123</v>
      </c>
      <c r="S223" s="2">
        <f t="shared" si="9"/>
        <v>2.2756544899407843E-3</v>
      </c>
      <c r="T223" s="1" t="str">
        <f t="shared" si="10"/>
        <v/>
      </c>
      <c r="U223" t="str">
        <f t="shared" si="11"/>
        <v>Major Local Control Audit</v>
      </c>
    </row>
    <row r="224" spans="1:21" x14ac:dyDescent="0.25">
      <c r="A224">
        <v>44708</v>
      </c>
      <c r="B224" t="s">
        <v>21</v>
      </c>
      <c r="C224" s="1">
        <v>43308</v>
      </c>
      <c r="D224" t="s">
        <v>22</v>
      </c>
      <c r="E224">
        <v>15</v>
      </c>
      <c r="F224">
        <v>30.68</v>
      </c>
      <c r="G224">
        <v>0.02</v>
      </c>
      <c r="H224" t="s">
        <v>31</v>
      </c>
      <c r="I224">
        <v>-37.39</v>
      </c>
      <c r="J224">
        <v>1.74</v>
      </c>
      <c r="K224">
        <v>4.08</v>
      </c>
      <c r="L224" t="s">
        <v>416</v>
      </c>
      <c r="M224" t="s">
        <v>166</v>
      </c>
      <c r="N224" t="s">
        <v>45</v>
      </c>
      <c r="O224" t="s">
        <v>32</v>
      </c>
      <c r="P224" t="s">
        <v>33</v>
      </c>
      <c r="Q224" t="s">
        <v>34</v>
      </c>
      <c r="R224" s="1">
        <v>43309</v>
      </c>
      <c r="S224" s="2">
        <f t="shared" si="9"/>
        <v>1.7584704483351073E-5</v>
      </c>
      <c r="T224" s="1" t="str">
        <f t="shared" si="10"/>
        <v/>
      </c>
      <c r="U224" t="str">
        <f t="shared" si="11"/>
        <v>Low Impact</v>
      </c>
    </row>
    <row r="225" spans="1:21" x14ac:dyDescent="0.25">
      <c r="A225">
        <v>45731</v>
      </c>
      <c r="B225" t="s">
        <v>21</v>
      </c>
      <c r="C225" s="1">
        <v>43322</v>
      </c>
      <c r="D225" t="s">
        <v>49</v>
      </c>
      <c r="E225">
        <v>35</v>
      </c>
      <c r="F225">
        <v>2506.2674999999999</v>
      </c>
      <c r="G225">
        <v>0.02</v>
      </c>
      <c r="H225" t="s">
        <v>31</v>
      </c>
      <c r="I225">
        <v>1160.58</v>
      </c>
      <c r="J225">
        <v>85.99</v>
      </c>
      <c r="K225">
        <v>3.3</v>
      </c>
      <c r="L225" t="s">
        <v>418</v>
      </c>
      <c r="M225" t="s">
        <v>63</v>
      </c>
      <c r="N225" t="s">
        <v>64</v>
      </c>
      <c r="O225" t="s">
        <v>38</v>
      </c>
      <c r="P225" t="s">
        <v>39</v>
      </c>
      <c r="Q225" t="s">
        <v>34</v>
      </c>
      <c r="R225" s="1">
        <v>43324</v>
      </c>
      <c r="S225" s="2">
        <f t="shared" si="9"/>
        <v>1.436504998165811E-3</v>
      </c>
      <c r="T225" s="1" t="str">
        <f t="shared" si="10"/>
        <v/>
      </c>
      <c r="U225" t="str">
        <f t="shared" si="11"/>
        <v>Major Local Control Audit</v>
      </c>
    </row>
    <row r="226" spans="1:21" x14ac:dyDescent="0.25">
      <c r="A226">
        <v>45731</v>
      </c>
      <c r="B226" t="s">
        <v>21</v>
      </c>
      <c r="C226" s="1">
        <v>43322</v>
      </c>
      <c r="D226" t="s">
        <v>49</v>
      </c>
      <c r="E226">
        <v>44</v>
      </c>
      <c r="F226">
        <v>12689.87</v>
      </c>
      <c r="G226">
        <v>0.02</v>
      </c>
      <c r="H226" t="s">
        <v>56</v>
      </c>
      <c r="I226">
        <v>-169.23</v>
      </c>
      <c r="J226">
        <v>296.18</v>
      </c>
      <c r="K226">
        <v>154.12</v>
      </c>
      <c r="L226" t="s">
        <v>247</v>
      </c>
      <c r="M226" t="s">
        <v>25</v>
      </c>
      <c r="N226" t="s">
        <v>64</v>
      </c>
      <c r="O226" t="s">
        <v>32</v>
      </c>
      <c r="P226" t="s">
        <v>118</v>
      </c>
      <c r="Q226" t="s">
        <v>80</v>
      </c>
      <c r="R226" s="1">
        <v>43323</v>
      </c>
      <c r="S226" s="2">
        <f t="shared" si="9"/>
        <v>7.2733902829902964E-3</v>
      </c>
      <c r="T226" s="1" t="str">
        <f t="shared" si="10"/>
        <v/>
      </c>
      <c r="U226" t="str">
        <f t="shared" si="11"/>
        <v>Major Local Control Audit</v>
      </c>
    </row>
    <row r="227" spans="1:21" x14ac:dyDescent="0.25">
      <c r="A227">
        <v>69</v>
      </c>
      <c r="B227" t="s">
        <v>21</v>
      </c>
      <c r="C227" s="1">
        <v>43254</v>
      </c>
      <c r="D227" t="s">
        <v>22</v>
      </c>
      <c r="E227">
        <v>28</v>
      </c>
      <c r="F227">
        <v>51.53</v>
      </c>
      <c r="G227">
        <v>0.03</v>
      </c>
      <c r="H227" t="s">
        <v>23</v>
      </c>
      <c r="I227">
        <v>0.35</v>
      </c>
      <c r="J227">
        <v>1.68</v>
      </c>
      <c r="K227">
        <v>0.7</v>
      </c>
      <c r="L227" t="s">
        <v>24</v>
      </c>
      <c r="M227" t="s">
        <v>25</v>
      </c>
      <c r="N227" t="s">
        <v>26</v>
      </c>
      <c r="O227" t="s">
        <v>27</v>
      </c>
      <c r="P227" t="s">
        <v>28</v>
      </c>
      <c r="Q227" t="s">
        <v>29</v>
      </c>
      <c r="R227" s="1">
        <v>43256</v>
      </c>
      <c r="S227" s="2">
        <f t="shared" si="9"/>
        <v>2.9535196285106933E-5</v>
      </c>
      <c r="T227" s="1" t="str">
        <f t="shared" si="10"/>
        <v/>
      </c>
      <c r="U227" t="str">
        <f t="shared" si="11"/>
        <v>Low Impact</v>
      </c>
    </row>
    <row r="228" spans="1:21" x14ac:dyDescent="0.25">
      <c r="A228">
        <v>833</v>
      </c>
      <c r="B228" t="s">
        <v>30</v>
      </c>
      <c r="C228" s="1">
        <v>43143</v>
      </c>
      <c r="D228" t="s">
        <v>55</v>
      </c>
      <c r="E228">
        <v>1</v>
      </c>
      <c r="F228">
        <v>19.32</v>
      </c>
      <c r="G228">
        <v>0.03</v>
      </c>
      <c r="H228" t="s">
        <v>31</v>
      </c>
      <c r="I228">
        <v>-20.32</v>
      </c>
      <c r="J228">
        <v>12.53</v>
      </c>
      <c r="K228">
        <v>7.17</v>
      </c>
      <c r="L228" t="s">
        <v>67</v>
      </c>
      <c r="M228" t="s">
        <v>54</v>
      </c>
      <c r="N228" t="s">
        <v>37</v>
      </c>
      <c r="O228" t="s">
        <v>27</v>
      </c>
      <c r="P228" t="s">
        <v>48</v>
      </c>
      <c r="Q228" t="s">
        <v>40</v>
      </c>
      <c r="R228" s="1">
        <v>43144</v>
      </c>
      <c r="S228" s="2">
        <f t="shared" si="9"/>
        <v>1.1073549237886007E-5</v>
      </c>
      <c r="T228" s="1" t="str">
        <f t="shared" si="10"/>
        <v>QUALITY CHECK</v>
      </c>
      <c r="U228" t="str">
        <f t="shared" si="11"/>
        <v>Low Impact</v>
      </c>
    </row>
    <row r="229" spans="1:21" x14ac:dyDescent="0.25">
      <c r="A229">
        <v>1059</v>
      </c>
      <c r="B229" t="s">
        <v>21</v>
      </c>
      <c r="C229" s="1">
        <v>43157</v>
      </c>
      <c r="D229" t="s">
        <v>49</v>
      </c>
      <c r="E229">
        <v>24</v>
      </c>
      <c r="F229">
        <v>990.1</v>
      </c>
      <c r="G229">
        <v>0.03</v>
      </c>
      <c r="H229" t="s">
        <v>31</v>
      </c>
      <c r="I229">
        <v>310.22000000000003</v>
      </c>
      <c r="J229">
        <v>40.98</v>
      </c>
      <c r="K229">
        <v>7.47</v>
      </c>
      <c r="L229" t="s">
        <v>68</v>
      </c>
      <c r="M229" t="s">
        <v>54</v>
      </c>
      <c r="N229" t="s">
        <v>26</v>
      </c>
      <c r="O229" t="s">
        <v>27</v>
      </c>
      <c r="P229" t="s">
        <v>48</v>
      </c>
      <c r="Q229" t="s">
        <v>40</v>
      </c>
      <c r="R229" s="1">
        <v>43158</v>
      </c>
      <c r="S229" s="2">
        <f t="shared" si="9"/>
        <v>5.6749074018793669E-4</v>
      </c>
      <c r="T229" s="1" t="str">
        <f t="shared" si="10"/>
        <v/>
      </c>
      <c r="U229" t="str">
        <f t="shared" si="11"/>
        <v>Medium Impact</v>
      </c>
    </row>
    <row r="230" spans="1:21" x14ac:dyDescent="0.25">
      <c r="A230">
        <v>4647</v>
      </c>
      <c r="B230" t="s">
        <v>21</v>
      </c>
      <c r="C230" s="1">
        <v>43233</v>
      </c>
      <c r="D230" t="s">
        <v>55</v>
      </c>
      <c r="E230">
        <v>7</v>
      </c>
      <c r="F230">
        <v>1203.73</v>
      </c>
      <c r="G230">
        <v>0.03</v>
      </c>
      <c r="H230" t="s">
        <v>31</v>
      </c>
      <c r="I230">
        <v>293.14</v>
      </c>
      <c r="J230">
        <v>162.93</v>
      </c>
      <c r="K230">
        <v>19.989999999999998</v>
      </c>
      <c r="L230" t="s">
        <v>114</v>
      </c>
      <c r="M230" t="s">
        <v>63</v>
      </c>
      <c r="N230" t="s">
        <v>26</v>
      </c>
      <c r="O230" t="s">
        <v>27</v>
      </c>
      <c r="P230" t="s">
        <v>51</v>
      </c>
      <c r="Q230" t="s">
        <v>40</v>
      </c>
      <c r="R230" s="1">
        <v>43234</v>
      </c>
      <c r="S230" s="2">
        <f t="shared" si="9"/>
        <v>6.8993599503729423E-4</v>
      </c>
      <c r="T230" s="1" t="str">
        <f t="shared" si="10"/>
        <v/>
      </c>
      <c r="U230" t="str">
        <f t="shared" si="11"/>
        <v>Medium Impact</v>
      </c>
    </row>
    <row r="231" spans="1:21" x14ac:dyDescent="0.25">
      <c r="A231">
        <v>4931</v>
      </c>
      <c r="B231" t="s">
        <v>21</v>
      </c>
      <c r="C231" s="1">
        <v>43420</v>
      </c>
      <c r="D231" t="s">
        <v>49</v>
      </c>
      <c r="E231">
        <v>45</v>
      </c>
      <c r="F231">
        <v>4282.7250000000004</v>
      </c>
      <c r="G231">
        <v>0.03</v>
      </c>
      <c r="H231" t="s">
        <v>31</v>
      </c>
      <c r="I231">
        <v>1371.74</v>
      </c>
      <c r="J231">
        <v>110.99</v>
      </c>
      <c r="K231">
        <v>2.5</v>
      </c>
      <c r="L231" t="s">
        <v>119</v>
      </c>
      <c r="M231" t="s">
        <v>25</v>
      </c>
      <c r="N231" t="s">
        <v>26</v>
      </c>
      <c r="O231" t="s">
        <v>38</v>
      </c>
      <c r="P231" t="s">
        <v>39</v>
      </c>
      <c r="Q231" t="s">
        <v>40</v>
      </c>
      <c r="R231" s="1">
        <v>43422</v>
      </c>
      <c r="S231" s="2">
        <f t="shared" si="9"/>
        <v>2.4547083933657014E-3</v>
      </c>
      <c r="T231" s="1" t="str">
        <f t="shared" si="10"/>
        <v/>
      </c>
      <c r="U231" t="str">
        <f t="shared" si="11"/>
        <v>Major Local Control Audit</v>
      </c>
    </row>
    <row r="232" spans="1:21" x14ac:dyDescent="0.25">
      <c r="A232">
        <v>5283</v>
      </c>
      <c r="B232" t="s">
        <v>21</v>
      </c>
      <c r="C232" s="1">
        <v>43254</v>
      </c>
      <c r="D232" t="s">
        <v>55</v>
      </c>
      <c r="E232">
        <v>23</v>
      </c>
      <c r="F232">
        <v>2508.6729999999998</v>
      </c>
      <c r="G232">
        <v>0.03</v>
      </c>
      <c r="H232" t="s">
        <v>31</v>
      </c>
      <c r="I232">
        <v>417.47</v>
      </c>
      <c r="J232">
        <v>125.99</v>
      </c>
      <c r="K232">
        <v>7.69</v>
      </c>
      <c r="L232" t="s">
        <v>112</v>
      </c>
      <c r="M232" t="s">
        <v>54</v>
      </c>
      <c r="N232" t="s">
        <v>37</v>
      </c>
      <c r="O232" t="s">
        <v>38</v>
      </c>
      <c r="P232" t="s">
        <v>39</v>
      </c>
      <c r="Q232" t="s">
        <v>40</v>
      </c>
      <c r="R232" s="1">
        <v>43256</v>
      </c>
      <c r="S232" s="2">
        <f t="shared" si="9"/>
        <v>1.4378837467523397E-3</v>
      </c>
      <c r="T232" s="1" t="str">
        <f t="shared" si="10"/>
        <v/>
      </c>
      <c r="U232" t="str">
        <f t="shared" si="11"/>
        <v>Major Local Control Audit</v>
      </c>
    </row>
    <row r="233" spans="1:21" x14ac:dyDescent="0.25">
      <c r="A233">
        <v>5509</v>
      </c>
      <c r="B233" t="s">
        <v>21</v>
      </c>
      <c r="C233" s="1">
        <v>43197</v>
      </c>
      <c r="D233" t="s">
        <v>52</v>
      </c>
      <c r="E233">
        <v>21</v>
      </c>
      <c r="F233">
        <v>885.23</v>
      </c>
      <c r="G233">
        <v>0.03</v>
      </c>
      <c r="H233" t="s">
        <v>31</v>
      </c>
      <c r="I233">
        <v>78.98</v>
      </c>
      <c r="J233">
        <v>40.89</v>
      </c>
      <c r="K233">
        <v>18.98</v>
      </c>
      <c r="L233" t="s">
        <v>121</v>
      </c>
      <c r="M233" t="s">
        <v>25</v>
      </c>
      <c r="N233" t="s">
        <v>37</v>
      </c>
      <c r="O233" t="s">
        <v>32</v>
      </c>
      <c r="P233" t="s">
        <v>33</v>
      </c>
      <c r="Q233" t="s">
        <v>40</v>
      </c>
      <c r="R233" s="1">
        <v>43204</v>
      </c>
      <c r="S233" s="2">
        <f t="shared" si="9"/>
        <v>5.0738291883301403E-4</v>
      </c>
      <c r="T233" s="1" t="str">
        <f t="shared" si="10"/>
        <v/>
      </c>
      <c r="U233" t="str">
        <f t="shared" si="11"/>
        <v>Medium Impact</v>
      </c>
    </row>
    <row r="234" spans="1:21" x14ac:dyDescent="0.25">
      <c r="A234">
        <v>5572</v>
      </c>
      <c r="B234" t="s">
        <v>21</v>
      </c>
      <c r="C234" s="1">
        <v>43297</v>
      </c>
      <c r="D234" t="s">
        <v>35</v>
      </c>
      <c r="E234">
        <v>37</v>
      </c>
      <c r="F234">
        <v>288.55</v>
      </c>
      <c r="G234">
        <v>0.03</v>
      </c>
      <c r="H234" t="s">
        <v>31</v>
      </c>
      <c r="I234">
        <v>-133.69999999999999</v>
      </c>
      <c r="J234">
        <v>7.37</v>
      </c>
      <c r="K234">
        <v>5.53</v>
      </c>
      <c r="L234" t="s">
        <v>123</v>
      </c>
      <c r="M234" t="s">
        <v>54</v>
      </c>
      <c r="N234" t="s">
        <v>26</v>
      </c>
      <c r="O234" t="s">
        <v>38</v>
      </c>
      <c r="P234" t="s">
        <v>89</v>
      </c>
      <c r="Q234" t="s">
        <v>34</v>
      </c>
      <c r="R234" s="1">
        <v>43299</v>
      </c>
      <c r="S234" s="2">
        <f t="shared" si="9"/>
        <v>1.6538678222525918E-4</v>
      </c>
      <c r="T234" s="1" t="str">
        <f t="shared" si="10"/>
        <v/>
      </c>
      <c r="U234" t="str">
        <f t="shared" si="11"/>
        <v>Low Impact</v>
      </c>
    </row>
    <row r="235" spans="1:21" x14ac:dyDescent="0.25">
      <c r="A235">
        <v>5984</v>
      </c>
      <c r="B235" t="s">
        <v>21</v>
      </c>
      <c r="C235" s="1">
        <v>43268</v>
      </c>
      <c r="D235" t="s">
        <v>52</v>
      </c>
      <c r="E235">
        <v>42</v>
      </c>
      <c r="F235">
        <v>464.64</v>
      </c>
      <c r="G235">
        <v>0.03</v>
      </c>
      <c r="H235" t="s">
        <v>31</v>
      </c>
      <c r="I235">
        <v>14.48</v>
      </c>
      <c r="J235">
        <v>10.64</v>
      </c>
      <c r="K235">
        <v>5.16</v>
      </c>
      <c r="L235" t="s">
        <v>127</v>
      </c>
      <c r="M235" t="s">
        <v>25</v>
      </c>
      <c r="N235" t="s">
        <v>64</v>
      </c>
      <c r="O235" t="s">
        <v>32</v>
      </c>
      <c r="P235" t="s">
        <v>33</v>
      </c>
      <c r="Q235" t="s">
        <v>40</v>
      </c>
      <c r="R235" s="1">
        <v>43273</v>
      </c>
      <c r="S235" s="2">
        <f t="shared" si="9"/>
        <v>2.6631542018071193E-4</v>
      </c>
      <c r="T235" s="1" t="str">
        <f t="shared" si="10"/>
        <v/>
      </c>
      <c r="U235" t="str">
        <f t="shared" si="11"/>
        <v>Low Impact</v>
      </c>
    </row>
    <row r="236" spans="1:21" x14ac:dyDescent="0.25">
      <c r="A236">
        <v>5984</v>
      </c>
      <c r="B236" t="s">
        <v>21</v>
      </c>
      <c r="C236" s="1">
        <v>43268</v>
      </c>
      <c r="D236" t="s">
        <v>52</v>
      </c>
      <c r="E236">
        <v>11</v>
      </c>
      <c r="F236">
        <v>96.68</v>
      </c>
      <c r="G236">
        <v>0.03</v>
      </c>
      <c r="H236" t="s">
        <v>31</v>
      </c>
      <c r="I236">
        <v>22.25</v>
      </c>
      <c r="J236">
        <v>7.96</v>
      </c>
      <c r="K236">
        <v>4.95</v>
      </c>
      <c r="L236" t="s">
        <v>127</v>
      </c>
      <c r="M236" t="s">
        <v>25</v>
      </c>
      <c r="N236" t="s">
        <v>64</v>
      </c>
      <c r="O236" t="s">
        <v>32</v>
      </c>
      <c r="P236" t="s">
        <v>33</v>
      </c>
      <c r="Q236" t="s">
        <v>40</v>
      </c>
      <c r="R236" s="1">
        <v>43270</v>
      </c>
      <c r="S236" s="2">
        <f t="shared" si="9"/>
        <v>5.5413599395384021E-5</v>
      </c>
      <c r="T236" s="1" t="str">
        <f t="shared" si="10"/>
        <v/>
      </c>
      <c r="U236" t="str">
        <f t="shared" si="11"/>
        <v>Low Impact</v>
      </c>
    </row>
    <row r="237" spans="1:21" x14ac:dyDescent="0.25">
      <c r="A237">
        <v>6979</v>
      </c>
      <c r="B237" t="s">
        <v>30</v>
      </c>
      <c r="C237" s="1">
        <v>43158</v>
      </c>
      <c r="D237" t="s">
        <v>49</v>
      </c>
      <c r="E237">
        <v>28</v>
      </c>
      <c r="F237">
        <v>334.89</v>
      </c>
      <c r="G237">
        <v>0.03</v>
      </c>
      <c r="H237" t="s">
        <v>31</v>
      </c>
      <c r="I237">
        <v>-1.44</v>
      </c>
      <c r="J237">
        <v>11.99</v>
      </c>
      <c r="K237">
        <v>5.99</v>
      </c>
      <c r="L237" t="s">
        <v>36</v>
      </c>
      <c r="M237" t="s">
        <v>25</v>
      </c>
      <c r="N237" t="s">
        <v>37</v>
      </c>
      <c r="O237" t="s">
        <v>38</v>
      </c>
      <c r="P237" t="s">
        <v>58</v>
      </c>
      <c r="Q237" t="s">
        <v>74</v>
      </c>
      <c r="R237" s="1">
        <v>43159</v>
      </c>
      <c r="S237" s="2">
        <f t="shared" si="9"/>
        <v>1.9194725177410171E-4</v>
      </c>
      <c r="T237" s="1" t="str">
        <f t="shared" si="10"/>
        <v>QUALITY CHECK</v>
      </c>
      <c r="U237" t="str">
        <f t="shared" si="11"/>
        <v>Low Impact</v>
      </c>
    </row>
    <row r="238" spans="1:21" x14ac:dyDescent="0.25">
      <c r="A238">
        <v>8257</v>
      </c>
      <c r="B238" t="s">
        <v>21</v>
      </c>
      <c r="C238" s="1">
        <v>43181</v>
      </c>
      <c r="D238" t="s">
        <v>52</v>
      </c>
      <c r="E238">
        <v>5</v>
      </c>
      <c r="F238">
        <v>22.77</v>
      </c>
      <c r="G238">
        <v>0.03</v>
      </c>
      <c r="H238" t="s">
        <v>31</v>
      </c>
      <c r="I238">
        <v>-6.2</v>
      </c>
      <c r="J238">
        <v>4.28</v>
      </c>
      <c r="K238">
        <v>1.6</v>
      </c>
      <c r="L238" t="s">
        <v>146</v>
      </c>
      <c r="M238" t="s">
        <v>63</v>
      </c>
      <c r="N238" t="s">
        <v>64</v>
      </c>
      <c r="O238" t="s">
        <v>27</v>
      </c>
      <c r="P238" t="s">
        <v>28</v>
      </c>
      <c r="Q238" t="s">
        <v>29</v>
      </c>
      <c r="R238" s="1">
        <v>43188</v>
      </c>
      <c r="S238" s="2">
        <f t="shared" si="9"/>
        <v>1.3050968744651365E-5</v>
      </c>
      <c r="T238" s="1" t="str">
        <f t="shared" si="10"/>
        <v/>
      </c>
      <c r="U238" t="str">
        <f t="shared" si="11"/>
        <v>Low Impact</v>
      </c>
    </row>
    <row r="239" spans="1:21" x14ac:dyDescent="0.25">
      <c r="A239">
        <v>8646</v>
      </c>
      <c r="B239" t="s">
        <v>21</v>
      </c>
      <c r="C239" s="1">
        <v>43199</v>
      </c>
      <c r="D239" t="s">
        <v>35</v>
      </c>
      <c r="E239">
        <v>8</v>
      </c>
      <c r="F239">
        <v>85.85</v>
      </c>
      <c r="G239">
        <v>0.03</v>
      </c>
      <c r="H239" t="s">
        <v>31</v>
      </c>
      <c r="I239">
        <v>-327.64999999999998</v>
      </c>
      <c r="J239">
        <v>4.4800000000000004</v>
      </c>
      <c r="K239">
        <v>49</v>
      </c>
      <c r="L239" t="s">
        <v>155</v>
      </c>
      <c r="M239" t="s">
        <v>25</v>
      </c>
      <c r="N239" t="s">
        <v>64</v>
      </c>
      <c r="O239" t="s">
        <v>27</v>
      </c>
      <c r="P239" t="s">
        <v>46</v>
      </c>
      <c r="Q239" t="s">
        <v>76</v>
      </c>
      <c r="R239" s="1">
        <v>43201</v>
      </c>
      <c r="S239" s="2">
        <f t="shared" si="9"/>
        <v>4.9206221639364064E-5</v>
      </c>
      <c r="T239" s="1" t="str">
        <f t="shared" si="10"/>
        <v/>
      </c>
      <c r="U239" t="str">
        <f t="shared" si="11"/>
        <v>Low Impact</v>
      </c>
    </row>
    <row r="240" spans="1:21" x14ac:dyDescent="0.25">
      <c r="A240">
        <v>8710</v>
      </c>
      <c r="B240" t="s">
        <v>21</v>
      </c>
      <c r="C240" s="1">
        <v>43104</v>
      </c>
      <c r="D240" t="s">
        <v>49</v>
      </c>
      <c r="E240">
        <v>17</v>
      </c>
      <c r="F240">
        <v>63.34</v>
      </c>
      <c r="G240">
        <v>0.03</v>
      </c>
      <c r="H240" t="s">
        <v>31</v>
      </c>
      <c r="I240">
        <v>-76.02</v>
      </c>
      <c r="J240">
        <v>3.36</v>
      </c>
      <c r="K240">
        <v>6.27</v>
      </c>
      <c r="L240" t="s">
        <v>157</v>
      </c>
      <c r="M240" t="s">
        <v>54</v>
      </c>
      <c r="N240" t="s">
        <v>26</v>
      </c>
      <c r="O240" t="s">
        <v>27</v>
      </c>
      <c r="P240" t="s">
        <v>48</v>
      </c>
      <c r="Q240" t="s">
        <v>40</v>
      </c>
      <c r="R240" s="1">
        <v>43105</v>
      </c>
      <c r="S240" s="2">
        <f t="shared" si="9"/>
        <v>3.6304275814063134E-5</v>
      </c>
      <c r="T240" s="1" t="str">
        <f t="shared" si="10"/>
        <v/>
      </c>
      <c r="U240" t="str">
        <f t="shared" si="11"/>
        <v>Low Impact</v>
      </c>
    </row>
    <row r="241" spans="1:21" x14ac:dyDescent="0.25">
      <c r="A241">
        <v>8868</v>
      </c>
      <c r="B241" t="s">
        <v>21</v>
      </c>
      <c r="C241" s="1">
        <v>43128</v>
      </c>
      <c r="D241" t="s">
        <v>52</v>
      </c>
      <c r="E241">
        <v>34</v>
      </c>
      <c r="F241">
        <v>179.99</v>
      </c>
      <c r="G241">
        <v>0.03</v>
      </c>
      <c r="H241" t="s">
        <v>31</v>
      </c>
      <c r="I241">
        <v>-102.27</v>
      </c>
      <c r="J241">
        <v>5.18</v>
      </c>
      <c r="K241">
        <v>5.74</v>
      </c>
      <c r="L241" t="s">
        <v>158</v>
      </c>
      <c r="M241" t="s">
        <v>25</v>
      </c>
      <c r="N241" t="s">
        <v>26</v>
      </c>
      <c r="O241" t="s">
        <v>27</v>
      </c>
      <c r="P241" t="s">
        <v>48</v>
      </c>
      <c r="Q241" t="s">
        <v>40</v>
      </c>
      <c r="R241" s="1">
        <v>43132</v>
      </c>
      <c r="S241" s="2">
        <f t="shared" si="9"/>
        <v>1.0316398174570924E-4</v>
      </c>
      <c r="T241" s="1" t="str">
        <f t="shared" si="10"/>
        <v/>
      </c>
      <c r="U241" t="str">
        <f t="shared" si="11"/>
        <v>Low Impact</v>
      </c>
    </row>
    <row r="242" spans="1:21" x14ac:dyDescent="0.25">
      <c r="A242">
        <v>9088</v>
      </c>
      <c r="B242" t="s">
        <v>21</v>
      </c>
      <c r="C242" s="1">
        <v>43273</v>
      </c>
      <c r="D242" t="s">
        <v>49</v>
      </c>
      <c r="E242">
        <v>50</v>
      </c>
      <c r="F242">
        <v>15383.7</v>
      </c>
      <c r="G242">
        <v>0.03</v>
      </c>
      <c r="H242" t="s">
        <v>31</v>
      </c>
      <c r="I242">
        <v>6523.26</v>
      </c>
      <c r="J242">
        <v>304.99</v>
      </c>
      <c r="K242">
        <v>19.989999999999998</v>
      </c>
      <c r="L242" t="s">
        <v>163</v>
      </c>
      <c r="M242" t="s">
        <v>54</v>
      </c>
      <c r="N242" t="s">
        <v>37</v>
      </c>
      <c r="O242" t="s">
        <v>27</v>
      </c>
      <c r="P242" t="s">
        <v>48</v>
      </c>
      <c r="Q242" t="s">
        <v>40</v>
      </c>
      <c r="R242" s="1">
        <v>43275</v>
      </c>
      <c r="S242" s="2">
        <f t="shared" si="9"/>
        <v>8.8173995554278982E-3</v>
      </c>
      <c r="T242" s="1" t="str">
        <f t="shared" si="10"/>
        <v/>
      </c>
      <c r="U242" t="str">
        <f t="shared" si="11"/>
        <v>Major Local Control Audit</v>
      </c>
    </row>
    <row r="243" spans="1:21" x14ac:dyDescent="0.25">
      <c r="A243">
        <v>9923</v>
      </c>
      <c r="B243" t="s">
        <v>30</v>
      </c>
      <c r="C243" s="1">
        <v>43378</v>
      </c>
      <c r="D243" t="s">
        <v>35</v>
      </c>
      <c r="E243">
        <v>14</v>
      </c>
      <c r="F243">
        <v>5388.8</v>
      </c>
      <c r="G243">
        <v>0.03</v>
      </c>
      <c r="H243" t="s">
        <v>56</v>
      </c>
      <c r="I243">
        <v>-115.08</v>
      </c>
      <c r="J243">
        <v>370.98</v>
      </c>
      <c r="K243">
        <v>99</v>
      </c>
      <c r="L243" t="s">
        <v>173</v>
      </c>
      <c r="M243" t="s">
        <v>63</v>
      </c>
      <c r="N243" t="s">
        <v>26</v>
      </c>
      <c r="O243" t="s">
        <v>27</v>
      </c>
      <c r="P243" t="s">
        <v>43</v>
      </c>
      <c r="Q243" t="s">
        <v>59</v>
      </c>
      <c r="R243" s="1">
        <v>43379</v>
      </c>
      <c r="S243" s="2">
        <f t="shared" si="9"/>
        <v>3.0886719530600474E-3</v>
      </c>
      <c r="T243" s="1" t="str">
        <f t="shared" si="10"/>
        <v>QUALITY CHECK</v>
      </c>
      <c r="U243" t="str">
        <f t="shared" si="11"/>
        <v>Major Local Control Audit</v>
      </c>
    </row>
    <row r="244" spans="1:21" x14ac:dyDescent="0.25">
      <c r="A244">
        <v>10272</v>
      </c>
      <c r="B244" t="s">
        <v>21</v>
      </c>
      <c r="C244" s="1">
        <v>43117</v>
      </c>
      <c r="D244" t="s">
        <v>55</v>
      </c>
      <c r="E244">
        <v>3</v>
      </c>
      <c r="F244">
        <v>299.08</v>
      </c>
      <c r="G244">
        <v>0.03</v>
      </c>
      <c r="H244" t="s">
        <v>31</v>
      </c>
      <c r="I244">
        <v>-50.43</v>
      </c>
      <c r="J244">
        <v>90.48</v>
      </c>
      <c r="K244">
        <v>19.989999999999998</v>
      </c>
      <c r="L244" t="s">
        <v>179</v>
      </c>
      <c r="M244" t="s">
        <v>25</v>
      </c>
      <c r="N244" t="s">
        <v>26</v>
      </c>
      <c r="O244" t="s">
        <v>27</v>
      </c>
      <c r="P244" t="s">
        <v>51</v>
      </c>
      <c r="Q244" t="s">
        <v>40</v>
      </c>
      <c r="R244" s="1">
        <v>43119</v>
      </c>
      <c r="S244" s="2">
        <f t="shared" si="9"/>
        <v>1.7142221045895171E-4</v>
      </c>
      <c r="T244" s="1" t="str">
        <f t="shared" si="10"/>
        <v/>
      </c>
      <c r="U244" t="str">
        <f t="shared" si="11"/>
        <v>Low Impact</v>
      </c>
    </row>
    <row r="245" spans="1:21" x14ac:dyDescent="0.25">
      <c r="A245">
        <v>10305</v>
      </c>
      <c r="B245" t="s">
        <v>21</v>
      </c>
      <c r="C245" s="1">
        <v>43288</v>
      </c>
      <c r="D245" t="s">
        <v>52</v>
      </c>
      <c r="E245">
        <v>12</v>
      </c>
      <c r="F245">
        <v>65.89</v>
      </c>
      <c r="G245">
        <v>0.03</v>
      </c>
      <c r="H245" t="s">
        <v>31</v>
      </c>
      <c r="I245">
        <v>20.6</v>
      </c>
      <c r="J245">
        <v>5.08</v>
      </c>
      <c r="K245">
        <v>2.0299999999999998</v>
      </c>
      <c r="L245" t="s">
        <v>161</v>
      </c>
      <c r="M245" t="s">
        <v>25</v>
      </c>
      <c r="N245" t="s">
        <v>37</v>
      </c>
      <c r="O245" t="s">
        <v>32</v>
      </c>
      <c r="P245" t="s">
        <v>33</v>
      </c>
      <c r="Q245" t="s">
        <v>29</v>
      </c>
      <c r="R245" s="1">
        <v>43293</v>
      </c>
      <c r="S245" s="2">
        <f t="shared" si="9"/>
        <v>3.776584675384622E-5</v>
      </c>
      <c r="T245" s="1" t="str">
        <f t="shared" si="10"/>
        <v/>
      </c>
      <c r="U245" t="str">
        <f t="shared" si="11"/>
        <v>Low Impact</v>
      </c>
    </row>
    <row r="246" spans="1:21" x14ac:dyDescent="0.25">
      <c r="A246">
        <v>10309</v>
      </c>
      <c r="B246" t="s">
        <v>21</v>
      </c>
      <c r="C246" s="1">
        <v>43425</v>
      </c>
      <c r="D246" t="s">
        <v>52</v>
      </c>
      <c r="E246">
        <v>23</v>
      </c>
      <c r="F246">
        <v>496.15</v>
      </c>
      <c r="G246">
        <v>0.03</v>
      </c>
      <c r="H246" t="s">
        <v>31</v>
      </c>
      <c r="I246">
        <v>213.38</v>
      </c>
      <c r="J246">
        <v>20.98</v>
      </c>
      <c r="K246">
        <v>1.49</v>
      </c>
      <c r="L246" t="s">
        <v>181</v>
      </c>
      <c r="M246" t="s">
        <v>25</v>
      </c>
      <c r="N246" t="s">
        <v>45</v>
      </c>
      <c r="O246" t="s">
        <v>27</v>
      </c>
      <c r="P246" t="s">
        <v>48</v>
      </c>
      <c r="Q246" t="s">
        <v>40</v>
      </c>
      <c r="R246" s="1">
        <v>43425</v>
      </c>
      <c r="S246" s="2">
        <f t="shared" si="9"/>
        <v>2.843758516758355E-4</v>
      </c>
      <c r="T246" s="1" t="str">
        <f t="shared" si="10"/>
        <v/>
      </c>
      <c r="U246" t="str">
        <f t="shared" si="11"/>
        <v>Low Impact</v>
      </c>
    </row>
    <row r="247" spans="1:21" x14ac:dyDescent="0.25">
      <c r="A247">
        <v>10562</v>
      </c>
      <c r="B247" t="s">
        <v>21</v>
      </c>
      <c r="C247" s="1">
        <v>43415</v>
      </c>
      <c r="D247" t="s">
        <v>22</v>
      </c>
      <c r="E247">
        <v>10</v>
      </c>
      <c r="F247">
        <v>994.04</v>
      </c>
      <c r="G247">
        <v>0.03</v>
      </c>
      <c r="H247" t="s">
        <v>31</v>
      </c>
      <c r="I247">
        <v>-335.06</v>
      </c>
      <c r="J247">
        <v>95.99</v>
      </c>
      <c r="K247">
        <v>35</v>
      </c>
      <c r="L247" t="s">
        <v>186</v>
      </c>
      <c r="M247" t="s">
        <v>25</v>
      </c>
      <c r="N247" t="s">
        <v>26</v>
      </c>
      <c r="O247" t="s">
        <v>27</v>
      </c>
      <c r="P247" t="s">
        <v>43</v>
      </c>
      <c r="Q247" t="s">
        <v>76</v>
      </c>
      <c r="R247" s="1">
        <v>43416</v>
      </c>
      <c r="S247" s="2">
        <f t="shared" si="9"/>
        <v>5.6974901058117009E-4</v>
      </c>
      <c r="T247" s="1" t="str">
        <f t="shared" si="10"/>
        <v/>
      </c>
      <c r="U247" t="str">
        <f t="shared" si="11"/>
        <v>Medium Impact</v>
      </c>
    </row>
    <row r="248" spans="1:21" x14ac:dyDescent="0.25">
      <c r="A248">
        <v>11206</v>
      </c>
      <c r="B248" t="s">
        <v>21</v>
      </c>
      <c r="C248" s="1">
        <v>43462</v>
      </c>
      <c r="D248" t="s">
        <v>52</v>
      </c>
      <c r="E248">
        <v>6</v>
      </c>
      <c r="F248">
        <v>177.67</v>
      </c>
      <c r="G248">
        <v>0.03</v>
      </c>
      <c r="H248" t="s">
        <v>31</v>
      </c>
      <c r="I248">
        <v>39.630000000000003</v>
      </c>
      <c r="J248">
        <v>28.53</v>
      </c>
      <c r="K248">
        <v>1.49</v>
      </c>
      <c r="L248" t="s">
        <v>127</v>
      </c>
      <c r="M248" t="s">
        <v>63</v>
      </c>
      <c r="N248" t="s">
        <v>45</v>
      </c>
      <c r="O248" t="s">
        <v>27</v>
      </c>
      <c r="P248" t="s">
        <v>48</v>
      </c>
      <c r="Q248" t="s">
        <v>40</v>
      </c>
      <c r="R248" s="1">
        <v>42005</v>
      </c>
      <c r="S248" s="2">
        <f t="shared" si="9"/>
        <v>1.0183423877304383E-4</v>
      </c>
      <c r="T248" s="1" t="str">
        <f t="shared" si="10"/>
        <v/>
      </c>
      <c r="U248" t="str">
        <f t="shared" si="11"/>
        <v>Low Impact</v>
      </c>
    </row>
    <row r="249" spans="1:21" x14ac:dyDescent="0.25">
      <c r="A249">
        <v>11843</v>
      </c>
      <c r="B249" t="s">
        <v>21</v>
      </c>
      <c r="C249" s="1">
        <v>43298</v>
      </c>
      <c r="D249" t="s">
        <v>55</v>
      </c>
      <c r="E249">
        <v>42</v>
      </c>
      <c r="F249">
        <v>4993.42</v>
      </c>
      <c r="G249">
        <v>0.03</v>
      </c>
      <c r="H249" t="s">
        <v>56</v>
      </c>
      <c r="I249">
        <v>190.14</v>
      </c>
      <c r="J249">
        <v>119.99</v>
      </c>
      <c r="K249">
        <v>56.14</v>
      </c>
      <c r="L249" t="s">
        <v>158</v>
      </c>
      <c r="M249" t="s">
        <v>25</v>
      </c>
      <c r="N249" t="s">
        <v>64</v>
      </c>
      <c r="O249" t="s">
        <v>38</v>
      </c>
      <c r="P249" t="s">
        <v>58</v>
      </c>
      <c r="Q249" t="s">
        <v>80</v>
      </c>
      <c r="R249" s="1">
        <v>43300</v>
      </c>
      <c r="S249" s="2">
        <f t="shared" si="9"/>
        <v>2.8620539459339933E-3</v>
      </c>
      <c r="T249" s="1" t="str">
        <f t="shared" si="10"/>
        <v/>
      </c>
      <c r="U249" t="str">
        <f t="shared" si="11"/>
        <v>Major Local Control Audit</v>
      </c>
    </row>
    <row r="250" spans="1:21" x14ac:dyDescent="0.25">
      <c r="A250">
        <v>13218</v>
      </c>
      <c r="B250" t="s">
        <v>30</v>
      </c>
      <c r="C250" s="1">
        <v>43236</v>
      </c>
      <c r="D250" t="s">
        <v>35</v>
      </c>
      <c r="E250">
        <v>18</v>
      </c>
      <c r="F250">
        <v>513.08000000000004</v>
      </c>
      <c r="G250">
        <v>0.03</v>
      </c>
      <c r="H250" t="s">
        <v>31</v>
      </c>
      <c r="I250">
        <v>198.94</v>
      </c>
      <c r="J250">
        <v>28.53</v>
      </c>
      <c r="K250">
        <v>1.49</v>
      </c>
      <c r="L250" t="s">
        <v>203</v>
      </c>
      <c r="M250" t="s">
        <v>25</v>
      </c>
      <c r="N250" t="s">
        <v>26</v>
      </c>
      <c r="O250" t="s">
        <v>27</v>
      </c>
      <c r="P250" t="s">
        <v>48</v>
      </c>
      <c r="Q250" t="s">
        <v>40</v>
      </c>
      <c r="R250" s="1">
        <v>43237</v>
      </c>
      <c r="S250" s="2">
        <f t="shared" si="9"/>
        <v>2.9407953638584643E-4</v>
      </c>
      <c r="T250" s="1" t="str">
        <f t="shared" si="10"/>
        <v>QUALITY CHECK</v>
      </c>
      <c r="U250" t="str">
        <f t="shared" si="11"/>
        <v>Low Impact</v>
      </c>
    </row>
    <row r="251" spans="1:21" x14ac:dyDescent="0.25">
      <c r="A251">
        <v>13542</v>
      </c>
      <c r="B251" t="s">
        <v>21</v>
      </c>
      <c r="C251" s="1">
        <v>43167</v>
      </c>
      <c r="D251" t="s">
        <v>52</v>
      </c>
      <c r="E251">
        <v>33</v>
      </c>
      <c r="F251">
        <v>310.44</v>
      </c>
      <c r="G251">
        <v>0.03</v>
      </c>
      <c r="H251" t="s">
        <v>31</v>
      </c>
      <c r="I251">
        <v>-90.21</v>
      </c>
      <c r="J251">
        <v>8.74</v>
      </c>
      <c r="K251">
        <v>8.2899999999999991</v>
      </c>
      <c r="L251" t="s">
        <v>217</v>
      </c>
      <c r="M251" t="s">
        <v>25</v>
      </c>
      <c r="N251" t="s">
        <v>64</v>
      </c>
      <c r="O251" t="s">
        <v>27</v>
      </c>
      <c r="P251" t="s">
        <v>51</v>
      </c>
      <c r="Q251" t="s">
        <v>40</v>
      </c>
      <c r="R251" s="1">
        <v>43167</v>
      </c>
      <c r="S251" s="2">
        <f t="shared" si="9"/>
        <v>1.7793336570441677E-4</v>
      </c>
      <c r="T251" s="1" t="str">
        <f t="shared" si="10"/>
        <v/>
      </c>
      <c r="U251" t="str">
        <f t="shared" si="11"/>
        <v>Low Impact</v>
      </c>
    </row>
    <row r="252" spans="1:21" x14ac:dyDescent="0.25">
      <c r="A252">
        <v>13602</v>
      </c>
      <c r="B252" t="s">
        <v>21</v>
      </c>
      <c r="C252" s="1">
        <v>43113</v>
      </c>
      <c r="D252" t="s">
        <v>52</v>
      </c>
      <c r="E252">
        <v>3</v>
      </c>
      <c r="F252">
        <v>445.34</v>
      </c>
      <c r="G252">
        <v>0.03</v>
      </c>
      <c r="H252" t="s">
        <v>56</v>
      </c>
      <c r="I252">
        <v>-377.9</v>
      </c>
      <c r="J252">
        <v>145.44999999999999</v>
      </c>
      <c r="K252">
        <v>17.850000000000001</v>
      </c>
      <c r="L252" t="s">
        <v>218</v>
      </c>
      <c r="M252" t="s">
        <v>25</v>
      </c>
      <c r="N252" t="s">
        <v>26</v>
      </c>
      <c r="O252" t="s">
        <v>38</v>
      </c>
      <c r="P252" t="s">
        <v>58</v>
      </c>
      <c r="Q252" t="s">
        <v>59</v>
      </c>
      <c r="R252" s="1">
        <v>43118</v>
      </c>
      <c r="S252" s="2">
        <f t="shared" si="9"/>
        <v>2.552533342443144E-4</v>
      </c>
      <c r="T252" s="1" t="str">
        <f t="shared" si="10"/>
        <v/>
      </c>
      <c r="U252" t="str">
        <f t="shared" si="11"/>
        <v>Low Impact</v>
      </c>
    </row>
    <row r="253" spans="1:21" x14ac:dyDescent="0.25">
      <c r="A253">
        <v>14114</v>
      </c>
      <c r="B253" t="s">
        <v>21</v>
      </c>
      <c r="C253" s="1">
        <v>43196</v>
      </c>
      <c r="D253" t="s">
        <v>49</v>
      </c>
      <c r="E253">
        <v>29</v>
      </c>
      <c r="F253">
        <v>65.16</v>
      </c>
      <c r="G253">
        <v>0.03</v>
      </c>
      <c r="H253" t="s">
        <v>31</v>
      </c>
      <c r="I253">
        <v>-7.04</v>
      </c>
      <c r="J253">
        <v>2.1800000000000002</v>
      </c>
      <c r="K253">
        <v>1.38</v>
      </c>
      <c r="L253" t="s">
        <v>90</v>
      </c>
      <c r="M253" t="s">
        <v>63</v>
      </c>
      <c r="N253" t="s">
        <v>45</v>
      </c>
      <c r="O253" t="s">
        <v>27</v>
      </c>
      <c r="P253" t="s">
        <v>72</v>
      </c>
      <c r="Q253" t="s">
        <v>29</v>
      </c>
      <c r="R253" s="1">
        <v>43196</v>
      </c>
      <c r="S253" s="2">
        <f t="shared" si="9"/>
        <v>3.734743624951616E-5</v>
      </c>
      <c r="T253" s="1" t="str">
        <f t="shared" si="10"/>
        <v/>
      </c>
      <c r="U253" t="str">
        <f t="shared" si="11"/>
        <v>Low Impact</v>
      </c>
    </row>
    <row r="254" spans="1:21" x14ac:dyDescent="0.25">
      <c r="A254">
        <v>14274</v>
      </c>
      <c r="B254" t="s">
        <v>21</v>
      </c>
      <c r="C254" s="1">
        <v>43106</v>
      </c>
      <c r="D254" t="s">
        <v>22</v>
      </c>
      <c r="E254">
        <v>2</v>
      </c>
      <c r="F254">
        <v>61.718499999999999</v>
      </c>
      <c r="G254">
        <v>0.03</v>
      </c>
      <c r="H254" t="s">
        <v>31</v>
      </c>
      <c r="I254">
        <v>-164.04</v>
      </c>
      <c r="J254">
        <v>35.99</v>
      </c>
      <c r="K254">
        <v>1.1000000000000001</v>
      </c>
      <c r="L254" t="s">
        <v>227</v>
      </c>
      <c r="M254" t="s">
        <v>25</v>
      </c>
      <c r="N254" t="s">
        <v>64</v>
      </c>
      <c r="O254" t="s">
        <v>38</v>
      </c>
      <c r="P254" t="s">
        <v>39</v>
      </c>
      <c r="Q254" t="s">
        <v>40</v>
      </c>
      <c r="R254" s="1">
        <v>43107</v>
      </c>
      <c r="S254" s="2">
        <f t="shared" si="9"/>
        <v>3.5374888645883411E-5</v>
      </c>
      <c r="T254" s="1" t="str">
        <f t="shared" si="10"/>
        <v/>
      </c>
      <c r="U254" t="str">
        <f t="shared" si="11"/>
        <v>Low Impact</v>
      </c>
    </row>
    <row r="255" spans="1:21" x14ac:dyDescent="0.25">
      <c r="A255">
        <v>14311</v>
      </c>
      <c r="B255" t="s">
        <v>21</v>
      </c>
      <c r="C255" s="1">
        <v>43313</v>
      </c>
      <c r="D255" t="s">
        <v>49</v>
      </c>
      <c r="E255">
        <v>30</v>
      </c>
      <c r="F255">
        <v>192.41</v>
      </c>
      <c r="G255">
        <v>0.03</v>
      </c>
      <c r="H255" t="s">
        <v>31</v>
      </c>
      <c r="I255">
        <v>-55.95</v>
      </c>
      <c r="J255">
        <v>6.37</v>
      </c>
      <c r="K255">
        <v>5.19</v>
      </c>
      <c r="L255" t="s">
        <v>218</v>
      </c>
      <c r="M255" t="s">
        <v>25</v>
      </c>
      <c r="N255" t="s">
        <v>26</v>
      </c>
      <c r="O255" t="s">
        <v>27</v>
      </c>
      <c r="P255" t="s">
        <v>48</v>
      </c>
      <c r="Q255" t="s">
        <v>40</v>
      </c>
      <c r="R255" s="1">
        <v>43314</v>
      </c>
      <c r="S255" s="2">
        <f t="shared" si="9"/>
        <v>1.1028269197006453E-4</v>
      </c>
      <c r="T255" s="1" t="str">
        <f t="shared" si="10"/>
        <v/>
      </c>
      <c r="U255" t="str">
        <f t="shared" si="11"/>
        <v>Low Impact</v>
      </c>
    </row>
    <row r="256" spans="1:21" x14ac:dyDescent="0.25">
      <c r="A256">
        <v>14400</v>
      </c>
      <c r="B256" t="s">
        <v>21</v>
      </c>
      <c r="C256" s="1">
        <v>43135</v>
      </c>
      <c r="D256" t="s">
        <v>55</v>
      </c>
      <c r="E256">
        <v>35</v>
      </c>
      <c r="F256">
        <v>228.8</v>
      </c>
      <c r="G256">
        <v>0.03</v>
      </c>
      <c r="H256" t="s">
        <v>31</v>
      </c>
      <c r="I256">
        <v>-99.08</v>
      </c>
      <c r="J256">
        <v>6.48</v>
      </c>
      <c r="K256">
        <v>6.6</v>
      </c>
      <c r="L256" t="s">
        <v>230</v>
      </c>
      <c r="M256" t="s">
        <v>25</v>
      </c>
      <c r="N256" t="s">
        <v>37</v>
      </c>
      <c r="O256" t="s">
        <v>27</v>
      </c>
      <c r="P256" t="s">
        <v>42</v>
      </c>
      <c r="Q256" t="s">
        <v>40</v>
      </c>
      <c r="R256" s="1">
        <v>43136</v>
      </c>
      <c r="S256" s="2">
        <f t="shared" si="9"/>
        <v>1.3114016902838089E-4</v>
      </c>
      <c r="T256" s="1" t="str">
        <f t="shared" si="10"/>
        <v/>
      </c>
      <c r="U256" t="str">
        <f t="shared" si="11"/>
        <v>Low Impact</v>
      </c>
    </row>
    <row r="257" spans="1:21" x14ac:dyDescent="0.25">
      <c r="A257">
        <v>15815</v>
      </c>
      <c r="B257" t="s">
        <v>21</v>
      </c>
      <c r="C257" s="1">
        <v>43221</v>
      </c>
      <c r="D257" t="s">
        <v>49</v>
      </c>
      <c r="E257">
        <v>24</v>
      </c>
      <c r="F257">
        <v>107.41</v>
      </c>
      <c r="G257">
        <v>0.03</v>
      </c>
      <c r="H257" t="s">
        <v>31</v>
      </c>
      <c r="I257">
        <v>20.68</v>
      </c>
      <c r="J257">
        <v>4.55</v>
      </c>
      <c r="K257">
        <v>1.49</v>
      </c>
      <c r="L257" t="s">
        <v>75</v>
      </c>
      <c r="M257" t="s">
        <v>25</v>
      </c>
      <c r="N257" t="s">
        <v>26</v>
      </c>
      <c r="O257" t="s">
        <v>27</v>
      </c>
      <c r="P257" t="s">
        <v>48</v>
      </c>
      <c r="Q257" t="s">
        <v>40</v>
      </c>
      <c r="R257" s="1">
        <v>43221</v>
      </c>
      <c r="S257" s="2">
        <f t="shared" si="9"/>
        <v>6.1563660643961486E-5</v>
      </c>
      <c r="T257" s="1" t="str">
        <f t="shared" si="10"/>
        <v/>
      </c>
      <c r="U257" t="str">
        <f t="shared" si="11"/>
        <v>Low Impact</v>
      </c>
    </row>
    <row r="258" spans="1:21" x14ac:dyDescent="0.25">
      <c r="A258">
        <v>16225</v>
      </c>
      <c r="B258" t="s">
        <v>21</v>
      </c>
      <c r="C258" s="1">
        <v>43248</v>
      </c>
      <c r="D258" t="s">
        <v>49</v>
      </c>
      <c r="E258">
        <v>30</v>
      </c>
      <c r="F258">
        <v>550.29</v>
      </c>
      <c r="G258">
        <v>0.03</v>
      </c>
      <c r="H258" t="s">
        <v>31</v>
      </c>
      <c r="I258">
        <v>-82.5</v>
      </c>
      <c r="J258">
        <v>17.7</v>
      </c>
      <c r="K258">
        <v>9.4700000000000006</v>
      </c>
      <c r="L258" t="s">
        <v>109</v>
      </c>
      <c r="M258" t="s">
        <v>25</v>
      </c>
      <c r="N258" t="s">
        <v>64</v>
      </c>
      <c r="O258" t="s">
        <v>27</v>
      </c>
      <c r="P258" t="s">
        <v>43</v>
      </c>
      <c r="Q258" t="s">
        <v>40</v>
      </c>
      <c r="R258" s="1">
        <v>43250</v>
      </c>
      <c r="S258" s="2">
        <f t="shared" ref="S258:S321" si="12">F258/$F$905</f>
        <v>3.1540700880519103E-4</v>
      </c>
      <c r="T258" s="1" t="str">
        <f t="shared" si="10"/>
        <v/>
      </c>
      <c r="U258" t="str">
        <f t="shared" si="11"/>
        <v>Low Impact</v>
      </c>
    </row>
    <row r="259" spans="1:21" x14ac:dyDescent="0.25">
      <c r="A259">
        <v>16321</v>
      </c>
      <c r="B259" t="s">
        <v>21</v>
      </c>
      <c r="C259" s="1">
        <v>43374</v>
      </c>
      <c r="D259" t="s">
        <v>22</v>
      </c>
      <c r="E259">
        <v>50</v>
      </c>
      <c r="F259">
        <v>7156.56</v>
      </c>
      <c r="G259">
        <v>0.03</v>
      </c>
      <c r="H259" t="s">
        <v>31</v>
      </c>
      <c r="I259">
        <v>1871.26</v>
      </c>
      <c r="J259">
        <v>142.86000000000001</v>
      </c>
      <c r="K259">
        <v>19.989999999999998</v>
      </c>
      <c r="L259" t="s">
        <v>102</v>
      </c>
      <c r="M259" t="s">
        <v>25</v>
      </c>
      <c r="N259" t="s">
        <v>26</v>
      </c>
      <c r="O259" t="s">
        <v>27</v>
      </c>
      <c r="P259" t="s">
        <v>43</v>
      </c>
      <c r="Q259" t="s">
        <v>40</v>
      </c>
      <c r="R259" s="1">
        <v>43376</v>
      </c>
      <c r="S259" s="2">
        <f t="shared" si="12"/>
        <v>4.1018902450251291E-3</v>
      </c>
      <c r="T259" s="1" t="str">
        <f t="shared" ref="T259:T322" si="13">IF(B259="Y","QUALITY CHECK","")</f>
        <v/>
      </c>
      <c r="U259" t="str">
        <f t="shared" ref="U259:U322" si="14">VLOOKUP(S259,$G$912:$H$917,2)</f>
        <v>Major Local Control Audit</v>
      </c>
    </row>
    <row r="260" spans="1:21" x14ac:dyDescent="0.25">
      <c r="A260">
        <v>17636</v>
      </c>
      <c r="B260" t="s">
        <v>21</v>
      </c>
      <c r="C260" s="1">
        <v>43135</v>
      </c>
      <c r="D260" t="s">
        <v>52</v>
      </c>
      <c r="E260">
        <v>2</v>
      </c>
      <c r="F260">
        <v>7.01</v>
      </c>
      <c r="G260">
        <v>0.03</v>
      </c>
      <c r="H260" t="s">
        <v>31</v>
      </c>
      <c r="I260">
        <v>-4.2</v>
      </c>
      <c r="J260">
        <v>2.94</v>
      </c>
      <c r="K260">
        <v>0.96</v>
      </c>
      <c r="L260" t="s">
        <v>256</v>
      </c>
      <c r="M260" t="s">
        <v>25</v>
      </c>
      <c r="N260" t="s">
        <v>37</v>
      </c>
      <c r="O260" t="s">
        <v>27</v>
      </c>
      <c r="P260" t="s">
        <v>28</v>
      </c>
      <c r="Q260" t="s">
        <v>29</v>
      </c>
      <c r="R260" s="1">
        <v>43139</v>
      </c>
      <c r="S260" s="2">
        <f t="shared" si="12"/>
        <v>4.017887171717438E-6</v>
      </c>
      <c r="T260" s="1" t="str">
        <f t="shared" si="13"/>
        <v/>
      </c>
      <c r="U260" t="str">
        <f t="shared" si="14"/>
        <v>Low Impact</v>
      </c>
    </row>
    <row r="261" spans="1:21" x14ac:dyDescent="0.25">
      <c r="A261">
        <v>18402</v>
      </c>
      <c r="B261" t="s">
        <v>21</v>
      </c>
      <c r="C261" s="1">
        <v>43341</v>
      </c>
      <c r="D261" t="s">
        <v>52</v>
      </c>
      <c r="E261">
        <v>5</v>
      </c>
      <c r="F261">
        <v>1548.45</v>
      </c>
      <c r="G261">
        <v>0.03</v>
      </c>
      <c r="H261" t="s">
        <v>56</v>
      </c>
      <c r="I261">
        <v>-224.2</v>
      </c>
      <c r="J261">
        <v>284.98</v>
      </c>
      <c r="K261">
        <v>69.55</v>
      </c>
      <c r="L261" t="s">
        <v>264</v>
      </c>
      <c r="M261" t="s">
        <v>25</v>
      </c>
      <c r="N261" t="s">
        <v>26</v>
      </c>
      <c r="O261" t="s">
        <v>32</v>
      </c>
      <c r="P261" t="s">
        <v>86</v>
      </c>
      <c r="Q261" t="s">
        <v>59</v>
      </c>
      <c r="R261" s="1">
        <v>43348</v>
      </c>
      <c r="S261" s="2">
        <f t="shared" si="12"/>
        <v>8.8751745949299118E-4</v>
      </c>
      <c r="T261" s="1" t="str">
        <f t="shared" si="13"/>
        <v/>
      </c>
      <c r="U261" t="str">
        <f t="shared" si="14"/>
        <v>Medium Impact</v>
      </c>
    </row>
    <row r="262" spans="1:21" x14ac:dyDescent="0.25">
      <c r="A262">
        <v>18405</v>
      </c>
      <c r="B262" t="s">
        <v>21</v>
      </c>
      <c r="C262" s="1">
        <v>43107</v>
      </c>
      <c r="D262" t="s">
        <v>55</v>
      </c>
      <c r="E262">
        <v>2</v>
      </c>
      <c r="F262">
        <v>158.04</v>
      </c>
      <c r="G262">
        <v>0.03</v>
      </c>
      <c r="H262" t="s">
        <v>31</v>
      </c>
      <c r="I262">
        <v>-263.08999999999997</v>
      </c>
      <c r="J262">
        <v>73.98</v>
      </c>
      <c r="K262">
        <v>14.52</v>
      </c>
      <c r="L262" t="s">
        <v>265</v>
      </c>
      <c r="M262" t="s">
        <v>54</v>
      </c>
      <c r="N262" t="s">
        <v>64</v>
      </c>
      <c r="O262" t="s">
        <v>38</v>
      </c>
      <c r="P262" t="s">
        <v>89</v>
      </c>
      <c r="Q262" t="s">
        <v>40</v>
      </c>
      <c r="R262" s="1">
        <v>43110</v>
      </c>
      <c r="S262" s="2">
        <f t="shared" si="12"/>
        <v>9.0583008362086153E-5</v>
      </c>
      <c r="T262" s="1" t="str">
        <f t="shared" si="13"/>
        <v/>
      </c>
      <c r="U262" t="str">
        <f t="shared" si="14"/>
        <v>Low Impact</v>
      </c>
    </row>
    <row r="263" spans="1:21" x14ac:dyDescent="0.25">
      <c r="A263">
        <v>18753</v>
      </c>
      <c r="B263" t="s">
        <v>30</v>
      </c>
      <c r="C263" s="1">
        <v>43312</v>
      </c>
      <c r="D263" t="s">
        <v>55</v>
      </c>
      <c r="E263">
        <v>31</v>
      </c>
      <c r="F263">
        <v>3945.95</v>
      </c>
      <c r="G263">
        <v>0.03</v>
      </c>
      <c r="H263" t="s">
        <v>31</v>
      </c>
      <c r="I263">
        <v>1031.32</v>
      </c>
      <c r="J263">
        <v>128.24</v>
      </c>
      <c r="K263">
        <v>12.65</v>
      </c>
      <c r="L263" t="s">
        <v>108</v>
      </c>
      <c r="M263" t="s">
        <v>54</v>
      </c>
      <c r="N263" t="s">
        <v>26</v>
      </c>
      <c r="O263" t="s">
        <v>32</v>
      </c>
      <c r="P263" t="s">
        <v>86</v>
      </c>
      <c r="Q263" t="s">
        <v>74</v>
      </c>
      <c r="R263" s="1">
        <v>43314</v>
      </c>
      <c r="S263" s="2">
        <f t="shared" si="12"/>
        <v>2.2616807254263092E-3</v>
      </c>
      <c r="T263" s="1" t="str">
        <f t="shared" si="13"/>
        <v>QUALITY CHECK</v>
      </c>
      <c r="U263" t="str">
        <f t="shared" si="14"/>
        <v>Major Local Control Audit</v>
      </c>
    </row>
    <row r="264" spans="1:21" x14ac:dyDescent="0.25">
      <c r="A264">
        <v>18754</v>
      </c>
      <c r="B264" t="s">
        <v>21</v>
      </c>
      <c r="C264" s="1">
        <v>43368</v>
      </c>
      <c r="D264" t="s">
        <v>22</v>
      </c>
      <c r="E264">
        <v>8</v>
      </c>
      <c r="F264">
        <v>1217.6199999999999</v>
      </c>
      <c r="G264">
        <v>0.03</v>
      </c>
      <c r="H264" t="s">
        <v>56</v>
      </c>
      <c r="I264">
        <v>-221.5</v>
      </c>
      <c r="J264">
        <v>140.97999999999999</v>
      </c>
      <c r="K264">
        <v>36.090000000000003</v>
      </c>
      <c r="L264" t="s">
        <v>268</v>
      </c>
      <c r="M264" t="s">
        <v>63</v>
      </c>
      <c r="N264" t="s">
        <v>45</v>
      </c>
      <c r="O264" t="s">
        <v>32</v>
      </c>
      <c r="P264" t="s">
        <v>79</v>
      </c>
      <c r="Q264" t="s">
        <v>80</v>
      </c>
      <c r="R264" s="1">
        <v>43370</v>
      </c>
      <c r="S264" s="2">
        <f t="shared" si="12"/>
        <v>6.9789725792105382E-4</v>
      </c>
      <c r="T264" s="1" t="str">
        <f t="shared" si="13"/>
        <v/>
      </c>
      <c r="U264" t="str">
        <f t="shared" si="14"/>
        <v>Medium Impact</v>
      </c>
    </row>
    <row r="265" spans="1:21" x14ac:dyDescent="0.25">
      <c r="A265">
        <v>18788</v>
      </c>
      <c r="B265" t="s">
        <v>21</v>
      </c>
      <c r="C265" s="1">
        <v>43375</v>
      </c>
      <c r="D265" t="s">
        <v>22</v>
      </c>
      <c r="E265">
        <v>27</v>
      </c>
      <c r="F265">
        <v>566.12</v>
      </c>
      <c r="G265">
        <v>0.03</v>
      </c>
      <c r="H265" t="s">
        <v>31</v>
      </c>
      <c r="I265">
        <v>-19.329999999999998</v>
      </c>
      <c r="J265">
        <v>19.989999999999998</v>
      </c>
      <c r="K265">
        <v>11.17</v>
      </c>
      <c r="L265" t="s">
        <v>213</v>
      </c>
      <c r="M265" t="s">
        <v>63</v>
      </c>
      <c r="N265" t="s">
        <v>26</v>
      </c>
      <c r="O265" t="s">
        <v>32</v>
      </c>
      <c r="P265" t="s">
        <v>33</v>
      </c>
      <c r="Q265" t="s">
        <v>76</v>
      </c>
      <c r="R265" s="1">
        <v>43376</v>
      </c>
      <c r="S265" s="2">
        <f t="shared" si="12"/>
        <v>3.2448021193333469E-4</v>
      </c>
      <c r="T265" s="1" t="str">
        <f t="shared" si="13"/>
        <v/>
      </c>
      <c r="U265" t="str">
        <f t="shared" si="14"/>
        <v>Low Impact</v>
      </c>
    </row>
    <row r="266" spans="1:21" x14ac:dyDescent="0.25">
      <c r="A266">
        <v>18855</v>
      </c>
      <c r="B266" t="s">
        <v>21</v>
      </c>
      <c r="C266" s="1">
        <v>43358</v>
      </c>
      <c r="D266" t="s">
        <v>35</v>
      </c>
      <c r="E266">
        <v>31</v>
      </c>
      <c r="F266">
        <v>229.43</v>
      </c>
      <c r="G266">
        <v>0.03</v>
      </c>
      <c r="H266" t="s">
        <v>31</v>
      </c>
      <c r="I266">
        <v>-127.05</v>
      </c>
      <c r="J266">
        <v>7.3</v>
      </c>
      <c r="K266">
        <v>7.72</v>
      </c>
      <c r="L266" t="s">
        <v>78</v>
      </c>
      <c r="M266" t="s">
        <v>25</v>
      </c>
      <c r="N266" t="s">
        <v>45</v>
      </c>
      <c r="O266" t="s">
        <v>27</v>
      </c>
      <c r="P266" t="s">
        <v>48</v>
      </c>
      <c r="Q266" t="s">
        <v>40</v>
      </c>
      <c r="R266" s="1">
        <v>43361</v>
      </c>
      <c r="S266" s="2">
        <f t="shared" si="12"/>
        <v>1.3150126302526846E-4</v>
      </c>
      <c r="T266" s="1" t="str">
        <f t="shared" si="13"/>
        <v/>
      </c>
      <c r="U266" t="str">
        <f t="shared" si="14"/>
        <v>Low Impact</v>
      </c>
    </row>
    <row r="267" spans="1:21" x14ac:dyDescent="0.25">
      <c r="A267">
        <v>19073</v>
      </c>
      <c r="B267" t="s">
        <v>21</v>
      </c>
      <c r="C267" s="1">
        <v>43275</v>
      </c>
      <c r="D267" t="s">
        <v>22</v>
      </c>
      <c r="E267">
        <v>40</v>
      </c>
      <c r="F267">
        <v>115.01</v>
      </c>
      <c r="G267">
        <v>0.03</v>
      </c>
      <c r="H267" t="s">
        <v>23</v>
      </c>
      <c r="I267">
        <v>5.81</v>
      </c>
      <c r="J267">
        <v>2.78</v>
      </c>
      <c r="K267">
        <v>1.34</v>
      </c>
      <c r="L267" t="s">
        <v>273</v>
      </c>
      <c r="M267" t="s">
        <v>63</v>
      </c>
      <c r="N267" t="s">
        <v>26</v>
      </c>
      <c r="O267" t="s">
        <v>27</v>
      </c>
      <c r="P267" t="s">
        <v>28</v>
      </c>
      <c r="Q267" t="s">
        <v>29</v>
      </c>
      <c r="R267" s="1">
        <v>43277</v>
      </c>
      <c r="S267" s="2">
        <f t="shared" si="12"/>
        <v>6.5919715209589527E-5</v>
      </c>
      <c r="T267" s="1" t="str">
        <f t="shared" si="13"/>
        <v/>
      </c>
      <c r="U267" t="str">
        <f t="shared" si="14"/>
        <v>Low Impact</v>
      </c>
    </row>
    <row r="268" spans="1:21" x14ac:dyDescent="0.25">
      <c r="A268">
        <v>19078</v>
      </c>
      <c r="B268" t="s">
        <v>30</v>
      </c>
      <c r="C268" s="1">
        <v>43308</v>
      </c>
      <c r="D268" t="s">
        <v>49</v>
      </c>
      <c r="E268">
        <v>21</v>
      </c>
      <c r="F268">
        <v>256.12</v>
      </c>
      <c r="G268">
        <v>0.03</v>
      </c>
      <c r="H268" t="s">
        <v>31</v>
      </c>
      <c r="I268">
        <v>-18.190000000000001</v>
      </c>
      <c r="J268">
        <v>11.97</v>
      </c>
      <c r="K268">
        <v>4.9800000000000004</v>
      </c>
      <c r="L268" t="s">
        <v>275</v>
      </c>
      <c r="M268" t="s">
        <v>166</v>
      </c>
      <c r="N268" t="s">
        <v>26</v>
      </c>
      <c r="O268" t="s">
        <v>27</v>
      </c>
      <c r="P268" t="s">
        <v>46</v>
      </c>
      <c r="Q268" t="s">
        <v>40</v>
      </c>
      <c r="R268" s="1">
        <v>43309</v>
      </c>
      <c r="S268" s="2">
        <f t="shared" si="12"/>
        <v>1.4679903886166481E-4</v>
      </c>
      <c r="T268" s="1" t="str">
        <f t="shared" si="13"/>
        <v>QUALITY CHECK</v>
      </c>
      <c r="U268" t="str">
        <f t="shared" si="14"/>
        <v>Low Impact</v>
      </c>
    </row>
    <row r="269" spans="1:21" x14ac:dyDescent="0.25">
      <c r="A269">
        <v>19204</v>
      </c>
      <c r="B269" t="s">
        <v>21</v>
      </c>
      <c r="C269" s="1">
        <v>43361</v>
      </c>
      <c r="D269" t="s">
        <v>55</v>
      </c>
      <c r="E269">
        <v>28</v>
      </c>
      <c r="F269">
        <v>1642.05</v>
      </c>
      <c r="G269">
        <v>0.03</v>
      </c>
      <c r="H269" t="s">
        <v>31</v>
      </c>
      <c r="I269">
        <v>829.73</v>
      </c>
      <c r="J269">
        <v>55.98</v>
      </c>
      <c r="K269">
        <v>4.8600000000000003</v>
      </c>
      <c r="L269" t="s">
        <v>277</v>
      </c>
      <c r="M269" t="s">
        <v>54</v>
      </c>
      <c r="N269" t="s">
        <v>26</v>
      </c>
      <c r="O269" t="s">
        <v>27</v>
      </c>
      <c r="P269" t="s">
        <v>42</v>
      </c>
      <c r="Q269" t="s">
        <v>40</v>
      </c>
      <c r="R269" s="1">
        <v>43363</v>
      </c>
      <c r="S269" s="2">
        <f t="shared" si="12"/>
        <v>9.4116571045914691E-4</v>
      </c>
      <c r="T269" s="1" t="str">
        <f t="shared" si="13"/>
        <v/>
      </c>
      <c r="U269" t="str">
        <f t="shared" si="14"/>
        <v>Medium Local Control Audit</v>
      </c>
    </row>
    <row r="270" spans="1:21" x14ac:dyDescent="0.25">
      <c r="A270">
        <v>19716</v>
      </c>
      <c r="B270" t="s">
        <v>21</v>
      </c>
      <c r="C270" s="1">
        <v>43372</v>
      </c>
      <c r="D270" t="s">
        <v>52</v>
      </c>
      <c r="E270">
        <v>5</v>
      </c>
      <c r="F270">
        <v>616.10550000000001</v>
      </c>
      <c r="G270">
        <v>0.03</v>
      </c>
      <c r="H270" t="s">
        <v>31</v>
      </c>
      <c r="I270">
        <v>-458.74</v>
      </c>
      <c r="J270">
        <v>140.99</v>
      </c>
      <c r="K270">
        <v>4.2</v>
      </c>
      <c r="L270" t="s">
        <v>283</v>
      </c>
      <c r="M270" t="s">
        <v>54</v>
      </c>
      <c r="N270" t="s">
        <v>37</v>
      </c>
      <c r="O270" t="s">
        <v>38</v>
      </c>
      <c r="P270" t="s">
        <v>39</v>
      </c>
      <c r="Q270" t="s">
        <v>40</v>
      </c>
      <c r="R270" s="1">
        <v>43379</v>
      </c>
      <c r="S270" s="2">
        <f t="shared" si="12"/>
        <v>3.5313015476099265E-4</v>
      </c>
      <c r="T270" s="1" t="str">
        <f t="shared" si="13"/>
        <v/>
      </c>
      <c r="U270" t="str">
        <f t="shared" si="14"/>
        <v>Low Impact</v>
      </c>
    </row>
    <row r="271" spans="1:21" x14ac:dyDescent="0.25">
      <c r="A271">
        <v>20037</v>
      </c>
      <c r="B271" t="s">
        <v>21</v>
      </c>
      <c r="C271" s="1">
        <v>43110</v>
      </c>
      <c r="D271" t="s">
        <v>52</v>
      </c>
      <c r="E271">
        <v>49</v>
      </c>
      <c r="F271">
        <v>15137.11</v>
      </c>
      <c r="G271">
        <v>0.03</v>
      </c>
      <c r="H271" t="s">
        <v>56</v>
      </c>
      <c r="I271">
        <v>4913.16</v>
      </c>
      <c r="J271">
        <v>297.64</v>
      </c>
      <c r="K271">
        <v>14.7</v>
      </c>
      <c r="L271" t="s">
        <v>141</v>
      </c>
      <c r="M271" t="s">
        <v>25</v>
      </c>
      <c r="N271" t="s">
        <v>26</v>
      </c>
      <c r="O271" t="s">
        <v>38</v>
      </c>
      <c r="P271" t="s">
        <v>58</v>
      </c>
      <c r="Q271" t="s">
        <v>59</v>
      </c>
      <c r="R271" s="1">
        <v>43115</v>
      </c>
      <c r="S271" s="2">
        <f t="shared" si="12"/>
        <v>8.6760627797255012E-3</v>
      </c>
      <c r="T271" s="1" t="str">
        <f t="shared" si="13"/>
        <v/>
      </c>
      <c r="U271" t="str">
        <f t="shared" si="14"/>
        <v>Major Local Control Audit</v>
      </c>
    </row>
    <row r="272" spans="1:21" x14ac:dyDescent="0.25">
      <c r="A272">
        <v>20135</v>
      </c>
      <c r="B272" t="s">
        <v>21</v>
      </c>
      <c r="C272" s="1">
        <v>43281</v>
      </c>
      <c r="D272" t="s">
        <v>49</v>
      </c>
      <c r="E272">
        <v>44</v>
      </c>
      <c r="F272">
        <v>115.24</v>
      </c>
      <c r="G272">
        <v>0.03</v>
      </c>
      <c r="H272" t="s">
        <v>31</v>
      </c>
      <c r="I272">
        <v>43.23</v>
      </c>
      <c r="J272">
        <v>2.61</v>
      </c>
      <c r="K272">
        <v>0.5</v>
      </c>
      <c r="L272" t="s">
        <v>287</v>
      </c>
      <c r="M272" t="s">
        <v>25</v>
      </c>
      <c r="N272" t="s">
        <v>26</v>
      </c>
      <c r="O272" t="s">
        <v>27</v>
      </c>
      <c r="P272" t="s">
        <v>61</v>
      </c>
      <c r="Q272" t="s">
        <v>40</v>
      </c>
      <c r="R272" s="1">
        <v>43281</v>
      </c>
      <c r="S272" s="2">
        <f t="shared" si="12"/>
        <v>6.6051543176707221E-5</v>
      </c>
      <c r="T272" s="1" t="str">
        <f t="shared" si="13"/>
        <v/>
      </c>
      <c r="U272" t="str">
        <f t="shared" si="14"/>
        <v>Low Impact</v>
      </c>
    </row>
    <row r="273" spans="1:21" x14ac:dyDescent="0.25">
      <c r="A273">
        <v>20519</v>
      </c>
      <c r="B273" t="s">
        <v>21</v>
      </c>
      <c r="C273" s="1">
        <v>43200</v>
      </c>
      <c r="D273" t="s">
        <v>35</v>
      </c>
      <c r="E273">
        <v>7</v>
      </c>
      <c r="F273">
        <v>124.19</v>
      </c>
      <c r="G273">
        <v>0.03</v>
      </c>
      <c r="H273" t="s">
        <v>31</v>
      </c>
      <c r="I273">
        <v>-53.3</v>
      </c>
      <c r="J273">
        <v>15.99</v>
      </c>
      <c r="K273">
        <v>11.28</v>
      </c>
      <c r="L273" t="s">
        <v>105</v>
      </c>
      <c r="M273" t="s">
        <v>25</v>
      </c>
      <c r="N273" t="s">
        <v>37</v>
      </c>
      <c r="O273" t="s">
        <v>38</v>
      </c>
      <c r="P273" t="s">
        <v>58</v>
      </c>
      <c r="Q273" t="s">
        <v>74</v>
      </c>
      <c r="R273" s="1">
        <v>43201</v>
      </c>
      <c r="S273" s="2">
        <f t="shared" si="12"/>
        <v>7.118137059280866E-5</v>
      </c>
      <c r="T273" s="1" t="str">
        <f t="shared" si="13"/>
        <v/>
      </c>
      <c r="U273" t="str">
        <f t="shared" si="14"/>
        <v>Low Impact</v>
      </c>
    </row>
    <row r="274" spans="1:21" x14ac:dyDescent="0.25">
      <c r="A274">
        <v>21442</v>
      </c>
      <c r="B274" t="s">
        <v>21</v>
      </c>
      <c r="C274" s="1">
        <v>43459</v>
      </c>
      <c r="D274" t="s">
        <v>52</v>
      </c>
      <c r="E274">
        <v>48</v>
      </c>
      <c r="F274">
        <v>782.93</v>
      </c>
      <c r="G274">
        <v>0.03</v>
      </c>
      <c r="H274" t="s">
        <v>31</v>
      </c>
      <c r="I274">
        <v>401.07</v>
      </c>
      <c r="J274">
        <v>15.57</v>
      </c>
      <c r="K274">
        <v>1.39</v>
      </c>
      <c r="L274" t="s">
        <v>298</v>
      </c>
      <c r="M274" t="s">
        <v>25</v>
      </c>
      <c r="N274" t="s">
        <v>64</v>
      </c>
      <c r="O274" t="s">
        <v>27</v>
      </c>
      <c r="P274" t="s">
        <v>51</v>
      </c>
      <c r="Q274" t="s">
        <v>40</v>
      </c>
      <c r="R274" s="1">
        <v>42005</v>
      </c>
      <c r="S274" s="2">
        <f t="shared" si="12"/>
        <v>4.4874813171936291E-4</v>
      </c>
      <c r="T274" s="1" t="str">
        <f t="shared" si="13"/>
        <v/>
      </c>
      <c r="U274" t="str">
        <f t="shared" si="14"/>
        <v>Low Local Control Audit</v>
      </c>
    </row>
    <row r="275" spans="1:21" x14ac:dyDescent="0.25">
      <c r="A275">
        <v>21766</v>
      </c>
      <c r="B275" t="s">
        <v>21</v>
      </c>
      <c r="C275" s="1">
        <v>43252</v>
      </c>
      <c r="D275" t="s">
        <v>35</v>
      </c>
      <c r="E275">
        <v>41</v>
      </c>
      <c r="F275">
        <v>5178.17</v>
      </c>
      <c r="G275">
        <v>0.03</v>
      </c>
      <c r="H275" t="s">
        <v>56</v>
      </c>
      <c r="I275">
        <v>531.69000000000005</v>
      </c>
      <c r="J275">
        <v>120.98</v>
      </c>
      <c r="K275">
        <v>30</v>
      </c>
      <c r="L275" t="s">
        <v>301</v>
      </c>
      <c r="M275" t="s">
        <v>63</v>
      </c>
      <c r="N275" t="s">
        <v>64</v>
      </c>
      <c r="O275" t="s">
        <v>32</v>
      </c>
      <c r="P275" t="s">
        <v>86</v>
      </c>
      <c r="Q275" t="s">
        <v>59</v>
      </c>
      <c r="R275" s="1">
        <v>43254</v>
      </c>
      <c r="S275" s="2">
        <f t="shared" si="12"/>
        <v>2.9679461934339641E-3</v>
      </c>
      <c r="T275" s="1" t="str">
        <f t="shared" si="13"/>
        <v/>
      </c>
      <c r="U275" t="str">
        <f t="shared" si="14"/>
        <v>Major Local Control Audit</v>
      </c>
    </row>
    <row r="276" spans="1:21" x14ac:dyDescent="0.25">
      <c r="A276">
        <v>22279</v>
      </c>
      <c r="B276" t="s">
        <v>21</v>
      </c>
      <c r="C276" s="1">
        <v>43456</v>
      </c>
      <c r="D276" t="s">
        <v>22</v>
      </c>
      <c r="E276">
        <v>43</v>
      </c>
      <c r="F276">
        <v>2463.6</v>
      </c>
      <c r="G276">
        <v>0.03</v>
      </c>
      <c r="H276" t="s">
        <v>31</v>
      </c>
      <c r="I276">
        <v>1040.6500000000001</v>
      </c>
      <c r="J276">
        <v>54.96</v>
      </c>
      <c r="K276">
        <v>10.75</v>
      </c>
      <c r="L276" t="s">
        <v>306</v>
      </c>
      <c r="M276" t="s">
        <v>54</v>
      </c>
      <c r="N276" t="s">
        <v>45</v>
      </c>
      <c r="O276" t="s">
        <v>27</v>
      </c>
      <c r="P276" t="s">
        <v>42</v>
      </c>
      <c r="Q276" t="s">
        <v>40</v>
      </c>
      <c r="R276" s="1">
        <v>43459</v>
      </c>
      <c r="S276" s="2">
        <f t="shared" si="12"/>
        <v>1.4120494773527934E-3</v>
      </c>
      <c r="T276" s="1" t="str">
        <f t="shared" si="13"/>
        <v/>
      </c>
      <c r="U276" t="str">
        <f t="shared" si="14"/>
        <v>Major Local Control Audit</v>
      </c>
    </row>
    <row r="277" spans="1:21" x14ac:dyDescent="0.25">
      <c r="A277">
        <v>22978</v>
      </c>
      <c r="B277" t="s">
        <v>21</v>
      </c>
      <c r="C277" s="1">
        <v>43192</v>
      </c>
      <c r="D277" t="s">
        <v>55</v>
      </c>
      <c r="E277">
        <v>28</v>
      </c>
      <c r="F277">
        <v>1801.95</v>
      </c>
      <c r="G277">
        <v>0.03</v>
      </c>
      <c r="H277" t="s">
        <v>56</v>
      </c>
      <c r="I277">
        <v>-182.07</v>
      </c>
      <c r="J277">
        <v>60.89</v>
      </c>
      <c r="K277">
        <v>32.409999999999997</v>
      </c>
      <c r="L277" t="s">
        <v>313</v>
      </c>
      <c r="M277" t="s">
        <v>25</v>
      </c>
      <c r="N277" t="s">
        <v>45</v>
      </c>
      <c r="O277" t="s">
        <v>32</v>
      </c>
      <c r="P277" t="s">
        <v>86</v>
      </c>
      <c r="Q277" t="s">
        <v>59</v>
      </c>
      <c r="R277" s="1">
        <v>43193</v>
      </c>
      <c r="S277" s="2">
        <f t="shared" si="12"/>
        <v>1.032814805859663E-3</v>
      </c>
      <c r="T277" s="1" t="str">
        <f t="shared" si="13"/>
        <v/>
      </c>
      <c r="U277" t="str">
        <f t="shared" si="14"/>
        <v>Medium Local Control Audit</v>
      </c>
    </row>
    <row r="278" spans="1:21" x14ac:dyDescent="0.25">
      <c r="A278">
        <v>23076</v>
      </c>
      <c r="B278" t="s">
        <v>30</v>
      </c>
      <c r="C278" s="1">
        <v>43247</v>
      </c>
      <c r="D278" t="s">
        <v>49</v>
      </c>
      <c r="E278">
        <v>50</v>
      </c>
      <c r="F278">
        <v>742.21</v>
      </c>
      <c r="G278">
        <v>0.03</v>
      </c>
      <c r="H278" t="s">
        <v>31</v>
      </c>
      <c r="I278">
        <v>122.21</v>
      </c>
      <c r="J278">
        <v>14.2</v>
      </c>
      <c r="K278">
        <v>5.3</v>
      </c>
      <c r="L278" t="s">
        <v>223</v>
      </c>
      <c r="M278" t="s">
        <v>63</v>
      </c>
      <c r="N278" t="s">
        <v>26</v>
      </c>
      <c r="O278" t="s">
        <v>32</v>
      </c>
      <c r="P278" t="s">
        <v>33</v>
      </c>
      <c r="Q278" t="s">
        <v>29</v>
      </c>
      <c r="R278" s="1">
        <v>43248</v>
      </c>
      <c r="S278" s="2">
        <f t="shared" si="12"/>
        <v>4.254088498887875E-4</v>
      </c>
      <c r="T278" s="1" t="str">
        <f t="shared" si="13"/>
        <v>QUALITY CHECK</v>
      </c>
      <c r="U278" t="str">
        <f t="shared" si="14"/>
        <v>Low Local Control Audit</v>
      </c>
    </row>
    <row r="279" spans="1:21" x14ac:dyDescent="0.25">
      <c r="A279">
        <v>23333</v>
      </c>
      <c r="B279" t="s">
        <v>21</v>
      </c>
      <c r="C279" s="1">
        <v>43317</v>
      </c>
      <c r="D279" t="s">
        <v>55</v>
      </c>
      <c r="E279">
        <v>16</v>
      </c>
      <c r="F279">
        <v>886.89</v>
      </c>
      <c r="G279">
        <v>0.03</v>
      </c>
      <c r="H279" t="s">
        <v>31</v>
      </c>
      <c r="I279">
        <v>-23.83</v>
      </c>
      <c r="J279">
        <v>65.989999999999995</v>
      </c>
      <c r="K279">
        <v>8.99</v>
      </c>
      <c r="L279" t="s">
        <v>200</v>
      </c>
      <c r="M279" t="s">
        <v>54</v>
      </c>
      <c r="N279" t="s">
        <v>37</v>
      </c>
      <c r="O279" t="s">
        <v>38</v>
      </c>
      <c r="P279" t="s">
        <v>39</v>
      </c>
      <c r="Q279" t="s">
        <v>40</v>
      </c>
      <c r="R279" s="1">
        <v>43318</v>
      </c>
      <c r="S279" s="2">
        <f t="shared" si="12"/>
        <v>5.0833437285655904E-4</v>
      </c>
      <c r="T279" s="1" t="str">
        <f t="shared" si="13"/>
        <v/>
      </c>
      <c r="U279" t="str">
        <f t="shared" si="14"/>
        <v>Medium Impact</v>
      </c>
    </row>
    <row r="280" spans="1:21" x14ac:dyDescent="0.25">
      <c r="A280">
        <v>23488</v>
      </c>
      <c r="B280" t="s">
        <v>30</v>
      </c>
      <c r="C280" s="1">
        <v>43106</v>
      </c>
      <c r="D280" t="s">
        <v>35</v>
      </c>
      <c r="E280">
        <v>29</v>
      </c>
      <c r="F280">
        <v>101.77</v>
      </c>
      <c r="G280">
        <v>0.03</v>
      </c>
      <c r="H280" t="s">
        <v>31</v>
      </c>
      <c r="I280">
        <v>-73.19</v>
      </c>
      <c r="J280">
        <v>3.28</v>
      </c>
      <c r="K280">
        <v>3.97</v>
      </c>
      <c r="L280" t="s">
        <v>161</v>
      </c>
      <c r="M280" t="s">
        <v>25</v>
      </c>
      <c r="N280" t="s">
        <v>37</v>
      </c>
      <c r="O280" t="s">
        <v>27</v>
      </c>
      <c r="P280" t="s">
        <v>28</v>
      </c>
      <c r="Q280" t="s">
        <v>29</v>
      </c>
      <c r="R280" s="1">
        <v>43108</v>
      </c>
      <c r="S280" s="2">
        <f t="shared" si="12"/>
        <v>5.8331009624205947E-5</v>
      </c>
      <c r="T280" s="1" t="str">
        <f t="shared" si="13"/>
        <v>QUALITY CHECK</v>
      </c>
      <c r="U280" t="str">
        <f t="shared" si="14"/>
        <v>Low Impact</v>
      </c>
    </row>
    <row r="281" spans="1:21" x14ac:dyDescent="0.25">
      <c r="A281">
        <v>23844</v>
      </c>
      <c r="B281" t="s">
        <v>21</v>
      </c>
      <c r="C281" s="1">
        <v>43287</v>
      </c>
      <c r="D281" t="s">
        <v>22</v>
      </c>
      <c r="E281">
        <v>42</v>
      </c>
      <c r="F281">
        <v>937.62</v>
      </c>
      <c r="G281">
        <v>0.03</v>
      </c>
      <c r="H281" t="s">
        <v>31</v>
      </c>
      <c r="I281">
        <v>187.2</v>
      </c>
      <c r="J281">
        <v>21.78</v>
      </c>
      <c r="K281">
        <v>5.94</v>
      </c>
      <c r="L281" t="s">
        <v>162</v>
      </c>
      <c r="M281" t="s">
        <v>63</v>
      </c>
      <c r="N281" t="s">
        <v>37</v>
      </c>
      <c r="O281" t="s">
        <v>27</v>
      </c>
      <c r="P281" t="s">
        <v>46</v>
      </c>
      <c r="Q281" t="s">
        <v>74</v>
      </c>
      <c r="R281" s="1">
        <v>43289</v>
      </c>
      <c r="S281" s="2">
        <f t="shared" si="12"/>
        <v>5.3741103708212622E-4</v>
      </c>
      <c r="T281" s="1" t="str">
        <f t="shared" si="13"/>
        <v/>
      </c>
      <c r="U281" t="str">
        <f t="shared" si="14"/>
        <v>Medium Impact</v>
      </c>
    </row>
    <row r="282" spans="1:21" x14ac:dyDescent="0.25">
      <c r="A282">
        <v>24294</v>
      </c>
      <c r="B282" t="s">
        <v>21</v>
      </c>
      <c r="C282" s="1">
        <v>43314</v>
      </c>
      <c r="D282" t="s">
        <v>22</v>
      </c>
      <c r="E282">
        <v>24</v>
      </c>
      <c r="F282">
        <v>4865.72</v>
      </c>
      <c r="G282">
        <v>0.03</v>
      </c>
      <c r="H282" t="s">
        <v>56</v>
      </c>
      <c r="I282">
        <v>1951.3</v>
      </c>
      <c r="J282">
        <v>200.97</v>
      </c>
      <c r="K282">
        <v>15.59</v>
      </c>
      <c r="L282" t="s">
        <v>322</v>
      </c>
      <c r="M282" t="s">
        <v>166</v>
      </c>
      <c r="N282" t="s">
        <v>37</v>
      </c>
      <c r="O282" t="s">
        <v>38</v>
      </c>
      <c r="P282" t="s">
        <v>58</v>
      </c>
      <c r="Q282" t="s">
        <v>59</v>
      </c>
      <c r="R282" s="1">
        <v>43315</v>
      </c>
      <c r="S282" s="2">
        <f t="shared" si="12"/>
        <v>2.7888607659299538E-3</v>
      </c>
      <c r="T282" s="1" t="str">
        <f t="shared" si="13"/>
        <v/>
      </c>
      <c r="U282" t="str">
        <f t="shared" si="14"/>
        <v>Major Local Control Audit</v>
      </c>
    </row>
    <row r="283" spans="1:21" x14ac:dyDescent="0.25">
      <c r="A283">
        <v>24544</v>
      </c>
      <c r="B283" t="s">
        <v>21</v>
      </c>
      <c r="C283" s="1">
        <v>43126</v>
      </c>
      <c r="D283" t="s">
        <v>35</v>
      </c>
      <c r="E283">
        <v>15</v>
      </c>
      <c r="F283">
        <v>403.71</v>
      </c>
      <c r="G283">
        <v>0.03</v>
      </c>
      <c r="H283" t="s">
        <v>56</v>
      </c>
      <c r="I283">
        <v>-97.47</v>
      </c>
      <c r="J283">
        <v>25.98</v>
      </c>
      <c r="K283">
        <v>14.36</v>
      </c>
      <c r="L283" t="s">
        <v>109</v>
      </c>
      <c r="M283" t="s">
        <v>25</v>
      </c>
      <c r="N283" t="s">
        <v>26</v>
      </c>
      <c r="O283" t="s">
        <v>32</v>
      </c>
      <c r="P283" t="s">
        <v>86</v>
      </c>
      <c r="Q283" t="s">
        <v>59</v>
      </c>
      <c r="R283" s="1">
        <v>43127</v>
      </c>
      <c r="S283" s="2">
        <f t="shared" si="12"/>
        <v>2.313924721960124E-4</v>
      </c>
      <c r="T283" s="1" t="str">
        <f t="shared" si="13"/>
        <v/>
      </c>
      <c r="U283" t="str">
        <f t="shared" si="14"/>
        <v>Low Impact</v>
      </c>
    </row>
    <row r="284" spans="1:21" x14ac:dyDescent="0.25">
      <c r="A284">
        <v>25060</v>
      </c>
      <c r="B284" t="s">
        <v>21</v>
      </c>
      <c r="C284" s="1">
        <v>43301</v>
      </c>
      <c r="D284" t="s">
        <v>22</v>
      </c>
      <c r="E284">
        <v>6</v>
      </c>
      <c r="F284">
        <v>7767.02</v>
      </c>
      <c r="G284">
        <v>0.03</v>
      </c>
      <c r="H284" t="s">
        <v>31</v>
      </c>
      <c r="I284">
        <v>2070.62</v>
      </c>
      <c r="J284">
        <v>1270.99</v>
      </c>
      <c r="K284">
        <v>19.989999999999998</v>
      </c>
      <c r="L284" t="s">
        <v>325</v>
      </c>
      <c r="M284" t="s">
        <v>25</v>
      </c>
      <c r="N284" t="s">
        <v>64</v>
      </c>
      <c r="O284" t="s">
        <v>27</v>
      </c>
      <c r="P284" t="s">
        <v>48</v>
      </c>
      <c r="Q284" t="s">
        <v>40</v>
      </c>
      <c r="R284" s="1">
        <v>43303</v>
      </c>
      <c r="S284" s="2">
        <f t="shared" si="12"/>
        <v>4.4517845963584568E-3</v>
      </c>
      <c r="T284" s="1" t="str">
        <f t="shared" si="13"/>
        <v/>
      </c>
      <c r="U284" t="str">
        <f t="shared" si="14"/>
        <v>Major Local Control Audit</v>
      </c>
    </row>
    <row r="285" spans="1:21" x14ac:dyDescent="0.25">
      <c r="A285">
        <v>26146</v>
      </c>
      <c r="B285" t="s">
        <v>21</v>
      </c>
      <c r="C285" s="1">
        <v>43384</v>
      </c>
      <c r="D285" t="s">
        <v>52</v>
      </c>
      <c r="E285">
        <v>13</v>
      </c>
      <c r="F285">
        <v>1351.76</v>
      </c>
      <c r="G285">
        <v>0.03</v>
      </c>
      <c r="H285" t="s">
        <v>31</v>
      </c>
      <c r="I285">
        <v>107.31</v>
      </c>
      <c r="J285">
        <v>104.65</v>
      </c>
      <c r="K285">
        <v>18.93</v>
      </c>
      <c r="L285" t="s">
        <v>168</v>
      </c>
      <c r="M285" t="s">
        <v>25</v>
      </c>
      <c r="N285" t="s">
        <v>26</v>
      </c>
      <c r="O285" t="s">
        <v>27</v>
      </c>
      <c r="P285" t="s">
        <v>46</v>
      </c>
      <c r="Q285" t="s">
        <v>40</v>
      </c>
      <c r="R285" s="1">
        <v>43391</v>
      </c>
      <c r="S285" s="2">
        <f t="shared" si="12"/>
        <v>7.7478162100438864E-4</v>
      </c>
      <c r="T285" s="1" t="str">
        <f t="shared" si="13"/>
        <v/>
      </c>
      <c r="U285" t="str">
        <f t="shared" si="14"/>
        <v>Medium Impact</v>
      </c>
    </row>
    <row r="286" spans="1:21" x14ac:dyDescent="0.25">
      <c r="A286">
        <v>26146</v>
      </c>
      <c r="B286" t="s">
        <v>21</v>
      </c>
      <c r="C286" s="1">
        <v>43384</v>
      </c>
      <c r="D286" t="s">
        <v>52</v>
      </c>
      <c r="E286">
        <v>49</v>
      </c>
      <c r="F286">
        <v>595.4</v>
      </c>
      <c r="G286">
        <v>0.03</v>
      </c>
      <c r="H286" t="s">
        <v>31</v>
      </c>
      <c r="I286">
        <v>-148.85</v>
      </c>
      <c r="J286">
        <v>11.66</v>
      </c>
      <c r="K286">
        <v>7.95</v>
      </c>
      <c r="L286" t="s">
        <v>168</v>
      </c>
      <c r="M286" t="s">
        <v>25</v>
      </c>
      <c r="N286" t="s">
        <v>26</v>
      </c>
      <c r="O286" t="s">
        <v>27</v>
      </c>
      <c r="P286" t="s">
        <v>28</v>
      </c>
      <c r="Q286" t="s">
        <v>34</v>
      </c>
      <c r="R286" s="1">
        <v>43393</v>
      </c>
      <c r="S286" s="2">
        <f t="shared" si="12"/>
        <v>3.4126248531249115E-4</v>
      </c>
      <c r="T286" s="1" t="str">
        <f t="shared" si="13"/>
        <v/>
      </c>
      <c r="U286" t="str">
        <f t="shared" si="14"/>
        <v>Low Impact</v>
      </c>
    </row>
    <row r="287" spans="1:21" x14ac:dyDescent="0.25">
      <c r="A287">
        <v>28419</v>
      </c>
      <c r="B287" t="s">
        <v>30</v>
      </c>
      <c r="C287" s="1">
        <v>43404</v>
      </c>
      <c r="D287" t="s">
        <v>52</v>
      </c>
      <c r="E287">
        <v>9</v>
      </c>
      <c r="F287">
        <v>133.85</v>
      </c>
      <c r="G287">
        <v>0.03</v>
      </c>
      <c r="H287" t="s">
        <v>23</v>
      </c>
      <c r="I287">
        <v>-5.28</v>
      </c>
      <c r="J287">
        <v>13.48</v>
      </c>
      <c r="K287">
        <v>4.51</v>
      </c>
      <c r="L287" t="s">
        <v>346</v>
      </c>
      <c r="M287" t="s">
        <v>25</v>
      </c>
      <c r="N287" t="s">
        <v>64</v>
      </c>
      <c r="O287" t="s">
        <v>27</v>
      </c>
      <c r="P287" t="s">
        <v>43</v>
      </c>
      <c r="Q287" t="s">
        <v>40</v>
      </c>
      <c r="R287" s="1">
        <v>43408</v>
      </c>
      <c r="S287" s="2">
        <f t="shared" si="12"/>
        <v>7.671814521175166E-5</v>
      </c>
      <c r="T287" s="1" t="str">
        <f t="shared" si="13"/>
        <v>QUALITY CHECK</v>
      </c>
      <c r="U287" t="str">
        <f t="shared" si="14"/>
        <v>Low Impact</v>
      </c>
    </row>
    <row r="288" spans="1:21" x14ac:dyDescent="0.25">
      <c r="A288">
        <v>28772</v>
      </c>
      <c r="B288" t="s">
        <v>21</v>
      </c>
      <c r="C288" s="1">
        <v>43137</v>
      </c>
      <c r="D288" t="s">
        <v>35</v>
      </c>
      <c r="E288">
        <v>4</v>
      </c>
      <c r="F288">
        <v>705.68700000000001</v>
      </c>
      <c r="G288">
        <v>0.03</v>
      </c>
      <c r="H288" t="s">
        <v>23</v>
      </c>
      <c r="I288">
        <v>-803.08</v>
      </c>
      <c r="J288">
        <v>205.99</v>
      </c>
      <c r="K288">
        <v>8.99</v>
      </c>
      <c r="L288" t="s">
        <v>348</v>
      </c>
      <c r="M288" t="s">
        <v>25</v>
      </c>
      <c r="N288" t="s">
        <v>45</v>
      </c>
      <c r="O288" t="s">
        <v>38</v>
      </c>
      <c r="P288" t="s">
        <v>39</v>
      </c>
      <c r="Q288" t="s">
        <v>40</v>
      </c>
      <c r="R288" s="1">
        <v>43139</v>
      </c>
      <c r="S288" s="2">
        <f t="shared" si="12"/>
        <v>4.044751418755726E-4</v>
      </c>
      <c r="T288" s="1" t="str">
        <f t="shared" si="13"/>
        <v/>
      </c>
      <c r="U288" t="str">
        <f t="shared" si="14"/>
        <v>Low Local Control Audit</v>
      </c>
    </row>
    <row r="289" spans="1:21" x14ac:dyDescent="0.25">
      <c r="A289">
        <v>28933</v>
      </c>
      <c r="B289" t="s">
        <v>21</v>
      </c>
      <c r="C289" s="1">
        <v>43290</v>
      </c>
      <c r="D289" t="s">
        <v>49</v>
      </c>
      <c r="E289">
        <v>38</v>
      </c>
      <c r="F289">
        <v>156.19999999999999</v>
      </c>
      <c r="G289">
        <v>0.03</v>
      </c>
      <c r="H289" t="s">
        <v>31</v>
      </c>
      <c r="I289">
        <v>43</v>
      </c>
      <c r="J289">
        <v>3.98</v>
      </c>
      <c r="K289">
        <v>0.7</v>
      </c>
      <c r="L289" t="s">
        <v>350</v>
      </c>
      <c r="M289" t="s">
        <v>25</v>
      </c>
      <c r="N289" t="s">
        <v>26</v>
      </c>
      <c r="O289" t="s">
        <v>27</v>
      </c>
      <c r="P289" t="s">
        <v>28</v>
      </c>
      <c r="Q289" t="s">
        <v>29</v>
      </c>
      <c r="R289" s="1">
        <v>43291</v>
      </c>
      <c r="S289" s="2">
        <f t="shared" si="12"/>
        <v>8.9528384625144628E-5</v>
      </c>
      <c r="T289" s="1" t="str">
        <f t="shared" si="13"/>
        <v/>
      </c>
      <c r="U289" t="str">
        <f t="shared" si="14"/>
        <v>Low Impact</v>
      </c>
    </row>
    <row r="290" spans="1:21" x14ac:dyDescent="0.25">
      <c r="A290">
        <v>29319</v>
      </c>
      <c r="B290" t="s">
        <v>21</v>
      </c>
      <c r="C290" s="1">
        <v>43124</v>
      </c>
      <c r="D290" t="s">
        <v>52</v>
      </c>
      <c r="E290">
        <v>21</v>
      </c>
      <c r="F290">
        <v>4429.6899999999996</v>
      </c>
      <c r="G290">
        <v>0.03</v>
      </c>
      <c r="H290" t="s">
        <v>23</v>
      </c>
      <c r="I290">
        <v>983.55</v>
      </c>
      <c r="J290">
        <v>199.99</v>
      </c>
      <c r="K290">
        <v>24.49</v>
      </c>
      <c r="L290" t="s">
        <v>353</v>
      </c>
      <c r="M290" t="s">
        <v>63</v>
      </c>
      <c r="N290" t="s">
        <v>45</v>
      </c>
      <c r="O290" t="s">
        <v>38</v>
      </c>
      <c r="P290" t="s">
        <v>82</v>
      </c>
      <c r="Q290" t="s">
        <v>76</v>
      </c>
      <c r="R290" s="1">
        <v>43126</v>
      </c>
      <c r="S290" s="2">
        <f t="shared" si="12"/>
        <v>2.5389435985285333E-3</v>
      </c>
      <c r="T290" s="1" t="str">
        <f t="shared" si="13"/>
        <v/>
      </c>
      <c r="U290" t="str">
        <f t="shared" si="14"/>
        <v>Major Local Control Audit</v>
      </c>
    </row>
    <row r="291" spans="1:21" x14ac:dyDescent="0.25">
      <c r="A291">
        <v>30016</v>
      </c>
      <c r="B291" t="s">
        <v>21</v>
      </c>
      <c r="C291" s="1">
        <v>43103</v>
      </c>
      <c r="D291" t="s">
        <v>49</v>
      </c>
      <c r="E291">
        <v>15</v>
      </c>
      <c r="F291">
        <v>85.56</v>
      </c>
      <c r="G291">
        <v>0.03</v>
      </c>
      <c r="H291" t="s">
        <v>31</v>
      </c>
      <c r="I291">
        <v>-41.58</v>
      </c>
      <c r="J291">
        <v>5.28</v>
      </c>
      <c r="K291">
        <v>5.66</v>
      </c>
      <c r="L291" t="s">
        <v>295</v>
      </c>
      <c r="M291" t="s">
        <v>54</v>
      </c>
      <c r="N291" t="s">
        <v>26</v>
      </c>
      <c r="O291" t="s">
        <v>27</v>
      </c>
      <c r="P291" t="s">
        <v>42</v>
      </c>
      <c r="Q291" t="s">
        <v>40</v>
      </c>
      <c r="R291" s="1">
        <v>43105</v>
      </c>
      <c r="S291" s="2">
        <f t="shared" si="12"/>
        <v>4.9040003767780892E-5</v>
      </c>
      <c r="T291" s="1" t="str">
        <f t="shared" si="13"/>
        <v/>
      </c>
      <c r="U291" t="str">
        <f t="shared" si="14"/>
        <v>Low Impact</v>
      </c>
    </row>
    <row r="292" spans="1:21" x14ac:dyDescent="0.25">
      <c r="A292">
        <v>30278</v>
      </c>
      <c r="B292" t="s">
        <v>21</v>
      </c>
      <c r="C292" s="1">
        <v>43373</v>
      </c>
      <c r="D292" t="s">
        <v>52</v>
      </c>
      <c r="E292">
        <v>50</v>
      </c>
      <c r="F292">
        <v>2860.93</v>
      </c>
      <c r="G292">
        <v>0.03</v>
      </c>
      <c r="H292" t="s">
        <v>31</v>
      </c>
      <c r="I292">
        <v>832.62</v>
      </c>
      <c r="J292">
        <v>65.989999999999995</v>
      </c>
      <c r="K292">
        <v>5.26</v>
      </c>
      <c r="L292" t="s">
        <v>167</v>
      </c>
      <c r="M292" t="s">
        <v>63</v>
      </c>
      <c r="N292" t="s">
        <v>37</v>
      </c>
      <c r="O292" t="s">
        <v>38</v>
      </c>
      <c r="P292" t="s">
        <v>39</v>
      </c>
      <c r="Q292" t="s">
        <v>40</v>
      </c>
      <c r="R292" s="1">
        <v>43382</v>
      </c>
      <c r="S292" s="2">
        <f t="shared" si="12"/>
        <v>1.6397851563739758E-3</v>
      </c>
      <c r="T292" s="1" t="str">
        <f t="shared" si="13"/>
        <v/>
      </c>
      <c r="U292" t="str">
        <f t="shared" si="14"/>
        <v>Major Local Control Audit</v>
      </c>
    </row>
    <row r="293" spans="1:21" x14ac:dyDescent="0.25">
      <c r="A293">
        <v>30759</v>
      </c>
      <c r="B293" t="s">
        <v>21</v>
      </c>
      <c r="C293" s="1">
        <v>43228</v>
      </c>
      <c r="D293" t="s">
        <v>22</v>
      </c>
      <c r="E293">
        <v>2</v>
      </c>
      <c r="F293">
        <v>64.790000000000006</v>
      </c>
      <c r="G293">
        <v>0.03</v>
      </c>
      <c r="H293" t="s">
        <v>31</v>
      </c>
      <c r="I293">
        <v>-41.32</v>
      </c>
      <c r="J293">
        <v>29.34</v>
      </c>
      <c r="K293">
        <v>7.87</v>
      </c>
      <c r="L293" t="s">
        <v>105</v>
      </c>
      <c r="M293" t="s">
        <v>25</v>
      </c>
      <c r="N293" t="s">
        <v>26</v>
      </c>
      <c r="O293" t="s">
        <v>32</v>
      </c>
      <c r="P293" t="s">
        <v>33</v>
      </c>
      <c r="Q293" t="s">
        <v>40</v>
      </c>
      <c r="R293" s="1">
        <v>43230</v>
      </c>
      <c r="S293" s="2">
        <f t="shared" si="12"/>
        <v>3.7135365171979009E-5</v>
      </c>
      <c r="T293" s="1" t="str">
        <f t="shared" si="13"/>
        <v/>
      </c>
      <c r="U293" t="str">
        <f t="shared" si="14"/>
        <v>Low Impact</v>
      </c>
    </row>
    <row r="294" spans="1:21" x14ac:dyDescent="0.25">
      <c r="A294">
        <v>31111</v>
      </c>
      <c r="B294" t="s">
        <v>21</v>
      </c>
      <c r="C294" s="1">
        <v>43336</v>
      </c>
      <c r="D294" t="s">
        <v>22</v>
      </c>
      <c r="E294">
        <v>27</v>
      </c>
      <c r="F294">
        <v>217.93</v>
      </c>
      <c r="G294">
        <v>0.03</v>
      </c>
      <c r="H294" t="s">
        <v>31</v>
      </c>
      <c r="I294">
        <v>-29.02</v>
      </c>
      <c r="J294">
        <v>7.64</v>
      </c>
      <c r="K294">
        <v>5.83</v>
      </c>
      <c r="L294" t="s">
        <v>359</v>
      </c>
      <c r="M294" t="s">
        <v>166</v>
      </c>
      <c r="N294" t="s">
        <v>26</v>
      </c>
      <c r="O294" t="s">
        <v>27</v>
      </c>
      <c r="P294" t="s">
        <v>42</v>
      </c>
      <c r="Q294" t="s">
        <v>29</v>
      </c>
      <c r="R294" s="1">
        <v>43338</v>
      </c>
      <c r="S294" s="2">
        <f t="shared" si="12"/>
        <v>1.2490986466938395E-4</v>
      </c>
      <c r="T294" s="1" t="str">
        <f t="shared" si="13"/>
        <v/>
      </c>
      <c r="U294" t="str">
        <f t="shared" si="14"/>
        <v>Low Impact</v>
      </c>
    </row>
    <row r="295" spans="1:21" x14ac:dyDescent="0.25">
      <c r="A295">
        <v>31781</v>
      </c>
      <c r="B295" t="s">
        <v>21</v>
      </c>
      <c r="C295" s="1">
        <v>43116</v>
      </c>
      <c r="D295" t="s">
        <v>55</v>
      </c>
      <c r="E295">
        <v>41</v>
      </c>
      <c r="F295">
        <v>78.489999999999995</v>
      </c>
      <c r="G295">
        <v>0.03</v>
      </c>
      <c r="H295" t="s">
        <v>31</v>
      </c>
      <c r="I295">
        <v>5.53</v>
      </c>
      <c r="J295">
        <v>1.81</v>
      </c>
      <c r="K295">
        <v>0.75</v>
      </c>
      <c r="L295" t="s">
        <v>165</v>
      </c>
      <c r="M295" t="s">
        <v>166</v>
      </c>
      <c r="N295" t="s">
        <v>26</v>
      </c>
      <c r="O295" t="s">
        <v>27</v>
      </c>
      <c r="P295" t="s">
        <v>72</v>
      </c>
      <c r="Q295" t="s">
        <v>29</v>
      </c>
      <c r="R295" s="1">
        <v>43117</v>
      </c>
      <c r="S295" s="2">
        <f t="shared" si="12"/>
        <v>4.4987726691597964E-5</v>
      </c>
      <c r="T295" s="1" t="str">
        <f t="shared" si="13"/>
        <v/>
      </c>
      <c r="U295" t="str">
        <f t="shared" si="14"/>
        <v>Low Impact</v>
      </c>
    </row>
    <row r="296" spans="1:21" x14ac:dyDescent="0.25">
      <c r="A296">
        <v>31910</v>
      </c>
      <c r="B296" t="s">
        <v>21</v>
      </c>
      <c r="C296" s="1">
        <v>43402</v>
      </c>
      <c r="D296" t="s">
        <v>55</v>
      </c>
      <c r="E296">
        <v>6</v>
      </c>
      <c r="F296">
        <v>187.63749999999999</v>
      </c>
      <c r="G296">
        <v>0.03</v>
      </c>
      <c r="H296" t="s">
        <v>31</v>
      </c>
      <c r="I296">
        <v>-190.03</v>
      </c>
      <c r="J296">
        <v>35.99</v>
      </c>
      <c r="K296">
        <v>5</v>
      </c>
      <c r="L296" t="s">
        <v>364</v>
      </c>
      <c r="M296" t="s">
        <v>25</v>
      </c>
      <c r="N296" t="s">
        <v>45</v>
      </c>
      <c r="O296" t="s">
        <v>38</v>
      </c>
      <c r="P296" t="s">
        <v>39</v>
      </c>
      <c r="Q296" t="s">
        <v>40</v>
      </c>
      <c r="R296" s="1">
        <v>43403</v>
      </c>
      <c r="S296" s="2">
        <f t="shared" si="12"/>
        <v>1.0754726165237245E-4</v>
      </c>
      <c r="T296" s="1" t="str">
        <f t="shared" si="13"/>
        <v/>
      </c>
      <c r="U296" t="str">
        <f t="shared" si="14"/>
        <v>Low Impact</v>
      </c>
    </row>
    <row r="297" spans="1:21" x14ac:dyDescent="0.25">
      <c r="A297">
        <v>32199</v>
      </c>
      <c r="B297" t="s">
        <v>21</v>
      </c>
      <c r="C297" s="1">
        <v>43296</v>
      </c>
      <c r="D297" t="s">
        <v>35</v>
      </c>
      <c r="E297">
        <v>8</v>
      </c>
      <c r="F297">
        <v>46.97</v>
      </c>
      <c r="G297">
        <v>0.03</v>
      </c>
      <c r="H297" t="s">
        <v>31</v>
      </c>
      <c r="I297">
        <v>-0.01</v>
      </c>
      <c r="J297">
        <v>5.84</v>
      </c>
      <c r="K297">
        <v>1.2</v>
      </c>
      <c r="L297" t="s">
        <v>110</v>
      </c>
      <c r="M297" t="s">
        <v>63</v>
      </c>
      <c r="N297" t="s">
        <v>26</v>
      </c>
      <c r="O297" t="s">
        <v>27</v>
      </c>
      <c r="P297" t="s">
        <v>28</v>
      </c>
      <c r="Q297" t="s">
        <v>29</v>
      </c>
      <c r="R297" s="1">
        <v>43298</v>
      </c>
      <c r="S297" s="2">
        <f t="shared" si="12"/>
        <v>2.6921563545730113E-5</v>
      </c>
      <c r="T297" s="1" t="str">
        <f t="shared" si="13"/>
        <v/>
      </c>
      <c r="U297" t="str">
        <f t="shared" si="14"/>
        <v>Low Impact</v>
      </c>
    </row>
    <row r="298" spans="1:21" x14ac:dyDescent="0.25">
      <c r="A298">
        <v>33959</v>
      </c>
      <c r="B298" t="s">
        <v>21</v>
      </c>
      <c r="C298" s="1">
        <v>43312</v>
      </c>
      <c r="D298" t="s">
        <v>49</v>
      </c>
      <c r="E298">
        <v>23</v>
      </c>
      <c r="F298">
        <v>367.53</v>
      </c>
      <c r="G298">
        <v>0.03</v>
      </c>
      <c r="H298" t="s">
        <v>56</v>
      </c>
      <c r="I298">
        <v>11.65</v>
      </c>
      <c r="J298">
        <v>15.23</v>
      </c>
      <c r="K298">
        <v>27.75</v>
      </c>
      <c r="L298" t="s">
        <v>99</v>
      </c>
      <c r="M298" t="s">
        <v>63</v>
      </c>
      <c r="N298" t="s">
        <v>26</v>
      </c>
      <c r="O298" t="s">
        <v>32</v>
      </c>
      <c r="P298" t="s">
        <v>118</v>
      </c>
      <c r="Q298" t="s">
        <v>80</v>
      </c>
      <c r="R298" s="1">
        <v>43313</v>
      </c>
      <c r="S298" s="2">
        <f t="shared" si="12"/>
        <v>2.1065535980332526E-4</v>
      </c>
      <c r="T298" s="1" t="str">
        <f t="shared" si="13"/>
        <v/>
      </c>
      <c r="U298" t="str">
        <f t="shared" si="14"/>
        <v>Low Impact</v>
      </c>
    </row>
    <row r="299" spans="1:21" x14ac:dyDescent="0.25">
      <c r="A299">
        <v>34567</v>
      </c>
      <c r="B299" t="s">
        <v>21</v>
      </c>
      <c r="C299" s="1">
        <v>43216</v>
      </c>
      <c r="D299" t="s">
        <v>52</v>
      </c>
      <c r="E299">
        <v>18</v>
      </c>
      <c r="F299">
        <v>3344.11</v>
      </c>
      <c r="G299">
        <v>0.03</v>
      </c>
      <c r="H299" t="s">
        <v>56</v>
      </c>
      <c r="I299">
        <v>588.54</v>
      </c>
      <c r="J299">
        <v>180.98</v>
      </c>
      <c r="K299">
        <v>26.2</v>
      </c>
      <c r="L299" t="s">
        <v>374</v>
      </c>
      <c r="M299" t="s">
        <v>54</v>
      </c>
      <c r="N299" t="s">
        <v>64</v>
      </c>
      <c r="O299" t="s">
        <v>32</v>
      </c>
      <c r="P299" t="s">
        <v>86</v>
      </c>
      <c r="Q299" t="s">
        <v>59</v>
      </c>
      <c r="R299" s="1">
        <v>43220</v>
      </c>
      <c r="S299" s="2">
        <f t="shared" si="12"/>
        <v>1.9167270570345227E-3</v>
      </c>
      <c r="T299" s="1" t="str">
        <f t="shared" si="13"/>
        <v/>
      </c>
      <c r="U299" t="str">
        <f t="shared" si="14"/>
        <v>Major Local Control Audit</v>
      </c>
    </row>
    <row r="300" spans="1:21" x14ac:dyDescent="0.25">
      <c r="A300">
        <v>36706</v>
      </c>
      <c r="B300" t="s">
        <v>21</v>
      </c>
      <c r="C300" s="1">
        <v>43201</v>
      </c>
      <c r="D300" t="s">
        <v>22</v>
      </c>
      <c r="E300">
        <v>7</v>
      </c>
      <c r="F300">
        <v>355.97</v>
      </c>
      <c r="G300">
        <v>0.03</v>
      </c>
      <c r="H300" t="s">
        <v>31</v>
      </c>
      <c r="I300">
        <v>-4.46</v>
      </c>
      <c r="J300">
        <v>48.04</v>
      </c>
      <c r="K300">
        <v>19.989999999999998</v>
      </c>
      <c r="L300" t="s">
        <v>386</v>
      </c>
      <c r="M300" t="s">
        <v>54</v>
      </c>
      <c r="N300" t="s">
        <v>45</v>
      </c>
      <c r="O300" t="s">
        <v>27</v>
      </c>
      <c r="P300" t="s">
        <v>42</v>
      </c>
      <c r="Q300" t="s">
        <v>40</v>
      </c>
      <c r="R300" s="1">
        <v>43203</v>
      </c>
      <c r="S300" s="2">
        <f t="shared" si="12"/>
        <v>2.0402957154297527E-4</v>
      </c>
      <c r="T300" s="1" t="str">
        <f t="shared" si="13"/>
        <v/>
      </c>
      <c r="U300" t="str">
        <f t="shared" si="14"/>
        <v>Low Impact</v>
      </c>
    </row>
    <row r="301" spans="1:21" x14ac:dyDescent="0.25">
      <c r="A301">
        <v>36835</v>
      </c>
      <c r="B301" t="s">
        <v>21</v>
      </c>
      <c r="C301" s="1">
        <v>43393</v>
      </c>
      <c r="D301" t="s">
        <v>49</v>
      </c>
      <c r="E301">
        <v>39</v>
      </c>
      <c r="F301">
        <v>12073.06</v>
      </c>
      <c r="G301">
        <v>0.03</v>
      </c>
      <c r="H301" t="s">
        <v>31</v>
      </c>
      <c r="I301">
        <v>5081.87</v>
      </c>
      <c r="J301">
        <v>315.98</v>
      </c>
      <c r="K301">
        <v>19.989999999999998</v>
      </c>
      <c r="L301" t="s">
        <v>253</v>
      </c>
      <c r="M301" t="s">
        <v>25</v>
      </c>
      <c r="N301" t="s">
        <v>37</v>
      </c>
      <c r="O301" t="s">
        <v>27</v>
      </c>
      <c r="P301" t="s">
        <v>48</v>
      </c>
      <c r="Q301" t="s">
        <v>40</v>
      </c>
      <c r="R301" s="1">
        <v>43395</v>
      </c>
      <c r="S301" s="2">
        <f t="shared" si="12"/>
        <v>6.9198563334343707E-3</v>
      </c>
      <c r="T301" s="1" t="str">
        <f t="shared" si="13"/>
        <v/>
      </c>
      <c r="U301" t="str">
        <f t="shared" si="14"/>
        <v>Major Local Control Audit</v>
      </c>
    </row>
    <row r="302" spans="1:21" x14ac:dyDescent="0.25">
      <c r="A302">
        <v>36835</v>
      </c>
      <c r="B302" t="s">
        <v>21</v>
      </c>
      <c r="C302" s="1">
        <v>43393</v>
      </c>
      <c r="D302" t="s">
        <v>49</v>
      </c>
      <c r="E302">
        <v>18</v>
      </c>
      <c r="F302">
        <v>1175.53</v>
      </c>
      <c r="G302">
        <v>0.03</v>
      </c>
      <c r="H302" t="s">
        <v>31</v>
      </c>
      <c r="I302">
        <v>257.58999999999997</v>
      </c>
      <c r="J302">
        <v>63.94</v>
      </c>
      <c r="K302">
        <v>14.48</v>
      </c>
      <c r="L302" t="s">
        <v>253</v>
      </c>
      <c r="M302" t="s">
        <v>25</v>
      </c>
      <c r="N302" t="s">
        <v>37</v>
      </c>
      <c r="O302" t="s">
        <v>32</v>
      </c>
      <c r="P302" t="s">
        <v>33</v>
      </c>
      <c r="Q302" t="s">
        <v>40</v>
      </c>
      <c r="R302" s="1">
        <v>43394</v>
      </c>
      <c r="S302" s="2">
        <f t="shared" si="12"/>
        <v>6.7377273993851649E-4</v>
      </c>
      <c r="T302" s="1" t="str">
        <f t="shared" si="13"/>
        <v/>
      </c>
      <c r="U302" t="str">
        <f t="shared" si="14"/>
        <v>Medium Impact</v>
      </c>
    </row>
    <row r="303" spans="1:21" x14ac:dyDescent="0.25">
      <c r="A303">
        <v>37025</v>
      </c>
      <c r="B303" t="s">
        <v>21</v>
      </c>
      <c r="C303" s="1">
        <v>43414</v>
      </c>
      <c r="D303" t="s">
        <v>35</v>
      </c>
      <c r="E303">
        <v>37</v>
      </c>
      <c r="F303">
        <v>641.89</v>
      </c>
      <c r="G303">
        <v>0.03</v>
      </c>
      <c r="H303" t="s">
        <v>31</v>
      </c>
      <c r="I303">
        <v>207.3</v>
      </c>
      <c r="J303">
        <v>17.48</v>
      </c>
      <c r="K303">
        <v>1.99</v>
      </c>
      <c r="L303" t="s">
        <v>379</v>
      </c>
      <c r="M303" t="s">
        <v>25</v>
      </c>
      <c r="N303" t="s">
        <v>26</v>
      </c>
      <c r="O303" t="s">
        <v>38</v>
      </c>
      <c r="P303" t="s">
        <v>89</v>
      </c>
      <c r="Q303" t="s">
        <v>34</v>
      </c>
      <c r="R303" s="1">
        <v>43415</v>
      </c>
      <c r="S303" s="2">
        <f t="shared" si="12"/>
        <v>3.6790892962249738E-4</v>
      </c>
      <c r="T303" s="1" t="str">
        <f t="shared" si="13"/>
        <v/>
      </c>
      <c r="U303" t="str">
        <f t="shared" si="14"/>
        <v>Low Impact</v>
      </c>
    </row>
    <row r="304" spans="1:21" x14ac:dyDescent="0.25">
      <c r="A304">
        <v>37794</v>
      </c>
      <c r="B304" t="s">
        <v>21</v>
      </c>
      <c r="C304" s="1">
        <v>43183</v>
      </c>
      <c r="D304" t="s">
        <v>52</v>
      </c>
      <c r="E304">
        <v>32</v>
      </c>
      <c r="F304">
        <v>6195.87</v>
      </c>
      <c r="G304">
        <v>0.03</v>
      </c>
      <c r="H304" t="s">
        <v>31</v>
      </c>
      <c r="I304">
        <v>781.03</v>
      </c>
      <c r="J304">
        <v>193.17</v>
      </c>
      <c r="K304">
        <v>19.989999999999998</v>
      </c>
      <c r="L304" t="s">
        <v>391</v>
      </c>
      <c r="M304" t="s">
        <v>25</v>
      </c>
      <c r="N304" t="s">
        <v>45</v>
      </c>
      <c r="O304" t="s">
        <v>27</v>
      </c>
      <c r="P304" t="s">
        <v>43</v>
      </c>
      <c r="Q304" t="s">
        <v>40</v>
      </c>
      <c r="R304" s="1">
        <v>43187</v>
      </c>
      <c r="S304" s="2">
        <f t="shared" si="12"/>
        <v>3.5512562896760237E-3</v>
      </c>
      <c r="T304" s="1" t="str">
        <f t="shared" si="13"/>
        <v/>
      </c>
      <c r="U304" t="str">
        <f t="shared" si="14"/>
        <v>Major Local Control Audit</v>
      </c>
    </row>
    <row r="305" spans="1:21" x14ac:dyDescent="0.25">
      <c r="A305">
        <v>38852</v>
      </c>
      <c r="B305" t="s">
        <v>21</v>
      </c>
      <c r="C305" s="1">
        <v>43405</v>
      </c>
      <c r="D305" t="s">
        <v>22</v>
      </c>
      <c r="E305">
        <v>25</v>
      </c>
      <c r="F305">
        <v>152.31</v>
      </c>
      <c r="G305">
        <v>0.03</v>
      </c>
      <c r="H305" t="s">
        <v>31</v>
      </c>
      <c r="I305">
        <v>38.08</v>
      </c>
      <c r="J305">
        <v>5.98</v>
      </c>
      <c r="K305">
        <v>1.49</v>
      </c>
      <c r="L305" t="s">
        <v>127</v>
      </c>
      <c r="M305" t="s">
        <v>25</v>
      </c>
      <c r="N305" t="s">
        <v>45</v>
      </c>
      <c r="O305" t="s">
        <v>27</v>
      </c>
      <c r="P305" t="s">
        <v>48</v>
      </c>
      <c r="Q305" t="s">
        <v>40</v>
      </c>
      <c r="R305" s="1">
        <v>43407</v>
      </c>
      <c r="S305" s="2">
        <f t="shared" si="12"/>
        <v>8.729877248563239E-5</v>
      </c>
      <c r="T305" s="1" t="str">
        <f t="shared" si="13"/>
        <v/>
      </c>
      <c r="U305" t="str">
        <f t="shared" si="14"/>
        <v>Low Impact</v>
      </c>
    </row>
    <row r="306" spans="1:21" x14ac:dyDescent="0.25">
      <c r="A306">
        <v>39430</v>
      </c>
      <c r="B306" t="s">
        <v>21</v>
      </c>
      <c r="C306" s="1">
        <v>43264</v>
      </c>
      <c r="D306" t="s">
        <v>52</v>
      </c>
      <c r="E306">
        <v>29</v>
      </c>
      <c r="F306">
        <v>877.97</v>
      </c>
      <c r="G306">
        <v>0.03</v>
      </c>
      <c r="H306" t="s">
        <v>31</v>
      </c>
      <c r="I306">
        <v>-144.19999999999999</v>
      </c>
      <c r="J306">
        <v>30.98</v>
      </c>
      <c r="K306">
        <v>6.5</v>
      </c>
      <c r="L306" t="s">
        <v>220</v>
      </c>
      <c r="M306" t="s">
        <v>54</v>
      </c>
      <c r="N306" t="s">
        <v>26</v>
      </c>
      <c r="O306" t="s">
        <v>38</v>
      </c>
      <c r="P306" t="s">
        <v>89</v>
      </c>
      <c r="Q306" t="s">
        <v>40</v>
      </c>
      <c r="R306" s="1">
        <v>43268</v>
      </c>
      <c r="S306" s="2">
        <f t="shared" si="12"/>
        <v>5.0322174039269039E-4</v>
      </c>
      <c r="T306" s="1" t="str">
        <f t="shared" si="13"/>
        <v/>
      </c>
      <c r="U306" t="str">
        <f t="shared" si="14"/>
        <v>Medium Impact</v>
      </c>
    </row>
    <row r="307" spans="1:21" x14ac:dyDescent="0.25">
      <c r="A307">
        <v>40261</v>
      </c>
      <c r="B307" t="s">
        <v>21</v>
      </c>
      <c r="C307" s="1">
        <v>43408</v>
      </c>
      <c r="D307" t="s">
        <v>49</v>
      </c>
      <c r="E307">
        <v>36</v>
      </c>
      <c r="F307">
        <v>331.37</v>
      </c>
      <c r="G307">
        <v>0.03</v>
      </c>
      <c r="H307" t="s">
        <v>23</v>
      </c>
      <c r="I307">
        <v>-172.17</v>
      </c>
      <c r="J307">
        <v>9.06</v>
      </c>
      <c r="K307">
        <v>9.86</v>
      </c>
      <c r="L307" t="s">
        <v>339</v>
      </c>
      <c r="M307" t="s">
        <v>25</v>
      </c>
      <c r="N307" t="s">
        <v>26</v>
      </c>
      <c r="O307" t="s">
        <v>27</v>
      </c>
      <c r="P307" t="s">
        <v>42</v>
      </c>
      <c r="Q307" t="s">
        <v>40</v>
      </c>
      <c r="R307" s="1">
        <v>43410</v>
      </c>
      <c r="S307" s="2">
        <f t="shared" si="12"/>
        <v>1.8992971071212663E-4</v>
      </c>
      <c r="T307" s="1" t="str">
        <f t="shared" si="13"/>
        <v/>
      </c>
      <c r="U307" t="str">
        <f t="shared" si="14"/>
        <v>Low Impact</v>
      </c>
    </row>
    <row r="308" spans="1:21" x14ac:dyDescent="0.25">
      <c r="A308">
        <v>40354</v>
      </c>
      <c r="B308" t="s">
        <v>30</v>
      </c>
      <c r="C308" s="1">
        <v>43103</v>
      </c>
      <c r="D308" t="s">
        <v>35</v>
      </c>
      <c r="E308">
        <v>29</v>
      </c>
      <c r="F308">
        <v>172.51</v>
      </c>
      <c r="G308">
        <v>0.03</v>
      </c>
      <c r="H308" t="s">
        <v>31</v>
      </c>
      <c r="I308">
        <v>12.55</v>
      </c>
      <c r="J308">
        <v>5.58</v>
      </c>
      <c r="K308">
        <v>2.99</v>
      </c>
      <c r="L308" t="s">
        <v>296</v>
      </c>
      <c r="M308" t="s">
        <v>63</v>
      </c>
      <c r="N308" t="s">
        <v>37</v>
      </c>
      <c r="O308" t="s">
        <v>27</v>
      </c>
      <c r="P308" t="s">
        <v>48</v>
      </c>
      <c r="Q308" t="s">
        <v>40</v>
      </c>
      <c r="R308" s="1">
        <v>43104</v>
      </c>
      <c r="S308" s="2">
        <f t="shared" si="12"/>
        <v>9.8876706989012167E-5</v>
      </c>
      <c r="T308" s="1" t="str">
        <f t="shared" si="13"/>
        <v>QUALITY CHECK</v>
      </c>
      <c r="U308" t="str">
        <f t="shared" si="14"/>
        <v>Low Impact</v>
      </c>
    </row>
    <row r="309" spans="1:21" x14ac:dyDescent="0.25">
      <c r="A309">
        <v>40647</v>
      </c>
      <c r="B309" t="s">
        <v>21</v>
      </c>
      <c r="C309" s="1">
        <v>43329</v>
      </c>
      <c r="D309" t="s">
        <v>35</v>
      </c>
      <c r="E309">
        <v>47</v>
      </c>
      <c r="F309">
        <v>1982.16</v>
      </c>
      <c r="G309">
        <v>0.03</v>
      </c>
      <c r="H309" t="s">
        <v>31</v>
      </c>
      <c r="I309">
        <v>267.10000000000002</v>
      </c>
      <c r="J309">
        <v>40.99</v>
      </c>
      <c r="K309">
        <v>19.989999999999998</v>
      </c>
      <c r="L309" t="s">
        <v>262</v>
      </c>
      <c r="M309" t="s">
        <v>54</v>
      </c>
      <c r="N309" t="s">
        <v>26</v>
      </c>
      <c r="O309" t="s">
        <v>27</v>
      </c>
      <c r="P309" t="s">
        <v>42</v>
      </c>
      <c r="Q309" t="s">
        <v>40</v>
      </c>
      <c r="R309" s="1">
        <v>43330</v>
      </c>
      <c r="S309" s="2">
        <f t="shared" si="12"/>
        <v>1.1361048839217459E-3</v>
      </c>
      <c r="T309" s="1" t="str">
        <f t="shared" si="13"/>
        <v/>
      </c>
      <c r="U309" t="str">
        <f t="shared" si="14"/>
        <v>Medium Local Control Audit</v>
      </c>
    </row>
    <row r="310" spans="1:21" x14ac:dyDescent="0.25">
      <c r="A310">
        <v>40708</v>
      </c>
      <c r="B310" t="s">
        <v>21</v>
      </c>
      <c r="C310" s="1">
        <v>43385</v>
      </c>
      <c r="D310" t="s">
        <v>22</v>
      </c>
      <c r="E310">
        <v>15</v>
      </c>
      <c r="F310">
        <v>103.55</v>
      </c>
      <c r="G310">
        <v>0.03</v>
      </c>
      <c r="H310" t="s">
        <v>31</v>
      </c>
      <c r="I310">
        <v>19.59</v>
      </c>
      <c r="J310">
        <v>6.68</v>
      </c>
      <c r="K310">
        <v>1.5</v>
      </c>
      <c r="L310" t="s">
        <v>403</v>
      </c>
      <c r="M310" t="s">
        <v>25</v>
      </c>
      <c r="N310" t="s">
        <v>26</v>
      </c>
      <c r="O310" t="s">
        <v>27</v>
      </c>
      <c r="P310" t="s">
        <v>28</v>
      </c>
      <c r="Q310" t="s">
        <v>29</v>
      </c>
      <c r="R310" s="1">
        <v>43386</v>
      </c>
      <c r="S310" s="2">
        <f t="shared" si="12"/>
        <v>5.9351243456681987E-5</v>
      </c>
      <c r="T310" s="1" t="str">
        <f t="shared" si="13"/>
        <v/>
      </c>
      <c r="U310" t="str">
        <f t="shared" si="14"/>
        <v>Low Impact</v>
      </c>
    </row>
    <row r="311" spans="1:21" x14ac:dyDescent="0.25">
      <c r="A311">
        <v>41542</v>
      </c>
      <c r="B311" t="s">
        <v>21</v>
      </c>
      <c r="C311" s="1">
        <v>43369</v>
      </c>
      <c r="D311" t="s">
        <v>35</v>
      </c>
      <c r="E311">
        <v>47</v>
      </c>
      <c r="F311">
        <v>6181.48</v>
      </c>
      <c r="G311">
        <v>0.03</v>
      </c>
      <c r="H311" t="s">
        <v>56</v>
      </c>
      <c r="I311">
        <v>-194.83</v>
      </c>
      <c r="J311">
        <v>124.49</v>
      </c>
      <c r="K311">
        <v>51.94</v>
      </c>
      <c r="L311" t="s">
        <v>356</v>
      </c>
      <c r="M311" t="s">
        <v>25</v>
      </c>
      <c r="N311" t="s">
        <v>26</v>
      </c>
      <c r="O311" t="s">
        <v>32</v>
      </c>
      <c r="P311" t="s">
        <v>118</v>
      </c>
      <c r="Q311" t="s">
        <v>80</v>
      </c>
      <c r="R311" s="1">
        <v>43370</v>
      </c>
      <c r="S311" s="2">
        <f t="shared" si="12"/>
        <v>3.5430084442550514E-3</v>
      </c>
      <c r="T311" s="1" t="str">
        <f t="shared" si="13"/>
        <v/>
      </c>
      <c r="U311" t="str">
        <f t="shared" si="14"/>
        <v>Major Local Control Audit</v>
      </c>
    </row>
    <row r="312" spans="1:21" x14ac:dyDescent="0.25">
      <c r="A312">
        <v>41543</v>
      </c>
      <c r="B312" t="s">
        <v>21</v>
      </c>
      <c r="C312" s="1">
        <v>43137</v>
      </c>
      <c r="D312" t="s">
        <v>52</v>
      </c>
      <c r="E312">
        <v>45</v>
      </c>
      <c r="F312">
        <v>7548.65</v>
      </c>
      <c r="G312">
        <v>0.03</v>
      </c>
      <c r="H312" t="s">
        <v>56</v>
      </c>
      <c r="I312">
        <v>1385.35</v>
      </c>
      <c r="J312">
        <v>160.97999999999999</v>
      </c>
      <c r="K312">
        <v>30</v>
      </c>
      <c r="L312" t="s">
        <v>295</v>
      </c>
      <c r="M312" t="s">
        <v>54</v>
      </c>
      <c r="N312" t="s">
        <v>26</v>
      </c>
      <c r="O312" t="s">
        <v>32</v>
      </c>
      <c r="P312" t="s">
        <v>86</v>
      </c>
      <c r="Q312" t="s">
        <v>59</v>
      </c>
      <c r="R312" s="1">
        <v>43141</v>
      </c>
      <c r="S312" s="2">
        <f t="shared" si="12"/>
        <v>4.3266225390563252E-3</v>
      </c>
      <c r="T312" s="1" t="str">
        <f t="shared" si="13"/>
        <v/>
      </c>
      <c r="U312" t="str">
        <f t="shared" si="14"/>
        <v>Major Local Control Audit</v>
      </c>
    </row>
    <row r="313" spans="1:21" x14ac:dyDescent="0.25">
      <c r="A313">
        <v>41543</v>
      </c>
      <c r="B313" t="s">
        <v>21</v>
      </c>
      <c r="C313" s="1">
        <v>43137</v>
      </c>
      <c r="D313" t="s">
        <v>52</v>
      </c>
      <c r="E313">
        <v>24</v>
      </c>
      <c r="F313">
        <v>1318.8685</v>
      </c>
      <c r="G313">
        <v>0.03</v>
      </c>
      <c r="H313" t="s">
        <v>31</v>
      </c>
      <c r="I313">
        <v>172.33</v>
      </c>
      <c r="J313">
        <v>65.989999999999995</v>
      </c>
      <c r="K313">
        <v>3.99</v>
      </c>
      <c r="L313" t="s">
        <v>295</v>
      </c>
      <c r="M313" t="s">
        <v>54</v>
      </c>
      <c r="N313" t="s">
        <v>26</v>
      </c>
      <c r="O313" t="s">
        <v>38</v>
      </c>
      <c r="P313" t="s">
        <v>39</v>
      </c>
      <c r="Q313" t="s">
        <v>40</v>
      </c>
      <c r="R313" s="1">
        <v>43141</v>
      </c>
      <c r="S313" s="2">
        <f t="shared" si="12"/>
        <v>7.5592936195894732E-4</v>
      </c>
      <c r="T313" s="1" t="str">
        <f t="shared" si="13"/>
        <v/>
      </c>
      <c r="U313" t="str">
        <f t="shared" si="14"/>
        <v>Medium Impact</v>
      </c>
    </row>
    <row r="314" spans="1:21" x14ac:dyDescent="0.25">
      <c r="A314">
        <v>41636</v>
      </c>
      <c r="B314" t="s">
        <v>21</v>
      </c>
      <c r="C314" s="1">
        <v>43326</v>
      </c>
      <c r="D314" t="s">
        <v>49</v>
      </c>
      <c r="E314">
        <v>47</v>
      </c>
      <c r="F314">
        <v>5294.48</v>
      </c>
      <c r="G314">
        <v>0.03</v>
      </c>
      <c r="H314" t="s">
        <v>31</v>
      </c>
      <c r="I314">
        <v>1521.31</v>
      </c>
      <c r="J314">
        <v>107.53</v>
      </c>
      <c r="K314">
        <v>5.81</v>
      </c>
      <c r="L314" t="s">
        <v>409</v>
      </c>
      <c r="M314" t="s">
        <v>25</v>
      </c>
      <c r="N314" t="s">
        <v>37</v>
      </c>
      <c r="O314" t="s">
        <v>32</v>
      </c>
      <c r="P314" t="s">
        <v>33</v>
      </c>
      <c r="Q314" t="s">
        <v>74</v>
      </c>
      <c r="R314" s="1">
        <v>43327</v>
      </c>
      <c r="S314" s="2">
        <f t="shared" si="12"/>
        <v>3.0346110232403055E-3</v>
      </c>
      <c r="T314" s="1" t="str">
        <f t="shared" si="13"/>
        <v/>
      </c>
      <c r="U314" t="str">
        <f t="shared" si="14"/>
        <v>Major Local Control Audit</v>
      </c>
    </row>
    <row r="315" spans="1:21" x14ac:dyDescent="0.25">
      <c r="A315">
        <v>41636</v>
      </c>
      <c r="B315" t="s">
        <v>21</v>
      </c>
      <c r="C315" s="1">
        <v>43326</v>
      </c>
      <c r="D315" t="s">
        <v>49</v>
      </c>
      <c r="E315">
        <v>27</v>
      </c>
      <c r="F315">
        <v>2762.857</v>
      </c>
      <c r="G315">
        <v>0.03</v>
      </c>
      <c r="H315" t="s">
        <v>31</v>
      </c>
      <c r="I315">
        <v>722.24</v>
      </c>
      <c r="J315">
        <v>115.99</v>
      </c>
      <c r="K315">
        <v>4.2300000000000004</v>
      </c>
      <c r="L315" t="s">
        <v>409</v>
      </c>
      <c r="M315" t="s">
        <v>25</v>
      </c>
      <c r="N315" t="s">
        <v>37</v>
      </c>
      <c r="O315" t="s">
        <v>38</v>
      </c>
      <c r="P315" t="s">
        <v>39</v>
      </c>
      <c r="Q315" t="s">
        <v>40</v>
      </c>
      <c r="R315" s="1">
        <v>43328</v>
      </c>
      <c r="S315" s="2">
        <f t="shared" si="12"/>
        <v>1.5835731380299182E-3</v>
      </c>
      <c r="T315" s="1" t="str">
        <f t="shared" si="13"/>
        <v/>
      </c>
      <c r="U315" t="str">
        <f t="shared" si="14"/>
        <v>Major Local Control Audit</v>
      </c>
    </row>
    <row r="316" spans="1:21" x14ac:dyDescent="0.25">
      <c r="A316">
        <v>41696</v>
      </c>
      <c r="B316" t="s">
        <v>21</v>
      </c>
      <c r="C316" s="1">
        <v>43294</v>
      </c>
      <c r="D316" t="s">
        <v>22</v>
      </c>
      <c r="E316">
        <v>45</v>
      </c>
      <c r="F316">
        <v>237.28</v>
      </c>
      <c r="G316">
        <v>0.03</v>
      </c>
      <c r="H316" t="s">
        <v>23</v>
      </c>
      <c r="I316">
        <v>-2088.6799999999998</v>
      </c>
      <c r="J316">
        <v>4.4800000000000004</v>
      </c>
      <c r="K316">
        <v>49</v>
      </c>
      <c r="L316" t="s">
        <v>290</v>
      </c>
      <c r="M316" t="s">
        <v>166</v>
      </c>
      <c r="N316" t="s">
        <v>45</v>
      </c>
      <c r="O316" t="s">
        <v>27</v>
      </c>
      <c r="P316" t="s">
        <v>46</v>
      </c>
      <c r="Q316" t="s">
        <v>76</v>
      </c>
      <c r="R316" s="1">
        <v>43296</v>
      </c>
      <c r="S316" s="2">
        <f t="shared" si="12"/>
        <v>1.3600060885950269E-4</v>
      </c>
      <c r="T316" s="1" t="str">
        <f t="shared" si="13"/>
        <v/>
      </c>
      <c r="U316" t="str">
        <f t="shared" si="14"/>
        <v>Low Impact</v>
      </c>
    </row>
    <row r="317" spans="1:21" x14ac:dyDescent="0.25">
      <c r="A317">
        <v>41765</v>
      </c>
      <c r="B317" t="s">
        <v>21</v>
      </c>
      <c r="C317" s="1">
        <v>43443</v>
      </c>
      <c r="D317" t="s">
        <v>55</v>
      </c>
      <c r="E317">
        <v>41</v>
      </c>
      <c r="F317">
        <v>204.99</v>
      </c>
      <c r="G317">
        <v>0.03</v>
      </c>
      <c r="H317" t="s">
        <v>31</v>
      </c>
      <c r="I317">
        <v>-95.99</v>
      </c>
      <c r="J317">
        <v>4.9800000000000004</v>
      </c>
      <c r="K317">
        <v>4.95</v>
      </c>
      <c r="L317" t="s">
        <v>366</v>
      </c>
      <c r="M317" t="s">
        <v>54</v>
      </c>
      <c r="N317" t="s">
        <v>37</v>
      </c>
      <c r="O317" t="s">
        <v>27</v>
      </c>
      <c r="P317" t="s">
        <v>48</v>
      </c>
      <c r="Q317" t="s">
        <v>40</v>
      </c>
      <c r="R317" s="1">
        <v>43445</v>
      </c>
      <c r="S317" s="2">
        <f t="shared" si="12"/>
        <v>1.1749310860632778E-4</v>
      </c>
      <c r="T317" s="1" t="str">
        <f t="shared" si="13"/>
        <v/>
      </c>
      <c r="U317" t="str">
        <f t="shared" si="14"/>
        <v>Low Impact</v>
      </c>
    </row>
    <row r="318" spans="1:21" x14ac:dyDescent="0.25">
      <c r="A318">
        <v>41825</v>
      </c>
      <c r="B318" t="s">
        <v>21</v>
      </c>
      <c r="C318" s="1">
        <v>43334</v>
      </c>
      <c r="D318" t="s">
        <v>49</v>
      </c>
      <c r="E318">
        <v>50</v>
      </c>
      <c r="F318">
        <v>7817.45</v>
      </c>
      <c r="G318">
        <v>0.03</v>
      </c>
      <c r="H318" t="s">
        <v>56</v>
      </c>
      <c r="I318">
        <v>-1303.5999999999999</v>
      </c>
      <c r="J318">
        <v>150.88999999999999</v>
      </c>
      <c r="K318">
        <v>60.2</v>
      </c>
      <c r="L318" t="s">
        <v>165</v>
      </c>
      <c r="M318" t="s">
        <v>63</v>
      </c>
      <c r="N318" t="s">
        <v>64</v>
      </c>
      <c r="O318" t="s">
        <v>32</v>
      </c>
      <c r="P318" t="s">
        <v>86</v>
      </c>
      <c r="Q318" t="s">
        <v>59</v>
      </c>
      <c r="R318" s="1">
        <v>43334</v>
      </c>
      <c r="S318" s="2">
        <f t="shared" si="12"/>
        <v>4.4806893110616959E-3</v>
      </c>
      <c r="T318" s="1" t="str">
        <f t="shared" si="13"/>
        <v/>
      </c>
      <c r="U318" t="str">
        <f t="shared" si="14"/>
        <v>Major Local Control Audit</v>
      </c>
    </row>
    <row r="319" spans="1:21" x14ac:dyDescent="0.25">
      <c r="A319">
        <v>43330</v>
      </c>
      <c r="B319" t="s">
        <v>21</v>
      </c>
      <c r="C319" s="1">
        <v>43217</v>
      </c>
      <c r="D319" t="s">
        <v>22</v>
      </c>
      <c r="E319">
        <v>40</v>
      </c>
      <c r="F319">
        <v>2205.7584999999999</v>
      </c>
      <c r="G319">
        <v>0.03</v>
      </c>
      <c r="H319" t="s">
        <v>31</v>
      </c>
      <c r="I319">
        <v>337.04</v>
      </c>
      <c r="J319">
        <v>65.989999999999995</v>
      </c>
      <c r="K319">
        <v>8.99</v>
      </c>
      <c r="L319" t="s">
        <v>300</v>
      </c>
      <c r="M319" t="s">
        <v>166</v>
      </c>
      <c r="N319" t="s">
        <v>37</v>
      </c>
      <c r="O319" t="s">
        <v>38</v>
      </c>
      <c r="P319" t="s">
        <v>39</v>
      </c>
      <c r="Q319" t="s">
        <v>40</v>
      </c>
      <c r="R319" s="1">
        <v>43218</v>
      </c>
      <c r="S319" s="2">
        <f t="shared" si="12"/>
        <v>1.2642637348155062E-3</v>
      </c>
      <c r="T319" s="1" t="str">
        <f t="shared" si="13"/>
        <v/>
      </c>
      <c r="U319" t="str">
        <f t="shared" si="14"/>
        <v>Medium Local Control Audit</v>
      </c>
    </row>
    <row r="320" spans="1:21" x14ac:dyDescent="0.25">
      <c r="A320">
        <v>44002</v>
      </c>
      <c r="B320" t="s">
        <v>21</v>
      </c>
      <c r="C320" s="1">
        <v>43138</v>
      </c>
      <c r="D320" t="s">
        <v>55</v>
      </c>
      <c r="E320">
        <v>14</v>
      </c>
      <c r="F320">
        <v>261.85000000000002</v>
      </c>
      <c r="G320">
        <v>0.03</v>
      </c>
      <c r="H320" t="s">
        <v>31</v>
      </c>
      <c r="I320">
        <v>-52.33</v>
      </c>
      <c r="J320">
        <v>17.7</v>
      </c>
      <c r="K320">
        <v>9.4700000000000006</v>
      </c>
      <c r="L320" t="s">
        <v>270</v>
      </c>
      <c r="M320" t="s">
        <v>25</v>
      </c>
      <c r="N320" t="s">
        <v>26</v>
      </c>
      <c r="O320" t="s">
        <v>27</v>
      </c>
      <c r="P320" t="s">
        <v>43</v>
      </c>
      <c r="Q320" t="s">
        <v>40</v>
      </c>
      <c r="R320" s="1">
        <v>43138</v>
      </c>
      <c r="S320" s="2">
        <f t="shared" si="12"/>
        <v>1.5008327473811859E-4</v>
      </c>
      <c r="T320" s="1" t="str">
        <f t="shared" si="13"/>
        <v/>
      </c>
      <c r="U320" t="str">
        <f t="shared" si="14"/>
        <v>Low Impact</v>
      </c>
    </row>
    <row r="321" spans="1:21" x14ac:dyDescent="0.25">
      <c r="A321">
        <v>44387</v>
      </c>
      <c r="B321" t="s">
        <v>21</v>
      </c>
      <c r="C321" s="1">
        <v>43135</v>
      </c>
      <c r="D321" t="s">
        <v>52</v>
      </c>
      <c r="E321">
        <v>20</v>
      </c>
      <c r="F321">
        <v>173.09</v>
      </c>
      <c r="G321">
        <v>0.03</v>
      </c>
      <c r="H321" t="s">
        <v>31</v>
      </c>
      <c r="I321">
        <v>-6.71</v>
      </c>
      <c r="J321">
        <v>8.34</v>
      </c>
      <c r="K321">
        <v>4.82</v>
      </c>
      <c r="L321" t="s">
        <v>110</v>
      </c>
      <c r="M321" t="s">
        <v>63</v>
      </c>
      <c r="N321" t="s">
        <v>26</v>
      </c>
      <c r="O321" t="s">
        <v>27</v>
      </c>
      <c r="P321" t="s">
        <v>42</v>
      </c>
      <c r="Q321" t="s">
        <v>40</v>
      </c>
      <c r="R321" s="1">
        <v>43139</v>
      </c>
      <c r="S321" s="2">
        <f t="shared" si="12"/>
        <v>9.9209142732178526E-5</v>
      </c>
      <c r="T321" s="1" t="str">
        <f t="shared" si="13"/>
        <v/>
      </c>
      <c r="U321" t="str">
        <f t="shared" si="14"/>
        <v>Low Impact</v>
      </c>
    </row>
    <row r="322" spans="1:21" x14ac:dyDescent="0.25">
      <c r="A322">
        <v>224</v>
      </c>
      <c r="B322" t="s">
        <v>21</v>
      </c>
      <c r="C322" s="1">
        <v>43268</v>
      </c>
      <c r="D322" t="s">
        <v>22</v>
      </c>
      <c r="E322">
        <v>44</v>
      </c>
      <c r="F322">
        <v>267.85000000000002</v>
      </c>
      <c r="G322">
        <v>0.04</v>
      </c>
      <c r="H322" t="s">
        <v>31</v>
      </c>
      <c r="I322">
        <v>-65.430000000000007</v>
      </c>
      <c r="J322">
        <v>5.98</v>
      </c>
      <c r="K322">
        <v>5.15</v>
      </c>
      <c r="L322" t="s">
        <v>41</v>
      </c>
      <c r="M322" t="s">
        <v>25</v>
      </c>
      <c r="N322" t="s">
        <v>26</v>
      </c>
      <c r="O322" t="s">
        <v>27</v>
      </c>
      <c r="P322" t="s">
        <v>42</v>
      </c>
      <c r="Q322" t="s">
        <v>40</v>
      </c>
      <c r="R322" s="1">
        <v>43269</v>
      </c>
      <c r="S322" s="2">
        <f t="shared" ref="S322:S385" si="15">F322/$F$905</f>
        <v>1.5352226518466704E-4</v>
      </c>
      <c r="T322" s="1" t="str">
        <f t="shared" si="13"/>
        <v/>
      </c>
      <c r="U322" t="str">
        <f t="shared" si="14"/>
        <v>Low Impact</v>
      </c>
    </row>
    <row r="323" spans="1:21" x14ac:dyDescent="0.25">
      <c r="A323">
        <v>224</v>
      </c>
      <c r="B323" t="s">
        <v>21</v>
      </c>
      <c r="C323" s="1">
        <v>43268</v>
      </c>
      <c r="D323" t="s">
        <v>22</v>
      </c>
      <c r="E323">
        <v>33</v>
      </c>
      <c r="F323">
        <v>528.5</v>
      </c>
      <c r="G323">
        <v>0.04</v>
      </c>
      <c r="H323" t="s">
        <v>31</v>
      </c>
      <c r="I323">
        <v>-149.91999999999999</v>
      </c>
      <c r="J323">
        <v>15.42</v>
      </c>
      <c r="K323">
        <v>10.68</v>
      </c>
      <c r="L323" t="s">
        <v>41</v>
      </c>
      <c r="M323" t="s">
        <v>25</v>
      </c>
      <c r="N323" t="s">
        <v>26</v>
      </c>
      <c r="O323" t="s">
        <v>27</v>
      </c>
      <c r="P323" t="s">
        <v>43</v>
      </c>
      <c r="Q323" t="s">
        <v>40</v>
      </c>
      <c r="R323" s="1">
        <v>43269</v>
      </c>
      <c r="S323" s="2">
        <f t="shared" si="15"/>
        <v>3.0291774183347593E-4</v>
      </c>
      <c r="T323" s="1" t="str">
        <f t="shared" ref="T323:T386" si="16">IF(B323="Y","QUALITY CHECK","")</f>
        <v/>
      </c>
      <c r="U323" t="str">
        <f t="shared" ref="U323:U386" si="17">VLOOKUP(S323,$G$912:$H$917,2)</f>
        <v>Low Impact</v>
      </c>
    </row>
    <row r="324" spans="1:21" x14ac:dyDescent="0.25">
      <c r="A324">
        <v>548</v>
      </c>
      <c r="B324" t="s">
        <v>21</v>
      </c>
      <c r="C324" s="1">
        <v>43363</v>
      </c>
      <c r="D324" t="s">
        <v>49</v>
      </c>
      <c r="E324">
        <v>41</v>
      </c>
      <c r="F324">
        <v>129.49</v>
      </c>
      <c r="G324">
        <v>0.04</v>
      </c>
      <c r="H324" t="s">
        <v>31</v>
      </c>
      <c r="I324">
        <v>36.020000000000003</v>
      </c>
      <c r="J324">
        <v>3.08</v>
      </c>
      <c r="K324">
        <v>0.99</v>
      </c>
      <c r="L324" t="s">
        <v>60</v>
      </c>
      <c r="M324" t="s">
        <v>25</v>
      </c>
      <c r="N324" t="s">
        <v>37</v>
      </c>
      <c r="O324" t="s">
        <v>27</v>
      </c>
      <c r="P324" t="s">
        <v>61</v>
      </c>
      <c r="Q324" t="s">
        <v>40</v>
      </c>
      <c r="R324" s="1">
        <v>43364</v>
      </c>
      <c r="S324" s="2">
        <f t="shared" si="15"/>
        <v>7.4219145487259788E-5</v>
      </c>
      <c r="T324" s="1" t="str">
        <f t="shared" si="16"/>
        <v/>
      </c>
      <c r="U324" t="str">
        <f t="shared" si="17"/>
        <v>Low Impact</v>
      </c>
    </row>
    <row r="325" spans="1:21" x14ac:dyDescent="0.25">
      <c r="A325">
        <v>3110</v>
      </c>
      <c r="B325" t="s">
        <v>21</v>
      </c>
      <c r="C325" s="1">
        <v>43450</v>
      </c>
      <c r="D325" t="s">
        <v>35</v>
      </c>
      <c r="E325">
        <v>13</v>
      </c>
      <c r="F325">
        <v>1601.32</v>
      </c>
      <c r="G325">
        <v>0.04</v>
      </c>
      <c r="H325" t="s">
        <v>56</v>
      </c>
      <c r="I325">
        <v>377.81</v>
      </c>
      <c r="J325">
        <v>119.99</v>
      </c>
      <c r="K325">
        <v>14</v>
      </c>
      <c r="L325" t="s">
        <v>96</v>
      </c>
      <c r="M325" t="s">
        <v>25</v>
      </c>
      <c r="N325" t="s">
        <v>26</v>
      </c>
      <c r="O325" t="s">
        <v>38</v>
      </c>
      <c r="P325" t="s">
        <v>58</v>
      </c>
      <c r="Q325" t="s">
        <v>59</v>
      </c>
      <c r="R325" s="1">
        <v>43452</v>
      </c>
      <c r="S325" s="2">
        <f t="shared" si="15"/>
        <v>9.178206969778272E-4</v>
      </c>
      <c r="T325" s="1" t="str">
        <f t="shared" si="16"/>
        <v/>
      </c>
      <c r="U325" t="str">
        <f t="shared" si="17"/>
        <v>Medium Local Control Audit</v>
      </c>
    </row>
    <row r="326" spans="1:21" x14ac:dyDescent="0.25">
      <c r="A326">
        <v>3492</v>
      </c>
      <c r="B326" t="s">
        <v>21</v>
      </c>
      <c r="C326" s="1">
        <v>43427</v>
      </c>
      <c r="D326" t="s">
        <v>52</v>
      </c>
      <c r="E326">
        <v>33</v>
      </c>
      <c r="F326">
        <v>94.6</v>
      </c>
      <c r="G326">
        <v>0.04</v>
      </c>
      <c r="H326" t="s">
        <v>31</v>
      </c>
      <c r="I326">
        <v>-6.34</v>
      </c>
      <c r="J326">
        <v>2.78</v>
      </c>
      <c r="K326">
        <v>1.25</v>
      </c>
      <c r="L326" t="s">
        <v>102</v>
      </c>
      <c r="M326" t="s">
        <v>25</v>
      </c>
      <c r="N326" t="s">
        <v>26</v>
      </c>
      <c r="O326" t="s">
        <v>27</v>
      </c>
      <c r="P326" t="s">
        <v>28</v>
      </c>
      <c r="Q326" t="s">
        <v>29</v>
      </c>
      <c r="R326" s="1">
        <v>43427</v>
      </c>
      <c r="S326" s="2">
        <f t="shared" si="15"/>
        <v>5.4221416040580548E-5</v>
      </c>
      <c r="T326" s="1" t="str">
        <f t="shared" si="16"/>
        <v/>
      </c>
      <c r="U326" t="str">
        <f t="shared" si="17"/>
        <v>Low Impact</v>
      </c>
    </row>
    <row r="327" spans="1:21" x14ac:dyDescent="0.25">
      <c r="A327">
        <v>4451</v>
      </c>
      <c r="B327" t="s">
        <v>21</v>
      </c>
      <c r="C327" s="1">
        <v>43373</v>
      </c>
      <c r="D327" t="s">
        <v>49</v>
      </c>
      <c r="E327">
        <v>47</v>
      </c>
      <c r="F327">
        <v>992.95</v>
      </c>
      <c r="G327">
        <v>0.04</v>
      </c>
      <c r="H327" t="s">
        <v>31</v>
      </c>
      <c r="I327">
        <v>-65.209999999999994</v>
      </c>
      <c r="J327">
        <v>21.38</v>
      </c>
      <c r="K327">
        <v>8.99</v>
      </c>
      <c r="L327" t="s">
        <v>109</v>
      </c>
      <c r="M327" t="s">
        <v>25</v>
      </c>
      <c r="N327" t="s">
        <v>26</v>
      </c>
      <c r="O327" t="s">
        <v>27</v>
      </c>
      <c r="P327" t="s">
        <v>28</v>
      </c>
      <c r="Q327" t="s">
        <v>34</v>
      </c>
      <c r="R327" s="1">
        <v>43373</v>
      </c>
      <c r="S327" s="2">
        <f t="shared" si="15"/>
        <v>5.6912426065004718E-4</v>
      </c>
      <c r="T327" s="1" t="str">
        <f t="shared" si="16"/>
        <v/>
      </c>
      <c r="U327" t="str">
        <f t="shared" si="17"/>
        <v>Medium Impact</v>
      </c>
    </row>
    <row r="328" spans="1:21" x14ac:dyDescent="0.25">
      <c r="A328">
        <v>5765</v>
      </c>
      <c r="B328" t="s">
        <v>21</v>
      </c>
      <c r="C328" s="1">
        <v>43448</v>
      </c>
      <c r="D328" t="s">
        <v>52</v>
      </c>
      <c r="E328">
        <v>23</v>
      </c>
      <c r="F328">
        <v>849.46</v>
      </c>
      <c r="G328">
        <v>0.04</v>
      </c>
      <c r="H328" t="s">
        <v>31</v>
      </c>
      <c r="I328">
        <v>9.06</v>
      </c>
      <c r="J328">
        <v>35.44</v>
      </c>
      <c r="K328">
        <v>19.989999999999998</v>
      </c>
      <c r="L328" t="s">
        <v>24</v>
      </c>
      <c r="M328" t="s">
        <v>25</v>
      </c>
      <c r="N328" t="s">
        <v>26</v>
      </c>
      <c r="O328" t="s">
        <v>27</v>
      </c>
      <c r="P328" t="s">
        <v>42</v>
      </c>
      <c r="Q328" t="s">
        <v>40</v>
      </c>
      <c r="R328" s="1">
        <v>43455</v>
      </c>
      <c r="S328" s="2">
        <f t="shared" si="15"/>
        <v>4.8688080412084101E-4</v>
      </c>
      <c r="T328" s="1" t="str">
        <f t="shared" si="16"/>
        <v/>
      </c>
      <c r="U328" t="str">
        <f t="shared" si="17"/>
        <v>Low Local Control Audit</v>
      </c>
    </row>
    <row r="329" spans="1:21" x14ac:dyDescent="0.25">
      <c r="A329">
        <v>8930</v>
      </c>
      <c r="B329" t="s">
        <v>21</v>
      </c>
      <c r="C329" s="1">
        <v>43239</v>
      </c>
      <c r="D329" t="s">
        <v>55</v>
      </c>
      <c r="E329">
        <v>14</v>
      </c>
      <c r="F329">
        <v>145.86000000000001</v>
      </c>
      <c r="G329">
        <v>0.04</v>
      </c>
      <c r="H329" t="s">
        <v>31</v>
      </c>
      <c r="I329">
        <v>-92.32</v>
      </c>
      <c r="J329">
        <v>9.99</v>
      </c>
      <c r="K329">
        <v>11.59</v>
      </c>
      <c r="L329" t="s">
        <v>159</v>
      </c>
      <c r="M329" t="s">
        <v>25</v>
      </c>
      <c r="N329" t="s">
        <v>26</v>
      </c>
      <c r="O329" t="s">
        <v>27</v>
      </c>
      <c r="P329" t="s">
        <v>42</v>
      </c>
      <c r="Q329" t="s">
        <v>40</v>
      </c>
      <c r="R329" s="1">
        <v>43241</v>
      </c>
      <c r="S329" s="2">
        <f t="shared" si="15"/>
        <v>8.3601857755592819E-5</v>
      </c>
      <c r="T329" s="1" t="str">
        <f t="shared" si="16"/>
        <v/>
      </c>
      <c r="U329" t="str">
        <f t="shared" si="17"/>
        <v>Low Impact</v>
      </c>
    </row>
    <row r="330" spans="1:21" x14ac:dyDescent="0.25">
      <c r="A330">
        <v>9126</v>
      </c>
      <c r="B330" t="s">
        <v>21</v>
      </c>
      <c r="C330" s="1">
        <v>43421</v>
      </c>
      <c r="D330" t="s">
        <v>55</v>
      </c>
      <c r="E330">
        <v>47</v>
      </c>
      <c r="F330">
        <v>2799.7</v>
      </c>
      <c r="G330">
        <v>0.04</v>
      </c>
      <c r="H330" t="s">
        <v>31</v>
      </c>
      <c r="I330">
        <v>884.08</v>
      </c>
      <c r="J330">
        <v>62.05</v>
      </c>
      <c r="K330">
        <v>3.99</v>
      </c>
      <c r="L330" t="s">
        <v>165</v>
      </c>
      <c r="M330" t="s">
        <v>166</v>
      </c>
      <c r="N330" t="s">
        <v>26</v>
      </c>
      <c r="O330" t="s">
        <v>27</v>
      </c>
      <c r="P330" t="s">
        <v>46</v>
      </c>
      <c r="Q330" t="s">
        <v>40</v>
      </c>
      <c r="R330" s="1">
        <v>43422</v>
      </c>
      <c r="S330" s="2">
        <f t="shared" si="15"/>
        <v>1.6046902588669489E-3</v>
      </c>
      <c r="T330" s="1" t="str">
        <f t="shared" si="16"/>
        <v/>
      </c>
      <c r="U330" t="str">
        <f t="shared" si="17"/>
        <v>Major Local Control Audit</v>
      </c>
    </row>
    <row r="331" spans="1:21" x14ac:dyDescent="0.25">
      <c r="A331">
        <v>9222</v>
      </c>
      <c r="B331" t="s">
        <v>21</v>
      </c>
      <c r="C331" s="1">
        <v>43141</v>
      </c>
      <c r="D331" t="s">
        <v>35</v>
      </c>
      <c r="E331">
        <v>41</v>
      </c>
      <c r="F331">
        <v>473.67</v>
      </c>
      <c r="G331">
        <v>0.04</v>
      </c>
      <c r="H331" t="s">
        <v>31</v>
      </c>
      <c r="I331">
        <v>78.2</v>
      </c>
      <c r="J331">
        <v>11.34</v>
      </c>
      <c r="K331">
        <v>5.01</v>
      </c>
      <c r="L331" t="s">
        <v>167</v>
      </c>
      <c r="M331" t="s">
        <v>63</v>
      </c>
      <c r="N331" t="s">
        <v>37</v>
      </c>
      <c r="O331" t="s">
        <v>27</v>
      </c>
      <c r="P331" t="s">
        <v>42</v>
      </c>
      <c r="Q331" t="s">
        <v>40</v>
      </c>
      <c r="R331" s="1">
        <v>43142</v>
      </c>
      <c r="S331" s="2">
        <f t="shared" si="15"/>
        <v>2.7149110080276734E-4</v>
      </c>
      <c r="T331" s="1" t="str">
        <f t="shared" si="16"/>
        <v/>
      </c>
      <c r="U331" t="str">
        <f t="shared" si="17"/>
        <v>Low Impact</v>
      </c>
    </row>
    <row r="332" spans="1:21" x14ac:dyDescent="0.25">
      <c r="A332">
        <v>9478</v>
      </c>
      <c r="B332" t="s">
        <v>21</v>
      </c>
      <c r="C332" s="1">
        <v>43187</v>
      </c>
      <c r="D332" t="s">
        <v>35</v>
      </c>
      <c r="E332">
        <v>48</v>
      </c>
      <c r="F332">
        <v>522.97</v>
      </c>
      <c r="G332">
        <v>0.04</v>
      </c>
      <c r="H332" t="s">
        <v>31</v>
      </c>
      <c r="I332">
        <v>29.98</v>
      </c>
      <c r="J332">
        <v>10.4</v>
      </c>
      <c r="K332">
        <v>5.4</v>
      </c>
      <c r="L332" t="s">
        <v>133</v>
      </c>
      <c r="M332" t="s">
        <v>54</v>
      </c>
      <c r="N332" t="s">
        <v>26</v>
      </c>
      <c r="O332" t="s">
        <v>32</v>
      </c>
      <c r="P332" t="s">
        <v>33</v>
      </c>
      <c r="Q332" t="s">
        <v>34</v>
      </c>
      <c r="R332" s="1">
        <v>43188</v>
      </c>
      <c r="S332" s="2">
        <f t="shared" si="15"/>
        <v>2.9974813897190713E-4</v>
      </c>
      <c r="T332" s="1" t="str">
        <f t="shared" si="16"/>
        <v/>
      </c>
      <c r="U332" t="str">
        <f t="shared" si="17"/>
        <v>Low Impact</v>
      </c>
    </row>
    <row r="333" spans="1:21" x14ac:dyDescent="0.25">
      <c r="A333">
        <v>9637</v>
      </c>
      <c r="B333" t="s">
        <v>21</v>
      </c>
      <c r="C333" s="1">
        <v>43103</v>
      </c>
      <c r="D333" t="s">
        <v>52</v>
      </c>
      <c r="E333">
        <v>12</v>
      </c>
      <c r="F333">
        <v>123.76</v>
      </c>
      <c r="G333">
        <v>0.04</v>
      </c>
      <c r="H333" t="s">
        <v>31</v>
      </c>
      <c r="I333">
        <v>32.44</v>
      </c>
      <c r="J333">
        <v>10.14</v>
      </c>
      <c r="K333">
        <v>2.27</v>
      </c>
      <c r="L333" t="s">
        <v>169</v>
      </c>
      <c r="M333" t="s">
        <v>25</v>
      </c>
      <c r="N333" t="s">
        <v>26</v>
      </c>
      <c r="O333" t="s">
        <v>27</v>
      </c>
      <c r="P333" t="s">
        <v>42</v>
      </c>
      <c r="Q333" t="s">
        <v>29</v>
      </c>
      <c r="R333" s="1">
        <v>43107</v>
      </c>
      <c r="S333" s="2">
        <f t="shared" si="15"/>
        <v>7.0934909610806025E-5</v>
      </c>
      <c r="T333" s="1" t="str">
        <f t="shared" si="16"/>
        <v/>
      </c>
      <c r="U333" t="str">
        <f t="shared" si="17"/>
        <v>Low Impact</v>
      </c>
    </row>
    <row r="334" spans="1:21" x14ac:dyDescent="0.25">
      <c r="A334">
        <v>10658</v>
      </c>
      <c r="B334" t="s">
        <v>21</v>
      </c>
      <c r="C334" s="1">
        <v>43339</v>
      </c>
      <c r="D334" t="s">
        <v>52</v>
      </c>
      <c r="E334">
        <v>31</v>
      </c>
      <c r="F334">
        <v>262.54000000000002</v>
      </c>
      <c r="G334">
        <v>0.04</v>
      </c>
      <c r="H334" t="s">
        <v>31</v>
      </c>
      <c r="I334">
        <v>29.24</v>
      </c>
      <c r="J334">
        <v>8.5</v>
      </c>
      <c r="K334">
        <v>1.99</v>
      </c>
      <c r="L334" t="s">
        <v>188</v>
      </c>
      <c r="M334" t="s">
        <v>25</v>
      </c>
      <c r="N334" t="s">
        <v>64</v>
      </c>
      <c r="O334" t="s">
        <v>38</v>
      </c>
      <c r="P334" t="s">
        <v>89</v>
      </c>
      <c r="Q334" t="s">
        <v>34</v>
      </c>
      <c r="R334" s="1">
        <v>43343</v>
      </c>
      <c r="S334" s="2">
        <f t="shared" si="15"/>
        <v>1.5047875863947167E-4</v>
      </c>
      <c r="T334" s="1" t="str">
        <f t="shared" si="16"/>
        <v/>
      </c>
      <c r="U334" t="str">
        <f t="shared" si="17"/>
        <v>Low Impact</v>
      </c>
    </row>
    <row r="335" spans="1:21" x14ac:dyDescent="0.25">
      <c r="A335">
        <v>10886</v>
      </c>
      <c r="B335" t="s">
        <v>21</v>
      </c>
      <c r="C335" s="1">
        <v>43335</v>
      </c>
      <c r="D335" t="s">
        <v>49</v>
      </c>
      <c r="E335">
        <v>36</v>
      </c>
      <c r="F335">
        <v>65.42</v>
      </c>
      <c r="G335">
        <v>0.04</v>
      </c>
      <c r="H335" t="s">
        <v>31</v>
      </c>
      <c r="I335">
        <v>-112.92</v>
      </c>
      <c r="J335">
        <v>1.74</v>
      </c>
      <c r="K335">
        <v>4.08</v>
      </c>
      <c r="L335" t="s">
        <v>87</v>
      </c>
      <c r="M335" t="s">
        <v>63</v>
      </c>
      <c r="N335" t="s">
        <v>26</v>
      </c>
      <c r="O335" t="s">
        <v>32</v>
      </c>
      <c r="P335" t="s">
        <v>33</v>
      </c>
      <c r="Q335" t="s">
        <v>34</v>
      </c>
      <c r="R335" s="1">
        <v>43337</v>
      </c>
      <c r="S335" s="2">
        <f t="shared" si="15"/>
        <v>3.7496459168866593E-5</v>
      </c>
      <c r="T335" s="1" t="str">
        <f t="shared" si="16"/>
        <v/>
      </c>
      <c r="U335" t="str">
        <f t="shared" si="17"/>
        <v>Low Impact</v>
      </c>
    </row>
    <row r="336" spans="1:21" x14ac:dyDescent="0.25">
      <c r="A336">
        <v>12007</v>
      </c>
      <c r="B336" t="s">
        <v>21</v>
      </c>
      <c r="C336" s="1">
        <v>43370</v>
      </c>
      <c r="D336" t="s">
        <v>22</v>
      </c>
      <c r="E336">
        <v>42</v>
      </c>
      <c r="F336">
        <v>152.26</v>
      </c>
      <c r="G336">
        <v>0.04</v>
      </c>
      <c r="H336" t="s">
        <v>31</v>
      </c>
      <c r="I336">
        <v>64.989999999999995</v>
      </c>
      <c r="J336">
        <v>3.69</v>
      </c>
      <c r="K336">
        <v>0.5</v>
      </c>
      <c r="L336" t="s">
        <v>203</v>
      </c>
      <c r="M336" t="s">
        <v>25</v>
      </c>
      <c r="N336" t="s">
        <v>26</v>
      </c>
      <c r="O336" t="s">
        <v>27</v>
      </c>
      <c r="P336" t="s">
        <v>61</v>
      </c>
      <c r="Q336" t="s">
        <v>40</v>
      </c>
      <c r="R336" s="1">
        <v>43372</v>
      </c>
      <c r="S336" s="2">
        <f t="shared" si="15"/>
        <v>8.7270114231911144E-5</v>
      </c>
      <c r="T336" s="1" t="str">
        <f t="shared" si="16"/>
        <v/>
      </c>
      <c r="U336" t="str">
        <f t="shared" si="17"/>
        <v>Low Impact</v>
      </c>
    </row>
    <row r="337" spans="1:21" x14ac:dyDescent="0.25">
      <c r="A337">
        <v>12224</v>
      </c>
      <c r="B337" t="s">
        <v>21</v>
      </c>
      <c r="C337" s="1">
        <v>43446</v>
      </c>
      <c r="D337" t="s">
        <v>35</v>
      </c>
      <c r="E337">
        <v>2</v>
      </c>
      <c r="F337">
        <v>302.91000000000003</v>
      </c>
      <c r="G337">
        <v>0.04</v>
      </c>
      <c r="H337" t="s">
        <v>56</v>
      </c>
      <c r="I337">
        <v>-186.13</v>
      </c>
      <c r="J337">
        <v>124.49</v>
      </c>
      <c r="K337">
        <v>51.94</v>
      </c>
      <c r="L337" t="s">
        <v>205</v>
      </c>
      <c r="M337" t="s">
        <v>54</v>
      </c>
      <c r="N337" t="s">
        <v>64</v>
      </c>
      <c r="O337" t="s">
        <v>32</v>
      </c>
      <c r="P337" t="s">
        <v>118</v>
      </c>
      <c r="Q337" t="s">
        <v>80</v>
      </c>
      <c r="R337" s="1">
        <v>43448</v>
      </c>
      <c r="S337" s="2">
        <f t="shared" si="15"/>
        <v>1.7361743269399848E-4</v>
      </c>
      <c r="T337" s="1" t="str">
        <f t="shared" si="16"/>
        <v/>
      </c>
      <c r="U337" t="str">
        <f t="shared" si="17"/>
        <v>Low Impact</v>
      </c>
    </row>
    <row r="338" spans="1:21" x14ac:dyDescent="0.25">
      <c r="A338">
        <v>12228</v>
      </c>
      <c r="B338" t="s">
        <v>21</v>
      </c>
      <c r="C338" s="1">
        <v>43276</v>
      </c>
      <c r="D338" t="s">
        <v>22</v>
      </c>
      <c r="E338">
        <v>1</v>
      </c>
      <c r="F338">
        <v>159.51</v>
      </c>
      <c r="G338">
        <v>0.04</v>
      </c>
      <c r="H338" t="s">
        <v>56</v>
      </c>
      <c r="I338">
        <v>-103.63</v>
      </c>
      <c r="J338">
        <v>130.97999999999999</v>
      </c>
      <c r="K338">
        <v>30</v>
      </c>
      <c r="L338" t="s">
        <v>206</v>
      </c>
      <c r="M338" t="s">
        <v>63</v>
      </c>
      <c r="N338" t="s">
        <v>26</v>
      </c>
      <c r="O338" t="s">
        <v>32</v>
      </c>
      <c r="P338" t="s">
        <v>86</v>
      </c>
      <c r="Q338" t="s">
        <v>59</v>
      </c>
      <c r="R338" s="1">
        <v>43279</v>
      </c>
      <c r="S338" s="2">
        <f t="shared" si="15"/>
        <v>9.1425561021490521E-5</v>
      </c>
      <c r="T338" s="1" t="str">
        <f t="shared" si="16"/>
        <v/>
      </c>
      <c r="U338" t="str">
        <f t="shared" si="17"/>
        <v>Low Impact</v>
      </c>
    </row>
    <row r="339" spans="1:21" x14ac:dyDescent="0.25">
      <c r="A339">
        <v>12258</v>
      </c>
      <c r="B339" t="s">
        <v>21</v>
      </c>
      <c r="C339" s="1">
        <v>43434</v>
      </c>
      <c r="D339" t="s">
        <v>52</v>
      </c>
      <c r="E339">
        <v>3</v>
      </c>
      <c r="F339">
        <v>561.65</v>
      </c>
      <c r="G339">
        <v>0.04</v>
      </c>
      <c r="H339" t="s">
        <v>56</v>
      </c>
      <c r="I339">
        <v>-264.94</v>
      </c>
      <c r="J339">
        <v>180.98</v>
      </c>
      <c r="K339">
        <v>30</v>
      </c>
      <c r="L339" t="s">
        <v>71</v>
      </c>
      <c r="M339" t="s">
        <v>54</v>
      </c>
      <c r="N339" t="s">
        <v>37</v>
      </c>
      <c r="O339" t="s">
        <v>32</v>
      </c>
      <c r="P339" t="s">
        <v>86</v>
      </c>
      <c r="Q339" t="s">
        <v>59</v>
      </c>
      <c r="R339" s="1">
        <v>43434</v>
      </c>
      <c r="S339" s="2">
        <f t="shared" si="15"/>
        <v>3.2191816405065612E-4</v>
      </c>
      <c r="T339" s="1" t="str">
        <f t="shared" si="16"/>
        <v/>
      </c>
      <c r="U339" t="str">
        <f t="shared" si="17"/>
        <v>Low Impact</v>
      </c>
    </row>
    <row r="340" spans="1:21" x14ac:dyDescent="0.25">
      <c r="A340">
        <v>13313</v>
      </c>
      <c r="B340" t="s">
        <v>21</v>
      </c>
      <c r="C340" s="1">
        <v>43297</v>
      </c>
      <c r="D340" t="s">
        <v>22</v>
      </c>
      <c r="E340">
        <v>47</v>
      </c>
      <c r="F340">
        <v>1020.61</v>
      </c>
      <c r="G340">
        <v>0.04</v>
      </c>
      <c r="H340" t="s">
        <v>31</v>
      </c>
      <c r="I340">
        <v>-209.61</v>
      </c>
      <c r="J340">
        <v>21.66</v>
      </c>
      <c r="K340">
        <v>13.99</v>
      </c>
      <c r="L340" t="s">
        <v>215</v>
      </c>
      <c r="M340" t="s">
        <v>166</v>
      </c>
      <c r="N340" t="s">
        <v>37</v>
      </c>
      <c r="O340" t="s">
        <v>27</v>
      </c>
      <c r="P340" t="s">
        <v>46</v>
      </c>
      <c r="Q340" t="s">
        <v>74</v>
      </c>
      <c r="R340" s="1">
        <v>43298</v>
      </c>
      <c r="S340" s="2">
        <f t="shared" si="15"/>
        <v>5.8497800660863551E-4</v>
      </c>
      <c r="T340" s="1" t="str">
        <f t="shared" si="16"/>
        <v/>
      </c>
      <c r="U340" t="str">
        <f t="shared" si="17"/>
        <v>Medium Impact</v>
      </c>
    </row>
    <row r="341" spans="1:21" x14ac:dyDescent="0.25">
      <c r="A341">
        <v>13408</v>
      </c>
      <c r="B341" t="s">
        <v>21</v>
      </c>
      <c r="C341" s="1">
        <v>43145</v>
      </c>
      <c r="D341" t="s">
        <v>52</v>
      </c>
      <c r="E341">
        <v>4</v>
      </c>
      <c r="F341">
        <v>256.77</v>
      </c>
      <c r="G341">
        <v>0.04</v>
      </c>
      <c r="H341" t="s">
        <v>31</v>
      </c>
      <c r="I341">
        <v>173.89</v>
      </c>
      <c r="J341">
        <v>60.65</v>
      </c>
      <c r="K341">
        <v>12.23</v>
      </c>
      <c r="L341" t="s">
        <v>205</v>
      </c>
      <c r="M341" t="s">
        <v>54</v>
      </c>
      <c r="N341" t="s">
        <v>37</v>
      </c>
      <c r="O341" t="s">
        <v>32</v>
      </c>
      <c r="P341" t="s">
        <v>33</v>
      </c>
      <c r="Q341" t="s">
        <v>74</v>
      </c>
      <c r="R341" s="1">
        <v>43147</v>
      </c>
      <c r="S341" s="2">
        <f t="shared" si="15"/>
        <v>1.4717159616004088E-4</v>
      </c>
      <c r="T341" s="1" t="str">
        <f t="shared" si="16"/>
        <v/>
      </c>
      <c r="U341" t="str">
        <f t="shared" si="17"/>
        <v>Low Impact</v>
      </c>
    </row>
    <row r="342" spans="1:21" x14ac:dyDescent="0.25">
      <c r="A342">
        <v>13479</v>
      </c>
      <c r="B342" t="s">
        <v>21</v>
      </c>
      <c r="C342" s="1">
        <v>43438</v>
      </c>
      <c r="D342" t="s">
        <v>35</v>
      </c>
      <c r="E342">
        <v>13</v>
      </c>
      <c r="F342">
        <v>2206.991</v>
      </c>
      <c r="G342">
        <v>0.04</v>
      </c>
      <c r="H342" t="s">
        <v>31</v>
      </c>
      <c r="I342">
        <v>-1.63</v>
      </c>
      <c r="J342">
        <v>205.99</v>
      </c>
      <c r="K342">
        <v>5.26</v>
      </c>
      <c r="L342" t="s">
        <v>216</v>
      </c>
      <c r="M342" t="s">
        <v>54</v>
      </c>
      <c r="N342" t="s">
        <v>64</v>
      </c>
      <c r="O342" t="s">
        <v>38</v>
      </c>
      <c r="P342" t="s">
        <v>39</v>
      </c>
      <c r="Q342" t="s">
        <v>40</v>
      </c>
      <c r="R342" s="1">
        <v>43439</v>
      </c>
      <c r="S342" s="2">
        <f t="shared" si="15"/>
        <v>1.2649701607697348E-3</v>
      </c>
      <c r="T342" s="1" t="str">
        <f t="shared" si="16"/>
        <v/>
      </c>
      <c r="U342" t="str">
        <f t="shared" si="17"/>
        <v>Medium Local Control Audit</v>
      </c>
    </row>
    <row r="343" spans="1:21" x14ac:dyDescent="0.25">
      <c r="A343">
        <v>13604</v>
      </c>
      <c r="B343" t="s">
        <v>21</v>
      </c>
      <c r="C343" s="1">
        <v>43133</v>
      </c>
      <c r="D343" t="s">
        <v>22</v>
      </c>
      <c r="E343">
        <v>38</v>
      </c>
      <c r="F343">
        <v>3152.75</v>
      </c>
      <c r="G343">
        <v>0.04</v>
      </c>
      <c r="H343" t="s">
        <v>31</v>
      </c>
      <c r="I343">
        <v>1166.4000000000001</v>
      </c>
      <c r="J343">
        <v>83.1</v>
      </c>
      <c r="K343">
        <v>6.13</v>
      </c>
      <c r="L343" t="s">
        <v>110</v>
      </c>
      <c r="M343" t="s">
        <v>63</v>
      </c>
      <c r="N343" t="s">
        <v>26</v>
      </c>
      <c r="O343" t="s">
        <v>38</v>
      </c>
      <c r="P343" t="s">
        <v>89</v>
      </c>
      <c r="Q343" t="s">
        <v>40</v>
      </c>
      <c r="R343" s="1">
        <v>43135</v>
      </c>
      <c r="S343" s="2">
        <f t="shared" si="15"/>
        <v>1.8070461883926041E-3</v>
      </c>
      <c r="T343" s="1" t="str">
        <f t="shared" si="16"/>
        <v/>
      </c>
      <c r="U343" t="str">
        <f t="shared" si="17"/>
        <v>Major Local Control Audit</v>
      </c>
    </row>
    <row r="344" spans="1:21" x14ac:dyDescent="0.25">
      <c r="A344">
        <v>13927</v>
      </c>
      <c r="B344" t="s">
        <v>21</v>
      </c>
      <c r="C344" s="1">
        <v>43338</v>
      </c>
      <c r="D344" t="s">
        <v>52</v>
      </c>
      <c r="E344">
        <v>26</v>
      </c>
      <c r="F344">
        <v>188.05</v>
      </c>
      <c r="G344">
        <v>0.04</v>
      </c>
      <c r="H344" t="s">
        <v>23</v>
      </c>
      <c r="I344">
        <v>-21.41</v>
      </c>
      <c r="J344">
        <v>6.48</v>
      </c>
      <c r="K344">
        <v>5.16</v>
      </c>
      <c r="L344" t="s">
        <v>223</v>
      </c>
      <c r="M344" t="s">
        <v>63</v>
      </c>
      <c r="N344" t="s">
        <v>26</v>
      </c>
      <c r="O344" t="s">
        <v>27</v>
      </c>
      <c r="P344" t="s">
        <v>42</v>
      </c>
      <c r="Q344" t="s">
        <v>40</v>
      </c>
      <c r="R344" s="1">
        <v>43345</v>
      </c>
      <c r="S344" s="2">
        <f t="shared" si="15"/>
        <v>1.0778369224557267E-4</v>
      </c>
      <c r="T344" s="1" t="str">
        <f t="shared" si="16"/>
        <v/>
      </c>
      <c r="U344" t="str">
        <f t="shared" si="17"/>
        <v>Low Impact</v>
      </c>
    </row>
    <row r="345" spans="1:21" x14ac:dyDescent="0.25">
      <c r="A345">
        <v>14115</v>
      </c>
      <c r="B345" t="s">
        <v>21</v>
      </c>
      <c r="C345" s="1">
        <v>43326</v>
      </c>
      <c r="D345" t="s">
        <v>22</v>
      </c>
      <c r="E345">
        <v>24</v>
      </c>
      <c r="F345">
        <v>158.78</v>
      </c>
      <c r="G345">
        <v>0.04</v>
      </c>
      <c r="H345" t="s">
        <v>31</v>
      </c>
      <c r="I345">
        <v>-38.380000000000003</v>
      </c>
      <c r="J345">
        <v>6.28</v>
      </c>
      <c r="K345">
        <v>5.41</v>
      </c>
      <c r="L345" t="s">
        <v>224</v>
      </c>
      <c r="M345" t="s">
        <v>54</v>
      </c>
      <c r="N345" t="s">
        <v>64</v>
      </c>
      <c r="O345" t="s">
        <v>32</v>
      </c>
      <c r="P345" t="s">
        <v>33</v>
      </c>
      <c r="Q345" t="s">
        <v>40</v>
      </c>
      <c r="R345" s="1">
        <v>43328</v>
      </c>
      <c r="S345" s="2">
        <f t="shared" si="15"/>
        <v>9.1007150517160467E-5</v>
      </c>
      <c r="T345" s="1" t="str">
        <f t="shared" si="16"/>
        <v/>
      </c>
      <c r="U345" t="str">
        <f t="shared" si="17"/>
        <v>Low Impact</v>
      </c>
    </row>
    <row r="346" spans="1:21" x14ac:dyDescent="0.25">
      <c r="A346">
        <v>14211</v>
      </c>
      <c r="B346" t="s">
        <v>21</v>
      </c>
      <c r="C346" s="1">
        <v>43143</v>
      </c>
      <c r="D346" t="s">
        <v>22</v>
      </c>
      <c r="E346">
        <v>22</v>
      </c>
      <c r="F346">
        <v>3220.58</v>
      </c>
      <c r="G346">
        <v>0.04</v>
      </c>
      <c r="H346" t="s">
        <v>31</v>
      </c>
      <c r="I346">
        <v>1046.69</v>
      </c>
      <c r="J346">
        <v>150.97999999999999</v>
      </c>
      <c r="K346">
        <v>13.99</v>
      </c>
      <c r="L346" t="s">
        <v>226</v>
      </c>
      <c r="M346" t="s">
        <v>54</v>
      </c>
      <c r="N346" t="s">
        <v>37</v>
      </c>
      <c r="O346" t="s">
        <v>38</v>
      </c>
      <c r="P346" t="s">
        <v>58</v>
      </c>
      <c r="Q346" t="s">
        <v>74</v>
      </c>
      <c r="R346" s="1">
        <v>43146</v>
      </c>
      <c r="S346" s="2">
        <f t="shared" si="15"/>
        <v>1.8459239753908343E-3</v>
      </c>
      <c r="T346" s="1" t="str">
        <f t="shared" si="16"/>
        <v/>
      </c>
      <c r="U346" t="str">
        <f t="shared" si="17"/>
        <v>Major Local Control Audit</v>
      </c>
    </row>
    <row r="347" spans="1:21" x14ac:dyDescent="0.25">
      <c r="A347">
        <v>14211</v>
      </c>
      <c r="B347" t="s">
        <v>21</v>
      </c>
      <c r="C347" s="1">
        <v>43143</v>
      </c>
      <c r="D347" t="s">
        <v>22</v>
      </c>
      <c r="E347">
        <v>14</v>
      </c>
      <c r="F347">
        <v>2367.9899999999998</v>
      </c>
      <c r="G347">
        <v>0.04</v>
      </c>
      <c r="H347" t="s">
        <v>31</v>
      </c>
      <c r="I347">
        <v>320.10000000000002</v>
      </c>
      <c r="J347">
        <v>176.19</v>
      </c>
      <c r="K347">
        <v>11.87</v>
      </c>
      <c r="L347" t="s">
        <v>226</v>
      </c>
      <c r="M347" t="s">
        <v>54</v>
      </c>
      <c r="N347" t="s">
        <v>37</v>
      </c>
      <c r="O347" t="s">
        <v>27</v>
      </c>
      <c r="P347" t="s">
        <v>43</v>
      </c>
      <c r="Q347" t="s">
        <v>40</v>
      </c>
      <c r="R347" s="1">
        <v>43145</v>
      </c>
      <c r="S347" s="2">
        <f t="shared" si="15"/>
        <v>1.3572491645870437E-3</v>
      </c>
      <c r="T347" s="1" t="str">
        <f t="shared" si="16"/>
        <v/>
      </c>
      <c r="U347" t="str">
        <f t="shared" si="17"/>
        <v>Medium Local Control Audit</v>
      </c>
    </row>
    <row r="348" spans="1:21" x14ac:dyDescent="0.25">
      <c r="A348">
        <v>16229</v>
      </c>
      <c r="B348" t="s">
        <v>21</v>
      </c>
      <c r="C348" s="1">
        <v>43188</v>
      </c>
      <c r="D348" t="s">
        <v>35</v>
      </c>
      <c r="E348">
        <v>27</v>
      </c>
      <c r="F348">
        <v>1068.7</v>
      </c>
      <c r="G348">
        <v>0.04</v>
      </c>
      <c r="H348" t="s">
        <v>31</v>
      </c>
      <c r="I348">
        <v>-89.5</v>
      </c>
      <c r="J348">
        <v>40.98</v>
      </c>
      <c r="K348">
        <v>6.5</v>
      </c>
      <c r="L348" t="s">
        <v>250</v>
      </c>
      <c r="M348" t="s">
        <v>25</v>
      </c>
      <c r="N348" t="s">
        <v>45</v>
      </c>
      <c r="O348" t="s">
        <v>38</v>
      </c>
      <c r="P348" t="s">
        <v>89</v>
      </c>
      <c r="Q348" t="s">
        <v>40</v>
      </c>
      <c r="R348" s="1">
        <v>43189</v>
      </c>
      <c r="S348" s="2">
        <f t="shared" si="15"/>
        <v>6.1254151503772132E-4</v>
      </c>
      <c r="T348" s="1" t="str">
        <f t="shared" si="16"/>
        <v/>
      </c>
      <c r="U348" t="str">
        <f t="shared" si="17"/>
        <v>Medium Impact</v>
      </c>
    </row>
    <row r="349" spans="1:21" x14ac:dyDescent="0.25">
      <c r="A349">
        <v>16547</v>
      </c>
      <c r="B349" t="s">
        <v>21</v>
      </c>
      <c r="C349" s="1">
        <v>43149</v>
      </c>
      <c r="D349" t="s">
        <v>22</v>
      </c>
      <c r="E349">
        <v>8</v>
      </c>
      <c r="F349">
        <v>1749.64</v>
      </c>
      <c r="G349">
        <v>0.04</v>
      </c>
      <c r="H349" t="s">
        <v>56</v>
      </c>
      <c r="I349">
        <v>-533.23</v>
      </c>
      <c r="J349">
        <v>218.75</v>
      </c>
      <c r="K349">
        <v>69.64</v>
      </c>
      <c r="L349" t="s">
        <v>251</v>
      </c>
      <c r="M349" t="s">
        <v>166</v>
      </c>
      <c r="N349" t="s">
        <v>26</v>
      </c>
      <c r="O349" t="s">
        <v>32</v>
      </c>
      <c r="P349" t="s">
        <v>118</v>
      </c>
      <c r="Q349" t="s">
        <v>80</v>
      </c>
      <c r="R349" s="1">
        <v>43149</v>
      </c>
      <c r="S349" s="2">
        <f t="shared" si="15"/>
        <v>1.002832540816505E-3</v>
      </c>
      <c r="T349" s="1" t="str">
        <f t="shared" si="16"/>
        <v/>
      </c>
      <c r="U349" t="str">
        <f t="shared" si="17"/>
        <v>Medium Local Control Audit</v>
      </c>
    </row>
    <row r="350" spans="1:21" x14ac:dyDescent="0.25">
      <c r="A350">
        <v>17668</v>
      </c>
      <c r="B350" t="s">
        <v>30</v>
      </c>
      <c r="C350" s="1">
        <v>43429</v>
      </c>
      <c r="D350" t="s">
        <v>55</v>
      </c>
      <c r="E350">
        <v>49</v>
      </c>
      <c r="F350">
        <v>848.92</v>
      </c>
      <c r="G350">
        <v>0.04</v>
      </c>
      <c r="H350" t="s">
        <v>31</v>
      </c>
      <c r="I350">
        <v>296.06</v>
      </c>
      <c r="J350">
        <v>17.48</v>
      </c>
      <c r="K350">
        <v>1.99</v>
      </c>
      <c r="L350" t="s">
        <v>108</v>
      </c>
      <c r="M350" t="s">
        <v>54</v>
      </c>
      <c r="N350" t="s">
        <v>26</v>
      </c>
      <c r="O350" t="s">
        <v>38</v>
      </c>
      <c r="P350" t="s">
        <v>89</v>
      </c>
      <c r="Q350" t="s">
        <v>34</v>
      </c>
      <c r="R350" s="1">
        <v>43431</v>
      </c>
      <c r="S350" s="2">
        <f t="shared" si="15"/>
        <v>4.865712949806516E-4</v>
      </c>
      <c r="T350" s="1" t="str">
        <f t="shared" si="16"/>
        <v>QUALITY CHECK</v>
      </c>
      <c r="U350" t="str">
        <f t="shared" si="17"/>
        <v>Low Local Control Audit</v>
      </c>
    </row>
    <row r="351" spans="1:21" x14ac:dyDescent="0.25">
      <c r="A351">
        <v>17668</v>
      </c>
      <c r="B351" t="s">
        <v>30</v>
      </c>
      <c r="C351" s="1">
        <v>43429</v>
      </c>
      <c r="D351" t="s">
        <v>55</v>
      </c>
      <c r="E351">
        <v>13</v>
      </c>
      <c r="F351">
        <v>2219.7325000000001</v>
      </c>
      <c r="G351">
        <v>0.04</v>
      </c>
      <c r="H351" t="s">
        <v>23</v>
      </c>
      <c r="I351">
        <v>-69.78</v>
      </c>
      <c r="J351">
        <v>205.99</v>
      </c>
      <c r="K351">
        <v>5</v>
      </c>
      <c r="L351" t="s">
        <v>108</v>
      </c>
      <c r="M351" t="s">
        <v>54</v>
      </c>
      <c r="N351" t="s">
        <v>26</v>
      </c>
      <c r="O351" t="s">
        <v>38</v>
      </c>
      <c r="P351" t="s">
        <v>39</v>
      </c>
      <c r="Q351" t="s">
        <v>40</v>
      </c>
      <c r="R351" s="1">
        <v>43430</v>
      </c>
      <c r="S351" s="2">
        <f t="shared" si="15"/>
        <v>1.2722731435655177E-3</v>
      </c>
      <c r="T351" s="1" t="str">
        <f t="shared" si="16"/>
        <v>QUALITY CHECK</v>
      </c>
      <c r="U351" t="str">
        <f t="shared" si="17"/>
        <v>Medium Local Control Audit</v>
      </c>
    </row>
    <row r="352" spans="1:21" x14ac:dyDescent="0.25">
      <c r="A352">
        <v>17669</v>
      </c>
      <c r="B352" t="s">
        <v>21</v>
      </c>
      <c r="C352" s="1">
        <v>43219</v>
      </c>
      <c r="D352" t="s">
        <v>35</v>
      </c>
      <c r="E352">
        <v>32</v>
      </c>
      <c r="F352">
        <v>1116.03</v>
      </c>
      <c r="G352">
        <v>0.04</v>
      </c>
      <c r="H352" t="s">
        <v>31</v>
      </c>
      <c r="I352">
        <v>203.44</v>
      </c>
      <c r="J352">
        <v>34.76</v>
      </c>
      <c r="K352">
        <v>5.49</v>
      </c>
      <c r="L352" t="s">
        <v>257</v>
      </c>
      <c r="M352" t="s">
        <v>25</v>
      </c>
      <c r="N352" t="s">
        <v>45</v>
      </c>
      <c r="O352" t="s">
        <v>27</v>
      </c>
      <c r="P352" t="s">
        <v>43</v>
      </c>
      <c r="Q352" t="s">
        <v>40</v>
      </c>
      <c r="R352" s="1">
        <v>43220</v>
      </c>
      <c r="S352" s="2">
        <f t="shared" si="15"/>
        <v>6.396694180102443E-4</v>
      </c>
      <c r="T352" s="1" t="str">
        <f t="shared" si="16"/>
        <v/>
      </c>
      <c r="U352" t="str">
        <f t="shared" si="17"/>
        <v>Medium Impact</v>
      </c>
    </row>
    <row r="353" spans="1:21" x14ac:dyDescent="0.25">
      <c r="A353">
        <v>17764</v>
      </c>
      <c r="B353" t="s">
        <v>21</v>
      </c>
      <c r="C353" s="1">
        <v>43359</v>
      </c>
      <c r="D353" t="s">
        <v>52</v>
      </c>
      <c r="E353">
        <v>27</v>
      </c>
      <c r="F353">
        <v>644.4</v>
      </c>
      <c r="G353">
        <v>0.04</v>
      </c>
      <c r="H353" t="s">
        <v>31</v>
      </c>
      <c r="I353">
        <v>-97.28</v>
      </c>
      <c r="J353">
        <v>22.84</v>
      </c>
      <c r="K353">
        <v>16.87</v>
      </c>
      <c r="L353" t="s">
        <v>258</v>
      </c>
      <c r="M353" t="s">
        <v>166</v>
      </c>
      <c r="N353" t="s">
        <v>37</v>
      </c>
      <c r="O353" t="s">
        <v>27</v>
      </c>
      <c r="P353" t="s">
        <v>42</v>
      </c>
      <c r="Q353" t="s">
        <v>40</v>
      </c>
      <c r="R353" s="1">
        <v>43359</v>
      </c>
      <c r="S353" s="2">
        <f t="shared" si="15"/>
        <v>3.6934757395930349E-4</v>
      </c>
      <c r="T353" s="1" t="str">
        <f t="shared" si="16"/>
        <v/>
      </c>
      <c r="U353" t="str">
        <f t="shared" si="17"/>
        <v>Low Impact</v>
      </c>
    </row>
    <row r="354" spans="1:21" x14ac:dyDescent="0.25">
      <c r="A354">
        <v>19073</v>
      </c>
      <c r="B354" t="s">
        <v>21</v>
      </c>
      <c r="C354" s="1">
        <v>43275</v>
      </c>
      <c r="D354" t="s">
        <v>22</v>
      </c>
      <c r="E354">
        <v>16</v>
      </c>
      <c r="F354">
        <v>178.4</v>
      </c>
      <c r="G354">
        <v>0.04</v>
      </c>
      <c r="H354" t="s">
        <v>31</v>
      </c>
      <c r="I354">
        <v>20.079999999999998</v>
      </c>
      <c r="J354">
        <v>10.64</v>
      </c>
      <c r="K354">
        <v>5.16</v>
      </c>
      <c r="L354" t="s">
        <v>273</v>
      </c>
      <c r="M354" t="s">
        <v>63</v>
      </c>
      <c r="N354" t="s">
        <v>26</v>
      </c>
      <c r="O354" t="s">
        <v>32</v>
      </c>
      <c r="P354" t="s">
        <v>33</v>
      </c>
      <c r="Q354" t="s">
        <v>40</v>
      </c>
      <c r="R354" s="1">
        <v>43276</v>
      </c>
      <c r="S354" s="2">
        <f t="shared" si="15"/>
        <v>1.022526492773739E-4</v>
      </c>
      <c r="T354" s="1" t="str">
        <f t="shared" si="16"/>
        <v/>
      </c>
      <c r="U354" t="str">
        <f t="shared" si="17"/>
        <v>Low Impact</v>
      </c>
    </row>
    <row r="355" spans="1:21" x14ac:dyDescent="0.25">
      <c r="A355">
        <v>19232</v>
      </c>
      <c r="B355" t="s">
        <v>21</v>
      </c>
      <c r="C355" s="1">
        <v>43293</v>
      </c>
      <c r="D355" t="s">
        <v>52</v>
      </c>
      <c r="E355">
        <v>43</v>
      </c>
      <c r="F355">
        <v>265.38</v>
      </c>
      <c r="G355">
        <v>0.04</v>
      </c>
      <c r="H355" t="s">
        <v>31</v>
      </c>
      <c r="I355">
        <v>-107.59</v>
      </c>
      <c r="J355">
        <v>6.24</v>
      </c>
      <c r="K355">
        <v>5.22</v>
      </c>
      <c r="L355" t="s">
        <v>278</v>
      </c>
      <c r="M355" t="s">
        <v>25</v>
      </c>
      <c r="N355" t="s">
        <v>45</v>
      </c>
      <c r="O355" t="s">
        <v>32</v>
      </c>
      <c r="P355" t="s">
        <v>33</v>
      </c>
      <c r="Q355" t="s">
        <v>40</v>
      </c>
      <c r="R355" s="1">
        <v>43298</v>
      </c>
      <c r="S355" s="2">
        <f t="shared" si="15"/>
        <v>1.5210654745083791E-4</v>
      </c>
      <c r="T355" s="1" t="str">
        <f t="shared" si="16"/>
        <v/>
      </c>
      <c r="U355" t="str">
        <f t="shared" si="17"/>
        <v>Low Impact</v>
      </c>
    </row>
    <row r="356" spans="1:21" x14ac:dyDescent="0.25">
      <c r="A356">
        <v>20261</v>
      </c>
      <c r="B356" t="s">
        <v>21</v>
      </c>
      <c r="C356" s="1">
        <v>43240</v>
      </c>
      <c r="D356" t="s">
        <v>55</v>
      </c>
      <c r="E356">
        <v>36</v>
      </c>
      <c r="F356">
        <v>220.48</v>
      </c>
      <c r="G356">
        <v>0.04</v>
      </c>
      <c r="H356" t="s">
        <v>31</v>
      </c>
      <c r="I356">
        <v>81.91</v>
      </c>
      <c r="J356">
        <v>6.35</v>
      </c>
      <c r="K356">
        <v>1.02</v>
      </c>
      <c r="L356" t="s">
        <v>65</v>
      </c>
      <c r="M356" t="s">
        <v>54</v>
      </c>
      <c r="N356" t="s">
        <v>45</v>
      </c>
      <c r="O356" t="s">
        <v>27</v>
      </c>
      <c r="P356" t="s">
        <v>42</v>
      </c>
      <c r="Q356" t="s">
        <v>29</v>
      </c>
      <c r="R356" s="1">
        <v>43243</v>
      </c>
      <c r="S356" s="2">
        <f t="shared" si="15"/>
        <v>1.2637143560916702E-4</v>
      </c>
      <c r="T356" s="1" t="str">
        <f t="shared" si="16"/>
        <v/>
      </c>
      <c r="U356" t="str">
        <f t="shared" si="17"/>
        <v>Low Impact</v>
      </c>
    </row>
    <row r="357" spans="1:21" x14ac:dyDescent="0.25">
      <c r="A357">
        <v>20706</v>
      </c>
      <c r="B357" t="s">
        <v>21</v>
      </c>
      <c r="C357" s="1">
        <v>43293</v>
      </c>
      <c r="D357" t="s">
        <v>35</v>
      </c>
      <c r="E357">
        <v>41</v>
      </c>
      <c r="F357">
        <v>5583.27</v>
      </c>
      <c r="G357">
        <v>0.04</v>
      </c>
      <c r="H357" t="s">
        <v>23</v>
      </c>
      <c r="I357">
        <v>1539.59</v>
      </c>
      <c r="J357">
        <v>136.97999999999999</v>
      </c>
      <c r="K357">
        <v>24.49</v>
      </c>
      <c r="L357" t="s">
        <v>151</v>
      </c>
      <c r="M357" t="s">
        <v>25</v>
      </c>
      <c r="N357" t="s">
        <v>37</v>
      </c>
      <c r="O357" t="s">
        <v>32</v>
      </c>
      <c r="P357" t="s">
        <v>33</v>
      </c>
      <c r="Q357" t="s">
        <v>76</v>
      </c>
      <c r="R357" s="1">
        <v>43295</v>
      </c>
      <c r="S357" s="2">
        <f t="shared" si="15"/>
        <v>3.2001353650834273E-3</v>
      </c>
      <c r="T357" s="1" t="str">
        <f t="shared" si="16"/>
        <v/>
      </c>
      <c r="U357" t="str">
        <f t="shared" si="17"/>
        <v>Major Local Control Audit</v>
      </c>
    </row>
    <row r="358" spans="1:21" x14ac:dyDescent="0.25">
      <c r="A358">
        <v>20709</v>
      </c>
      <c r="B358" t="s">
        <v>21</v>
      </c>
      <c r="C358" s="1">
        <v>43323</v>
      </c>
      <c r="D358" t="s">
        <v>35</v>
      </c>
      <c r="E358">
        <v>5</v>
      </c>
      <c r="F358">
        <v>25.1</v>
      </c>
      <c r="G358">
        <v>0.04</v>
      </c>
      <c r="H358" t="s">
        <v>31</v>
      </c>
      <c r="I358">
        <v>2.98</v>
      </c>
      <c r="J358">
        <v>4.9800000000000004</v>
      </c>
      <c r="K358">
        <v>0.49</v>
      </c>
      <c r="L358" t="s">
        <v>293</v>
      </c>
      <c r="M358" t="s">
        <v>54</v>
      </c>
      <c r="N358" t="s">
        <v>64</v>
      </c>
      <c r="O358" t="s">
        <v>27</v>
      </c>
      <c r="P358" t="s">
        <v>61</v>
      </c>
      <c r="Q358" t="s">
        <v>40</v>
      </c>
      <c r="R358" s="1">
        <v>43325</v>
      </c>
      <c r="S358" s="2">
        <f t="shared" si="15"/>
        <v>1.4386443368061014E-5</v>
      </c>
      <c r="T358" s="1" t="str">
        <f t="shared" si="16"/>
        <v/>
      </c>
      <c r="U358" t="str">
        <f t="shared" si="17"/>
        <v>Low Impact</v>
      </c>
    </row>
    <row r="359" spans="1:21" x14ac:dyDescent="0.25">
      <c r="A359">
        <v>21314</v>
      </c>
      <c r="B359" t="s">
        <v>21</v>
      </c>
      <c r="C359" s="1">
        <v>43406</v>
      </c>
      <c r="D359" t="s">
        <v>52</v>
      </c>
      <c r="E359">
        <v>6</v>
      </c>
      <c r="F359">
        <v>56.22</v>
      </c>
      <c r="G359">
        <v>0.04</v>
      </c>
      <c r="H359" t="s">
        <v>31</v>
      </c>
      <c r="I359">
        <v>-20.39</v>
      </c>
      <c r="J359">
        <v>8.6</v>
      </c>
      <c r="K359">
        <v>6.19</v>
      </c>
      <c r="L359" t="s">
        <v>296</v>
      </c>
      <c r="M359" t="s">
        <v>63</v>
      </c>
      <c r="N359" t="s">
        <v>37</v>
      </c>
      <c r="O359" t="s">
        <v>27</v>
      </c>
      <c r="P359" t="s">
        <v>48</v>
      </c>
      <c r="Q359" t="s">
        <v>40</v>
      </c>
      <c r="R359" s="1">
        <v>43408</v>
      </c>
      <c r="S359" s="2">
        <f t="shared" si="15"/>
        <v>3.2223340484158974E-5</v>
      </c>
      <c r="T359" s="1" t="str">
        <f t="shared" si="16"/>
        <v/>
      </c>
      <c r="U359" t="str">
        <f t="shared" si="17"/>
        <v>Low Impact</v>
      </c>
    </row>
    <row r="360" spans="1:21" x14ac:dyDescent="0.25">
      <c r="A360">
        <v>21541</v>
      </c>
      <c r="B360" t="s">
        <v>21</v>
      </c>
      <c r="C360" s="1">
        <v>43381</v>
      </c>
      <c r="D360" t="s">
        <v>22</v>
      </c>
      <c r="E360">
        <v>43</v>
      </c>
      <c r="F360">
        <v>3044.7</v>
      </c>
      <c r="G360">
        <v>0.04</v>
      </c>
      <c r="H360" t="s">
        <v>56</v>
      </c>
      <c r="I360">
        <v>-78.36</v>
      </c>
      <c r="J360">
        <v>70.98</v>
      </c>
      <c r="K360">
        <v>26.74</v>
      </c>
      <c r="L360" t="s">
        <v>87</v>
      </c>
      <c r="M360" t="s">
        <v>25</v>
      </c>
      <c r="N360" t="s">
        <v>26</v>
      </c>
      <c r="O360" t="s">
        <v>32</v>
      </c>
      <c r="P360" t="s">
        <v>79</v>
      </c>
      <c r="Q360" t="s">
        <v>80</v>
      </c>
      <c r="R360" s="1">
        <v>43383</v>
      </c>
      <c r="S360" s="2">
        <f t="shared" si="15"/>
        <v>1.7451157021010106E-3</v>
      </c>
      <c r="T360" s="1" t="str">
        <f t="shared" si="16"/>
        <v/>
      </c>
      <c r="U360" t="str">
        <f t="shared" si="17"/>
        <v>Major Local Control Audit</v>
      </c>
    </row>
    <row r="361" spans="1:21" x14ac:dyDescent="0.25">
      <c r="A361">
        <v>22147</v>
      </c>
      <c r="B361" t="s">
        <v>21</v>
      </c>
      <c r="C361" s="1">
        <v>43116</v>
      </c>
      <c r="D361" t="s">
        <v>52</v>
      </c>
      <c r="E361">
        <v>37</v>
      </c>
      <c r="F361">
        <v>832.14</v>
      </c>
      <c r="G361">
        <v>0.04</v>
      </c>
      <c r="H361" t="s">
        <v>31</v>
      </c>
      <c r="I361">
        <v>175.07</v>
      </c>
      <c r="J361">
        <v>22.72</v>
      </c>
      <c r="K361">
        <v>8.99</v>
      </c>
      <c r="L361" t="s">
        <v>115</v>
      </c>
      <c r="M361" t="s">
        <v>25</v>
      </c>
      <c r="N361" t="s">
        <v>26</v>
      </c>
      <c r="O361" t="s">
        <v>32</v>
      </c>
      <c r="P361" t="s">
        <v>33</v>
      </c>
      <c r="Q361" t="s">
        <v>34</v>
      </c>
      <c r="R361" s="1">
        <v>43120</v>
      </c>
      <c r="S361" s="2">
        <f t="shared" si="15"/>
        <v>4.7695358503180448E-4</v>
      </c>
      <c r="T361" s="1" t="str">
        <f t="shared" si="16"/>
        <v/>
      </c>
      <c r="U361" t="str">
        <f t="shared" si="17"/>
        <v>Low Local Control Audit</v>
      </c>
    </row>
    <row r="362" spans="1:21" x14ac:dyDescent="0.25">
      <c r="A362">
        <v>22242</v>
      </c>
      <c r="B362" t="s">
        <v>21</v>
      </c>
      <c r="C362" s="1">
        <v>43266</v>
      </c>
      <c r="D362" t="s">
        <v>22</v>
      </c>
      <c r="E362">
        <v>50</v>
      </c>
      <c r="F362">
        <v>329.91</v>
      </c>
      <c r="G362">
        <v>0.04</v>
      </c>
      <c r="H362" t="s">
        <v>31</v>
      </c>
      <c r="I362">
        <v>-279.93</v>
      </c>
      <c r="J362">
        <v>6.48</v>
      </c>
      <c r="K362">
        <v>9.5399999999999991</v>
      </c>
      <c r="L362" t="s">
        <v>81</v>
      </c>
      <c r="M362" t="s">
        <v>63</v>
      </c>
      <c r="N362" t="s">
        <v>37</v>
      </c>
      <c r="O362" t="s">
        <v>27</v>
      </c>
      <c r="P362" t="s">
        <v>42</v>
      </c>
      <c r="Q362" t="s">
        <v>40</v>
      </c>
      <c r="R362" s="1">
        <v>43268</v>
      </c>
      <c r="S362" s="2">
        <f t="shared" si="15"/>
        <v>1.8909288970346652E-4</v>
      </c>
      <c r="T362" s="1" t="str">
        <f t="shared" si="16"/>
        <v/>
      </c>
      <c r="U362" t="str">
        <f t="shared" si="17"/>
        <v>Low Impact</v>
      </c>
    </row>
    <row r="363" spans="1:21" x14ac:dyDescent="0.25">
      <c r="A363">
        <v>22402</v>
      </c>
      <c r="B363" t="s">
        <v>30</v>
      </c>
      <c r="C363" s="1">
        <v>43247</v>
      </c>
      <c r="D363" t="s">
        <v>49</v>
      </c>
      <c r="E363">
        <v>33</v>
      </c>
      <c r="F363">
        <v>1194.3399999999999</v>
      </c>
      <c r="G363">
        <v>0.04</v>
      </c>
      <c r="H363" t="s">
        <v>31</v>
      </c>
      <c r="I363">
        <v>497.11</v>
      </c>
      <c r="J363">
        <v>37.700000000000003</v>
      </c>
      <c r="K363">
        <v>2.99</v>
      </c>
      <c r="L363" t="s">
        <v>105</v>
      </c>
      <c r="M363" t="s">
        <v>25</v>
      </c>
      <c r="N363" t="s">
        <v>37</v>
      </c>
      <c r="O363" t="s">
        <v>27</v>
      </c>
      <c r="P363" t="s">
        <v>48</v>
      </c>
      <c r="Q363" t="s">
        <v>40</v>
      </c>
      <c r="R363" s="1">
        <v>43248</v>
      </c>
      <c r="S363" s="2">
        <f t="shared" si="15"/>
        <v>6.8455397498844584E-4</v>
      </c>
      <c r="T363" s="1" t="str">
        <f t="shared" si="16"/>
        <v>QUALITY CHECK</v>
      </c>
      <c r="U363" t="str">
        <f t="shared" si="17"/>
        <v>Medium Impact</v>
      </c>
    </row>
    <row r="364" spans="1:21" x14ac:dyDescent="0.25">
      <c r="A364">
        <v>23042</v>
      </c>
      <c r="B364" t="s">
        <v>21</v>
      </c>
      <c r="C364" s="1">
        <v>43216</v>
      </c>
      <c r="D364" t="s">
        <v>55</v>
      </c>
      <c r="E364">
        <v>20</v>
      </c>
      <c r="F364">
        <v>8048.45</v>
      </c>
      <c r="G364">
        <v>0.04</v>
      </c>
      <c r="H364" t="s">
        <v>31</v>
      </c>
      <c r="I364">
        <v>1947.67</v>
      </c>
      <c r="J364">
        <v>419.19</v>
      </c>
      <c r="K364">
        <v>19.989999999999998</v>
      </c>
      <c r="L364" t="s">
        <v>233</v>
      </c>
      <c r="M364" t="s">
        <v>25</v>
      </c>
      <c r="N364" t="s">
        <v>37</v>
      </c>
      <c r="O364" t="s">
        <v>27</v>
      </c>
      <c r="P364" t="s">
        <v>43</v>
      </c>
      <c r="Q364" t="s">
        <v>40</v>
      </c>
      <c r="R364" s="1">
        <v>43217</v>
      </c>
      <c r="S364" s="2">
        <f t="shared" si="15"/>
        <v>4.6130904432538115E-3</v>
      </c>
      <c r="T364" s="1" t="str">
        <f t="shared" si="16"/>
        <v/>
      </c>
      <c r="U364" t="str">
        <f t="shared" si="17"/>
        <v>Major Local Control Audit</v>
      </c>
    </row>
    <row r="365" spans="1:21" x14ac:dyDescent="0.25">
      <c r="A365">
        <v>23333</v>
      </c>
      <c r="B365" t="s">
        <v>21</v>
      </c>
      <c r="C365" s="1">
        <v>43317</v>
      </c>
      <c r="D365" t="s">
        <v>55</v>
      </c>
      <c r="E365">
        <v>44</v>
      </c>
      <c r="F365">
        <v>634.12</v>
      </c>
      <c r="G365">
        <v>0.04</v>
      </c>
      <c r="H365" t="s">
        <v>31</v>
      </c>
      <c r="I365">
        <v>-21.65</v>
      </c>
      <c r="J365">
        <v>14.42</v>
      </c>
      <c r="K365">
        <v>6.75</v>
      </c>
      <c r="L365" t="s">
        <v>200</v>
      </c>
      <c r="M365" t="s">
        <v>54</v>
      </c>
      <c r="N365" t="s">
        <v>37</v>
      </c>
      <c r="O365" t="s">
        <v>27</v>
      </c>
      <c r="P365" t="s">
        <v>46</v>
      </c>
      <c r="Q365" t="s">
        <v>74</v>
      </c>
      <c r="R365" s="1">
        <v>43318</v>
      </c>
      <c r="S365" s="2">
        <f t="shared" si="15"/>
        <v>3.6345543699421712E-4</v>
      </c>
      <c r="T365" s="1" t="str">
        <f t="shared" si="16"/>
        <v/>
      </c>
      <c r="U365" t="str">
        <f t="shared" si="17"/>
        <v>Low Impact</v>
      </c>
    </row>
    <row r="366" spans="1:21" x14ac:dyDescent="0.25">
      <c r="A366">
        <v>23333</v>
      </c>
      <c r="B366" t="s">
        <v>21</v>
      </c>
      <c r="C366" s="1">
        <v>43317</v>
      </c>
      <c r="D366" t="s">
        <v>55</v>
      </c>
      <c r="E366">
        <v>32</v>
      </c>
      <c r="F366">
        <v>196.84</v>
      </c>
      <c r="G366">
        <v>0.04</v>
      </c>
      <c r="H366" t="s">
        <v>31</v>
      </c>
      <c r="I366">
        <v>-69.290000000000006</v>
      </c>
      <c r="J366">
        <v>5.98</v>
      </c>
      <c r="K366">
        <v>5.79</v>
      </c>
      <c r="L366" t="s">
        <v>200</v>
      </c>
      <c r="M366" t="s">
        <v>54</v>
      </c>
      <c r="N366" t="s">
        <v>37</v>
      </c>
      <c r="O366" t="s">
        <v>27</v>
      </c>
      <c r="P366" t="s">
        <v>42</v>
      </c>
      <c r="Q366" t="s">
        <v>40</v>
      </c>
      <c r="R366" s="1">
        <v>43319</v>
      </c>
      <c r="S366" s="2">
        <f t="shared" si="15"/>
        <v>1.1282181324976614E-4</v>
      </c>
      <c r="T366" s="1" t="str">
        <f t="shared" si="16"/>
        <v/>
      </c>
      <c r="U366" t="str">
        <f t="shared" si="17"/>
        <v>Low Impact</v>
      </c>
    </row>
    <row r="367" spans="1:21" x14ac:dyDescent="0.25">
      <c r="A367">
        <v>23488</v>
      </c>
      <c r="B367" t="s">
        <v>30</v>
      </c>
      <c r="C367" s="1">
        <v>43106</v>
      </c>
      <c r="D367" t="s">
        <v>49</v>
      </c>
      <c r="E367">
        <v>30</v>
      </c>
      <c r="F367">
        <v>26133.39</v>
      </c>
      <c r="G367">
        <v>0.04</v>
      </c>
      <c r="H367" t="s">
        <v>56</v>
      </c>
      <c r="I367">
        <v>-11053.6</v>
      </c>
      <c r="J367">
        <v>880.98</v>
      </c>
      <c r="K367">
        <v>44.55</v>
      </c>
      <c r="L367" t="s">
        <v>314</v>
      </c>
      <c r="M367" t="s">
        <v>166</v>
      </c>
      <c r="N367" t="s">
        <v>37</v>
      </c>
      <c r="O367" t="s">
        <v>32</v>
      </c>
      <c r="P367" t="s">
        <v>79</v>
      </c>
      <c r="Q367" t="s">
        <v>80</v>
      </c>
      <c r="R367" s="1">
        <v>43107</v>
      </c>
      <c r="S367" s="2">
        <f t="shared" si="15"/>
        <v>1.4978746424320797E-2</v>
      </c>
      <c r="T367" s="1" t="str">
        <f t="shared" si="16"/>
        <v>QUALITY CHECK</v>
      </c>
      <c r="U367" t="str">
        <f t="shared" si="17"/>
        <v>Major Local Control Audit</v>
      </c>
    </row>
    <row r="368" spans="1:21" x14ac:dyDescent="0.25">
      <c r="A368">
        <v>23524</v>
      </c>
      <c r="B368" t="s">
        <v>21</v>
      </c>
      <c r="C368" s="1">
        <v>43218</v>
      </c>
      <c r="D368" t="s">
        <v>35</v>
      </c>
      <c r="E368">
        <v>28</v>
      </c>
      <c r="F368">
        <v>129.33000000000001</v>
      </c>
      <c r="G368">
        <v>0.04</v>
      </c>
      <c r="H368" t="s">
        <v>23</v>
      </c>
      <c r="I368">
        <v>48.25</v>
      </c>
      <c r="J368">
        <v>4.13</v>
      </c>
      <c r="K368">
        <v>0.99</v>
      </c>
      <c r="L368" t="s">
        <v>315</v>
      </c>
      <c r="M368" t="s">
        <v>54</v>
      </c>
      <c r="N368" t="s">
        <v>37</v>
      </c>
      <c r="O368" t="s">
        <v>27</v>
      </c>
      <c r="P368" t="s">
        <v>61</v>
      </c>
      <c r="Q368" t="s">
        <v>40</v>
      </c>
      <c r="R368" s="1">
        <v>43220</v>
      </c>
      <c r="S368" s="2">
        <f t="shared" si="15"/>
        <v>7.4127439075351832E-5</v>
      </c>
      <c r="T368" s="1" t="str">
        <f t="shared" si="16"/>
        <v/>
      </c>
      <c r="U368" t="str">
        <f t="shared" si="17"/>
        <v>Low Impact</v>
      </c>
    </row>
    <row r="369" spans="1:21" x14ac:dyDescent="0.25">
      <c r="A369">
        <v>23808</v>
      </c>
      <c r="B369" t="s">
        <v>21</v>
      </c>
      <c r="C369" s="1">
        <v>43138</v>
      </c>
      <c r="D369" t="s">
        <v>52</v>
      </c>
      <c r="E369">
        <v>30</v>
      </c>
      <c r="F369">
        <v>630.14</v>
      </c>
      <c r="G369">
        <v>0.04</v>
      </c>
      <c r="H369" t="s">
        <v>31</v>
      </c>
      <c r="I369">
        <v>108</v>
      </c>
      <c r="J369">
        <v>19.98</v>
      </c>
      <c r="K369">
        <v>8.68</v>
      </c>
      <c r="L369" t="s">
        <v>318</v>
      </c>
      <c r="M369" t="s">
        <v>25</v>
      </c>
      <c r="N369" t="s">
        <v>64</v>
      </c>
      <c r="O369" t="s">
        <v>27</v>
      </c>
      <c r="P369" t="s">
        <v>42</v>
      </c>
      <c r="Q369" t="s">
        <v>40</v>
      </c>
      <c r="R369" s="1">
        <v>43145</v>
      </c>
      <c r="S369" s="2">
        <f t="shared" si="15"/>
        <v>3.6117423999800668E-4</v>
      </c>
      <c r="T369" s="1" t="str">
        <f t="shared" si="16"/>
        <v/>
      </c>
      <c r="U369" t="str">
        <f t="shared" si="17"/>
        <v>Low Impact</v>
      </c>
    </row>
    <row r="370" spans="1:21" x14ac:dyDescent="0.25">
      <c r="A370">
        <v>24162</v>
      </c>
      <c r="B370" t="s">
        <v>21</v>
      </c>
      <c r="C370" s="1">
        <v>43334</v>
      </c>
      <c r="D370" t="s">
        <v>22</v>
      </c>
      <c r="E370">
        <v>12</v>
      </c>
      <c r="F370">
        <v>1755.3</v>
      </c>
      <c r="G370">
        <v>0.04</v>
      </c>
      <c r="H370" t="s">
        <v>56</v>
      </c>
      <c r="I370">
        <v>-7.01</v>
      </c>
      <c r="J370">
        <v>150.97999999999999</v>
      </c>
      <c r="K370">
        <v>16.010000000000002</v>
      </c>
      <c r="L370" t="s">
        <v>44</v>
      </c>
      <c r="M370" t="s">
        <v>25</v>
      </c>
      <c r="N370" t="s">
        <v>45</v>
      </c>
      <c r="O370" t="s">
        <v>32</v>
      </c>
      <c r="P370" t="s">
        <v>118</v>
      </c>
      <c r="Q370" t="s">
        <v>80</v>
      </c>
      <c r="R370" s="1">
        <v>43335</v>
      </c>
      <c r="S370" s="2">
        <f t="shared" si="15"/>
        <v>1.0060766551377488E-3</v>
      </c>
      <c r="T370" s="1" t="str">
        <f t="shared" si="16"/>
        <v/>
      </c>
      <c r="U370" t="str">
        <f t="shared" si="17"/>
        <v>Medium Local Control Audit</v>
      </c>
    </row>
    <row r="371" spans="1:21" x14ac:dyDescent="0.25">
      <c r="A371">
        <v>24193</v>
      </c>
      <c r="B371" t="s">
        <v>21</v>
      </c>
      <c r="C371" s="1">
        <v>43173</v>
      </c>
      <c r="D371" t="s">
        <v>22</v>
      </c>
      <c r="E371">
        <v>19</v>
      </c>
      <c r="F371">
        <v>1426.5125</v>
      </c>
      <c r="G371">
        <v>0.04</v>
      </c>
      <c r="H371" t="s">
        <v>31</v>
      </c>
      <c r="I371">
        <v>-175.18</v>
      </c>
      <c r="J371">
        <v>85.99</v>
      </c>
      <c r="K371">
        <v>0.99</v>
      </c>
      <c r="L371" t="s">
        <v>320</v>
      </c>
      <c r="M371" t="s">
        <v>25</v>
      </c>
      <c r="N371" t="s">
        <v>45</v>
      </c>
      <c r="O371" t="s">
        <v>38</v>
      </c>
      <c r="P371" t="s">
        <v>39</v>
      </c>
      <c r="Q371" t="s">
        <v>29</v>
      </c>
      <c r="R371" s="1">
        <v>43175</v>
      </c>
      <c r="S371" s="2">
        <f t="shared" si="15"/>
        <v>8.1762714323032422E-4</v>
      </c>
      <c r="T371" s="1" t="str">
        <f t="shared" si="16"/>
        <v/>
      </c>
      <c r="U371" t="str">
        <f t="shared" si="17"/>
        <v>Medium Impact</v>
      </c>
    </row>
    <row r="372" spans="1:21" x14ac:dyDescent="0.25">
      <c r="A372">
        <v>25953</v>
      </c>
      <c r="B372" t="s">
        <v>21</v>
      </c>
      <c r="C372" s="1">
        <v>43370</v>
      </c>
      <c r="D372" t="s">
        <v>49</v>
      </c>
      <c r="E372">
        <v>19</v>
      </c>
      <c r="F372">
        <v>1972.884</v>
      </c>
      <c r="G372">
        <v>0.04</v>
      </c>
      <c r="H372" t="s">
        <v>31</v>
      </c>
      <c r="I372">
        <v>140.91</v>
      </c>
      <c r="J372">
        <v>125.99</v>
      </c>
      <c r="K372">
        <v>7.69</v>
      </c>
      <c r="L372" t="s">
        <v>260</v>
      </c>
      <c r="M372" t="s">
        <v>25</v>
      </c>
      <c r="N372" t="s">
        <v>26</v>
      </c>
      <c r="O372" t="s">
        <v>38</v>
      </c>
      <c r="P372" t="s">
        <v>39</v>
      </c>
      <c r="Q372" t="s">
        <v>40</v>
      </c>
      <c r="R372" s="1">
        <v>43371</v>
      </c>
      <c r="S372" s="2">
        <f t="shared" si="15"/>
        <v>1.1307882046913819E-3</v>
      </c>
      <c r="T372" s="1" t="str">
        <f t="shared" si="16"/>
        <v/>
      </c>
      <c r="U372" t="str">
        <f t="shared" si="17"/>
        <v>Medium Local Control Audit</v>
      </c>
    </row>
    <row r="373" spans="1:21" x14ac:dyDescent="0.25">
      <c r="A373">
        <v>26240</v>
      </c>
      <c r="B373" t="s">
        <v>30</v>
      </c>
      <c r="C373" s="1">
        <v>43453</v>
      </c>
      <c r="D373" t="s">
        <v>49</v>
      </c>
      <c r="E373">
        <v>38</v>
      </c>
      <c r="F373">
        <v>1483.44</v>
      </c>
      <c r="G373">
        <v>0.04</v>
      </c>
      <c r="H373" t="s">
        <v>31</v>
      </c>
      <c r="I373">
        <v>439.77</v>
      </c>
      <c r="J373">
        <v>39.479999999999997</v>
      </c>
      <c r="K373">
        <v>1.99</v>
      </c>
      <c r="L373" t="s">
        <v>210</v>
      </c>
      <c r="M373" t="s">
        <v>63</v>
      </c>
      <c r="N373" t="s">
        <v>64</v>
      </c>
      <c r="O373" t="s">
        <v>38</v>
      </c>
      <c r="P373" t="s">
        <v>89</v>
      </c>
      <c r="Q373" t="s">
        <v>34</v>
      </c>
      <c r="R373" s="1">
        <v>43456</v>
      </c>
      <c r="S373" s="2">
        <f t="shared" si="15"/>
        <v>8.5025599800463874E-4</v>
      </c>
      <c r="T373" s="1" t="str">
        <f t="shared" si="16"/>
        <v>QUALITY CHECK</v>
      </c>
      <c r="U373" t="str">
        <f t="shared" si="17"/>
        <v>Medium Impact</v>
      </c>
    </row>
    <row r="374" spans="1:21" x14ac:dyDescent="0.25">
      <c r="A374">
        <v>26240</v>
      </c>
      <c r="B374" t="s">
        <v>30</v>
      </c>
      <c r="C374" s="1">
        <v>43453</v>
      </c>
      <c r="D374" t="s">
        <v>49</v>
      </c>
      <c r="E374">
        <v>39</v>
      </c>
      <c r="F374">
        <v>145.68</v>
      </c>
      <c r="G374">
        <v>0.04</v>
      </c>
      <c r="H374" t="s">
        <v>31</v>
      </c>
      <c r="I374">
        <v>12</v>
      </c>
      <c r="J374">
        <v>3.7</v>
      </c>
      <c r="K374">
        <v>1.61</v>
      </c>
      <c r="L374" t="s">
        <v>210</v>
      </c>
      <c r="M374" t="s">
        <v>63</v>
      </c>
      <c r="N374" t="s">
        <v>64</v>
      </c>
      <c r="O374" t="s">
        <v>32</v>
      </c>
      <c r="P374" t="s">
        <v>33</v>
      </c>
      <c r="Q374" t="s">
        <v>29</v>
      </c>
      <c r="R374" s="1">
        <v>43454</v>
      </c>
      <c r="S374" s="2">
        <f t="shared" si="15"/>
        <v>8.3498688042196357E-5</v>
      </c>
      <c r="T374" s="1" t="str">
        <f t="shared" si="16"/>
        <v>QUALITY CHECK</v>
      </c>
      <c r="U374" t="str">
        <f t="shared" si="17"/>
        <v>Low Impact</v>
      </c>
    </row>
    <row r="375" spans="1:21" x14ac:dyDescent="0.25">
      <c r="A375">
        <v>26279</v>
      </c>
      <c r="B375" t="s">
        <v>21</v>
      </c>
      <c r="C375" s="1">
        <v>43311</v>
      </c>
      <c r="D375" t="s">
        <v>22</v>
      </c>
      <c r="E375">
        <v>7</v>
      </c>
      <c r="F375">
        <v>211.74350000000001</v>
      </c>
      <c r="G375">
        <v>0.04</v>
      </c>
      <c r="H375" t="s">
        <v>31</v>
      </c>
      <c r="I375">
        <v>-33.31</v>
      </c>
      <c r="J375">
        <v>35.99</v>
      </c>
      <c r="K375">
        <v>1.25</v>
      </c>
      <c r="L375" t="s">
        <v>172</v>
      </c>
      <c r="M375" t="s">
        <v>54</v>
      </c>
      <c r="N375" t="s">
        <v>37</v>
      </c>
      <c r="O375" t="s">
        <v>38</v>
      </c>
      <c r="P375" t="s">
        <v>39</v>
      </c>
      <c r="Q375" t="s">
        <v>34</v>
      </c>
      <c r="R375" s="1">
        <v>43313</v>
      </c>
      <c r="S375" s="2">
        <f t="shared" si="15"/>
        <v>1.2136397893645528E-4</v>
      </c>
      <c r="T375" s="1" t="str">
        <f t="shared" si="16"/>
        <v/>
      </c>
      <c r="U375" t="str">
        <f t="shared" si="17"/>
        <v>Low Impact</v>
      </c>
    </row>
    <row r="376" spans="1:21" x14ac:dyDescent="0.25">
      <c r="A376">
        <v>26567</v>
      </c>
      <c r="B376" t="s">
        <v>21</v>
      </c>
      <c r="C376" s="1">
        <v>43347</v>
      </c>
      <c r="D376" t="s">
        <v>49</v>
      </c>
      <c r="E376">
        <v>48</v>
      </c>
      <c r="F376">
        <v>6109.817</v>
      </c>
      <c r="G376">
        <v>0.04</v>
      </c>
      <c r="H376" t="s">
        <v>31</v>
      </c>
      <c r="I376">
        <v>1374.95</v>
      </c>
      <c r="J376">
        <v>155.99</v>
      </c>
      <c r="K376">
        <v>8.08</v>
      </c>
      <c r="L376" t="s">
        <v>165</v>
      </c>
      <c r="M376" t="s">
        <v>166</v>
      </c>
      <c r="N376" t="s">
        <v>26</v>
      </c>
      <c r="O376" t="s">
        <v>38</v>
      </c>
      <c r="P376" t="s">
        <v>39</v>
      </c>
      <c r="Q376" t="s">
        <v>40</v>
      </c>
      <c r="R376" s="1">
        <v>43348</v>
      </c>
      <c r="S376" s="2">
        <f t="shared" si="15"/>
        <v>3.5019337155265512E-3</v>
      </c>
      <c r="T376" s="1" t="str">
        <f t="shared" si="16"/>
        <v/>
      </c>
      <c r="U376" t="str">
        <f t="shared" si="17"/>
        <v>Major Local Control Audit</v>
      </c>
    </row>
    <row r="377" spans="1:21" x14ac:dyDescent="0.25">
      <c r="A377">
        <v>27460</v>
      </c>
      <c r="B377" t="s">
        <v>21</v>
      </c>
      <c r="C377" s="1">
        <v>43232</v>
      </c>
      <c r="D377" t="s">
        <v>22</v>
      </c>
      <c r="E377">
        <v>31</v>
      </c>
      <c r="F377">
        <v>196.58</v>
      </c>
      <c r="G377">
        <v>0.04</v>
      </c>
      <c r="H377" t="s">
        <v>31</v>
      </c>
      <c r="I377">
        <v>-102.16</v>
      </c>
      <c r="J377">
        <v>5.98</v>
      </c>
      <c r="K377">
        <v>4.38</v>
      </c>
      <c r="L377" t="s">
        <v>339</v>
      </c>
      <c r="M377" t="s">
        <v>25</v>
      </c>
      <c r="N377" t="s">
        <v>26</v>
      </c>
      <c r="O377" t="s">
        <v>38</v>
      </c>
      <c r="P377" t="s">
        <v>89</v>
      </c>
      <c r="Q377" t="s">
        <v>34</v>
      </c>
      <c r="R377" s="1">
        <v>43234</v>
      </c>
      <c r="S377" s="2">
        <f t="shared" si="15"/>
        <v>1.126727903304157E-4</v>
      </c>
      <c r="T377" s="1" t="str">
        <f t="shared" si="16"/>
        <v/>
      </c>
      <c r="U377" t="str">
        <f t="shared" si="17"/>
        <v>Low Impact</v>
      </c>
    </row>
    <row r="378" spans="1:21" x14ac:dyDescent="0.25">
      <c r="A378">
        <v>27491</v>
      </c>
      <c r="B378" t="s">
        <v>21</v>
      </c>
      <c r="C378" s="1">
        <v>43199</v>
      </c>
      <c r="D378" t="s">
        <v>22</v>
      </c>
      <c r="E378">
        <v>11</v>
      </c>
      <c r="F378">
        <v>985.01</v>
      </c>
      <c r="G378">
        <v>0.04</v>
      </c>
      <c r="H378" t="s">
        <v>31</v>
      </c>
      <c r="I378">
        <v>186.05</v>
      </c>
      <c r="J378">
        <v>90.48</v>
      </c>
      <c r="K378">
        <v>19.989999999999998</v>
      </c>
      <c r="L378" t="s">
        <v>340</v>
      </c>
      <c r="M378" t="s">
        <v>25</v>
      </c>
      <c r="N378" t="s">
        <v>26</v>
      </c>
      <c r="O378" t="s">
        <v>27</v>
      </c>
      <c r="P378" t="s">
        <v>51</v>
      </c>
      <c r="Q378" t="s">
        <v>40</v>
      </c>
      <c r="R378" s="1">
        <v>43201</v>
      </c>
      <c r="S378" s="2">
        <f t="shared" si="15"/>
        <v>5.6457332995911468E-4</v>
      </c>
      <c r="T378" s="1" t="str">
        <f t="shared" si="16"/>
        <v/>
      </c>
      <c r="U378" t="str">
        <f t="shared" si="17"/>
        <v>Medium Impact</v>
      </c>
    </row>
    <row r="379" spans="1:21" x14ac:dyDescent="0.25">
      <c r="A379">
        <v>29219</v>
      </c>
      <c r="B379" t="s">
        <v>21</v>
      </c>
      <c r="C379" s="1">
        <v>43200</v>
      </c>
      <c r="D379" t="s">
        <v>22</v>
      </c>
      <c r="E379">
        <v>29</v>
      </c>
      <c r="F379">
        <v>203.4</v>
      </c>
      <c r="G379">
        <v>0.04</v>
      </c>
      <c r="H379" t="s">
        <v>31</v>
      </c>
      <c r="I379">
        <v>24.59</v>
      </c>
      <c r="J379">
        <v>7.08</v>
      </c>
      <c r="K379">
        <v>2.35</v>
      </c>
      <c r="L379" t="s">
        <v>283</v>
      </c>
      <c r="M379" t="s">
        <v>54</v>
      </c>
      <c r="N379" t="s">
        <v>37</v>
      </c>
      <c r="O379" t="s">
        <v>27</v>
      </c>
      <c r="P379" t="s">
        <v>28</v>
      </c>
      <c r="Q379" t="s">
        <v>29</v>
      </c>
      <c r="R379" s="1">
        <v>43201</v>
      </c>
      <c r="S379" s="2">
        <f t="shared" si="15"/>
        <v>1.1658177613799244E-4</v>
      </c>
      <c r="T379" s="1" t="str">
        <f t="shared" si="16"/>
        <v/>
      </c>
      <c r="U379" t="str">
        <f t="shared" si="17"/>
        <v>Low Impact</v>
      </c>
    </row>
    <row r="380" spans="1:21" x14ac:dyDescent="0.25">
      <c r="A380">
        <v>29410</v>
      </c>
      <c r="B380" t="s">
        <v>30</v>
      </c>
      <c r="C380" s="1">
        <v>43360</v>
      </c>
      <c r="D380" t="s">
        <v>49</v>
      </c>
      <c r="E380">
        <v>35</v>
      </c>
      <c r="F380">
        <v>4186.53</v>
      </c>
      <c r="G380">
        <v>0.04</v>
      </c>
      <c r="H380" t="s">
        <v>31</v>
      </c>
      <c r="I380">
        <v>1929.58</v>
      </c>
      <c r="J380">
        <v>120.97</v>
      </c>
      <c r="K380">
        <v>7.11</v>
      </c>
      <c r="L380" t="s">
        <v>277</v>
      </c>
      <c r="M380" t="s">
        <v>54</v>
      </c>
      <c r="N380" t="s">
        <v>26</v>
      </c>
      <c r="O380" t="s">
        <v>38</v>
      </c>
      <c r="P380" t="s">
        <v>58</v>
      </c>
      <c r="Q380" t="s">
        <v>74</v>
      </c>
      <c r="R380" s="1">
        <v>43360</v>
      </c>
      <c r="S380" s="2">
        <f t="shared" si="15"/>
        <v>2.3995727790314132E-3</v>
      </c>
      <c r="T380" s="1" t="str">
        <f t="shared" si="16"/>
        <v>QUALITY CHECK</v>
      </c>
      <c r="U380" t="str">
        <f t="shared" si="17"/>
        <v>Major Local Control Audit</v>
      </c>
    </row>
    <row r="381" spans="1:21" x14ac:dyDescent="0.25">
      <c r="A381">
        <v>32037</v>
      </c>
      <c r="B381" t="s">
        <v>21</v>
      </c>
      <c r="C381" s="1">
        <v>43147</v>
      </c>
      <c r="D381" t="s">
        <v>52</v>
      </c>
      <c r="E381">
        <v>37</v>
      </c>
      <c r="F381">
        <v>311.66000000000003</v>
      </c>
      <c r="G381">
        <v>0.04</v>
      </c>
      <c r="H381" t="s">
        <v>31</v>
      </c>
      <c r="I381">
        <v>-63.81</v>
      </c>
      <c r="J381">
        <v>8.6</v>
      </c>
      <c r="K381">
        <v>6.19</v>
      </c>
      <c r="L381" t="s">
        <v>220</v>
      </c>
      <c r="M381" t="s">
        <v>54</v>
      </c>
      <c r="N381" t="s">
        <v>37</v>
      </c>
      <c r="O381" t="s">
        <v>27</v>
      </c>
      <c r="P381" t="s">
        <v>48</v>
      </c>
      <c r="Q381" t="s">
        <v>40</v>
      </c>
      <c r="R381" s="1">
        <v>43154</v>
      </c>
      <c r="S381" s="2">
        <f t="shared" si="15"/>
        <v>1.7863262709521497E-4</v>
      </c>
      <c r="T381" s="1" t="str">
        <f t="shared" si="16"/>
        <v/>
      </c>
      <c r="U381" t="str">
        <f t="shared" si="17"/>
        <v>Low Impact</v>
      </c>
    </row>
    <row r="382" spans="1:21" x14ac:dyDescent="0.25">
      <c r="A382">
        <v>32710</v>
      </c>
      <c r="B382" t="s">
        <v>21</v>
      </c>
      <c r="C382" s="1">
        <v>43420</v>
      </c>
      <c r="D382" t="s">
        <v>35</v>
      </c>
      <c r="E382">
        <v>43</v>
      </c>
      <c r="F382">
        <v>540.33000000000004</v>
      </c>
      <c r="G382">
        <v>0.04</v>
      </c>
      <c r="H382" t="s">
        <v>31</v>
      </c>
      <c r="I382">
        <v>-59.06</v>
      </c>
      <c r="J382">
        <v>12.44</v>
      </c>
      <c r="K382">
        <v>6.27</v>
      </c>
      <c r="L382" t="s">
        <v>270</v>
      </c>
      <c r="M382" t="s">
        <v>25</v>
      </c>
      <c r="N382" t="s">
        <v>26</v>
      </c>
      <c r="O382" t="s">
        <v>27</v>
      </c>
      <c r="P382" t="s">
        <v>43</v>
      </c>
      <c r="Q382" t="s">
        <v>74</v>
      </c>
      <c r="R382" s="1">
        <v>43421</v>
      </c>
      <c r="S382" s="2">
        <f t="shared" si="15"/>
        <v>3.0969828466392065E-4</v>
      </c>
      <c r="T382" s="1" t="str">
        <f t="shared" si="16"/>
        <v/>
      </c>
      <c r="U382" t="str">
        <f t="shared" si="17"/>
        <v>Low Impact</v>
      </c>
    </row>
    <row r="383" spans="1:21" x14ac:dyDescent="0.25">
      <c r="A383">
        <v>33250</v>
      </c>
      <c r="B383" t="s">
        <v>21</v>
      </c>
      <c r="C383" s="1">
        <v>43276</v>
      </c>
      <c r="D383" t="s">
        <v>22</v>
      </c>
      <c r="E383">
        <v>40</v>
      </c>
      <c r="F383">
        <v>7381.19</v>
      </c>
      <c r="G383">
        <v>0.04</v>
      </c>
      <c r="H383" t="s">
        <v>31</v>
      </c>
      <c r="I383">
        <v>2998.88</v>
      </c>
      <c r="J383">
        <v>177.98</v>
      </c>
      <c r="K383">
        <v>0.99</v>
      </c>
      <c r="L383" t="s">
        <v>344</v>
      </c>
      <c r="M383" t="s">
        <v>54</v>
      </c>
      <c r="N383" t="s">
        <v>26</v>
      </c>
      <c r="O383" t="s">
        <v>27</v>
      </c>
      <c r="P383" t="s">
        <v>46</v>
      </c>
      <c r="Q383" t="s">
        <v>40</v>
      </c>
      <c r="R383" s="1">
        <v>43278</v>
      </c>
      <c r="S383" s="2">
        <f t="shared" si="15"/>
        <v>4.2306403156931582E-3</v>
      </c>
      <c r="T383" s="1" t="str">
        <f t="shared" si="16"/>
        <v/>
      </c>
      <c r="U383" t="str">
        <f t="shared" si="17"/>
        <v>Major Local Control Audit</v>
      </c>
    </row>
    <row r="384" spans="1:21" x14ac:dyDescent="0.25">
      <c r="A384">
        <v>33888</v>
      </c>
      <c r="B384" t="s">
        <v>21</v>
      </c>
      <c r="C384" s="1">
        <v>43332</v>
      </c>
      <c r="D384" t="s">
        <v>22</v>
      </c>
      <c r="E384">
        <v>31</v>
      </c>
      <c r="F384">
        <v>349.43</v>
      </c>
      <c r="G384">
        <v>0.04</v>
      </c>
      <c r="H384" t="s">
        <v>31</v>
      </c>
      <c r="I384">
        <v>-44.92</v>
      </c>
      <c r="J384">
        <v>11.5</v>
      </c>
      <c r="K384">
        <v>7.19</v>
      </c>
      <c r="L384" t="s">
        <v>337</v>
      </c>
      <c r="M384" t="s">
        <v>166</v>
      </c>
      <c r="N384" t="s">
        <v>37</v>
      </c>
      <c r="O384" t="s">
        <v>27</v>
      </c>
      <c r="P384" t="s">
        <v>48</v>
      </c>
      <c r="Q384" t="s">
        <v>40</v>
      </c>
      <c r="R384" s="1">
        <v>43335</v>
      </c>
      <c r="S384" s="2">
        <f t="shared" si="15"/>
        <v>2.0028107195623745E-4</v>
      </c>
      <c r="T384" s="1" t="str">
        <f t="shared" si="16"/>
        <v/>
      </c>
      <c r="U384" t="str">
        <f t="shared" si="17"/>
        <v>Low Impact</v>
      </c>
    </row>
    <row r="385" spans="1:21" x14ac:dyDescent="0.25">
      <c r="A385">
        <v>34880</v>
      </c>
      <c r="B385" t="s">
        <v>21</v>
      </c>
      <c r="C385" s="1">
        <v>43359</v>
      </c>
      <c r="D385" t="s">
        <v>35</v>
      </c>
      <c r="E385">
        <v>44</v>
      </c>
      <c r="F385">
        <v>284.38</v>
      </c>
      <c r="G385">
        <v>0.04</v>
      </c>
      <c r="H385" t="s">
        <v>31</v>
      </c>
      <c r="I385">
        <v>-62.43</v>
      </c>
      <c r="J385">
        <v>6.48</v>
      </c>
      <c r="K385">
        <v>5.19</v>
      </c>
      <c r="L385" t="s">
        <v>133</v>
      </c>
      <c r="M385" t="s">
        <v>63</v>
      </c>
      <c r="N385" t="s">
        <v>37</v>
      </c>
      <c r="O385" t="s">
        <v>27</v>
      </c>
      <c r="P385" t="s">
        <v>42</v>
      </c>
      <c r="Q385" t="s">
        <v>40</v>
      </c>
      <c r="R385" s="1">
        <v>43360</v>
      </c>
      <c r="S385" s="2">
        <f t="shared" si="15"/>
        <v>1.62996683864908E-4</v>
      </c>
      <c r="T385" s="1" t="str">
        <f t="shared" si="16"/>
        <v/>
      </c>
      <c r="U385" t="str">
        <f t="shared" si="17"/>
        <v>Low Impact</v>
      </c>
    </row>
    <row r="386" spans="1:21" x14ac:dyDescent="0.25">
      <c r="A386">
        <v>35461</v>
      </c>
      <c r="B386" t="s">
        <v>21</v>
      </c>
      <c r="C386" s="1">
        <v>43252</v>
      </c>
      <c r="D386" t="s">
        <v>49</v>
      </c>
      <c r="E386">
        <v>30</v>
      </c>
      <c r="F386">
        <v>112.6</v>
      </c>
      <c r="G386">
        <v>0.04</v>
      </c>
      <c r="H386" t="s">
        <v>31</v>
      </c>
      <c r="I386">
        <v>-25.99</v>
      </c>
      <c r="J386">
        <v>3.68</v>
      </c>
      <c r="K386">
        <v>1.32</v>
      </c>
      <c r="L386" t="s">
        <v>377</v>
      </c>
      <c r="M386" t="s">
        <v>25</v>
      </c>
      <c r="N386" t="s">
        <v>26</v>
      </c>
      <c r="O386" t="s">
        <v>27</v>
      </c>
      <c r="P386" t="s">
        <v>66</v>
      </c>
      <c r="Q386" t="s">
        <v>29</v>
      </c>
      <c r="R386" s="1">
        <v>43253</v>
      </c>
      <c r="S386" s="2">
        <f t="shared" ref="S386:S449" si="18">F386/$F$905</f>
        <v>6.4538387380225904E-5</v>
      </c>
      <c r="T386" s="1" t="str">
        <f t="shared" si="16"/>
        <v/>
      </c>
      <c r="U386" t="str">
        <f t="shared" si="17"/>
        <v>Low Impact</v>
      </c>
    </row>
    <row r="387" spans="1:21" x14ac:dyDescent="0.25">
      <c r="A387">
        <v>36452</v>
      </c>
      <c r="B387" t="s">
        <v>21</v>
      </c>
      <c r="C387" s="1">
        <v>43195</v>
      </c>
      <c r="D387" t="s">
        <v>35</v>
      </c>
      <c r="E387">
        <v>18</v>
      </c>
      <c r="F387">
        <v>129.47999999999999</v>
      </c>
      <c r="G387">
        <v>0.04</v>
      </c>
      <c r="H387" t="s">
        <v>31</v>
      </c>
      <c r="I387">
        <v>46.01</v>
      </c>
      <c r="J387">
        <v>6.98</v>
      </c>
      <c r="K387">
        <v>2.83</v>
      </c>
      <c r="L387" t="s">
        <v>383</v>
      </c>
      <c r="M387" t="s">
        <v>54</v>
      </c>
      <c r="N387" t="s">
        <v>37</v>
      </c>
      <c r="O387" t="s">
        <v>32</v>
      </c>
      <c r="P387" t="s">
        <v>33</v>
      </c>
      <c r="Q387" t="s">
        <v>34</v>
      </c>
      <c r="R387" s="1">
        <v>43197</v>
      </c>
      <c r="S387" s="2">
        <f t="shared" si="18"/>
        <v>7.4213413836515541E-5</v>
      </c>
      <c r="T387" s="1" t="str">
        <f t="shared" ref="T387:T450" si="19">IF(B387="Y","QUALITY CHECK","")</f>
        <v/>
      </c>
      <c r="U387" t="str">
        <f t="shared" ref="U387:U450" si="20">VLOOKUP(S387,$G$912:$H$917,2)</f>
        <v>Low Impact</v>
      </c>
    </row>
    <row r="388" spans="1:21" x14ac:dyDescent="0.25">
      <c r="A388">
        <v>36643</v>
      </c>
      <c r="B388" t="s">
        <v>21</v>
      </c>
      <c r="C388" s="1">
        <v>43154</v>
      </c>
      <c r="D388" t="s">
        <v>49</v>
      </c>
      <c r="E388">
        <v>30</v>
      </c>
      <c r="F388">
        <v>1025.02</v>
      </c>
      <c r="G388">
        <v>0.04</v>
      </c>
      <c r="H388" t="s">
        <v>31</v>
      </c>
      <c r="I388">
        <v>87.03</v>
      </c>
      <c r="J388">
        <v>33.29</v>
      </c>
      <c r="K388">
        <v>8.74</v>
      </c>
      <c r="L388" t="s">
        <v>384</v>
      </c>
      <c r="M388" t="s">
        <v>54</v>
      </c>
      <c r="N388" t="s">
        <v>26</v>
      </c>
      <c r="O388" t="s">
        <v>27</v>
      </c>
      <c r="P388" t="s">
        <v>43</v>
      </c>
      <c r="Q388" t="s">
        <v>40</v>
      </c>
      <c r="R388" s="1">
        <v>43155</v>
      </c>
      <c r="S388" s="2">
        <f t="shared" si="18"/>
        <v>5.8750566458684865E-4</v>
      </c>
      <c r="T388" s="1" t="str">
        <f t="shared" si="19"/>
        <v/>
      </c>
      <c r="U388" t="str">
        <f t="shared" si="20"/>
        <v>Medium Impact</v>
      </c>
    </row>
    <row r="389" spans="1:21" x14ac:dyDescent="0.25">
      <c r="A389">
        <v>36932</v>
      </c>
      <c r="B389" t="s">
        <v>30</v>
      </c>
      <c r="C389" s="1">
        <v>43288</v>
      </c>
      <c r="D389" t="s">
        <v>52</v>
      </c>
      <c r="E389">
        <v>20</v>
      </c>
      <c r="F389">
        <v>668.8</v>
      </c>
      <c r="G389">
        <v>0.04</v>
      </c>
      <c r="H389" t="s">
        <v>31</v>
      </c>
      <c r="I389">
        <v>92.34</v>
      </c>
      <c r="J389">
        <v>33.89</v>
      </c>
      <c r="K389">
        <v>5.0999999999999996</v>
      </c>
      <c r="L389" t="s">
        <v>388</v>
      </c>
      <c r="M389" t="s">
        <v>25</v>
      </c>
      <c r="N389" t="s">
        <v>37</v>
      </c>
      <c r="O389" t="s">
        <v>27</v>
      </c>
      <c r="P389" t="s">
        <v>43</v>
      </c>
      <c r="Q389" t="s">
        <v>40</v>
      </c>
      <c r="R389" s="1">
        <v>43293</v>
      </c>
      <c r="S389" s="2">
        <f t="shared" si="18"/>
        <v>3.8333280177526717E-4</v>
      </c>
      <c r="T389" s="1" t="str">
        <f t="shared" si="19"/>
        <v>QUALITY CHECK</v>
      </c>
      <c r="U389" t="str">
        <f t="shared" si="20"/>
        <v>Low Impact</v>
      </c>
    </row>
    <row r="390" spans="1:21" x14ac:dyDescent="0.25">
      <c r="A390">
        <v>36992</v>
      </c>
      <c r="B390" t="s">
        <v>21</v>
      </c>
      <c r="C390" s="1">
        <v>43441</v>
      </c>
      <c r="D390" t="s">
        <v>55</v>
      </c>
      <c r="E390">
        <v>34</v>
      </c>
      <c r="F390">
        <v>459.08</v>
      </c>
      <c r="G390">
        <v>0.04</v>
      </c>
      <c r="H390" t="s">
        <v>23</v>
      </c>
      <c r="I390">
        <v>61.57</v>
      </c>
      <c r="J390">
        <v>12.98</v>
      </c>
      <c r="K390">
        <v>3.14</v>
      </c>
      <c r="L390" t="s">
        <v>199</v>
      </c>
      <c r="M390" t="s">
        <v>25</v>
      </c>
      <c r="N390" t="s">
        <v>26</v>
      </c>
      <c r="O390" t="s">
        <v>27</v>
      </c>
      <c r="P390" t="s">
        <v>66</v>
      </c>
      <c r="Q390" t="s">
        <v>34</v>
      </c>
      <c r="R390" s="1">
        <v>43443</v>
      </c>
      <c r="S390" s="2">
        <f t="shared" si="18"/>
        <v>2.6312862236691035E-4</v>
      </c>
      <c r="T390" s="1" t="str">
        <f t="shared" si="19"/>
        <v/>
      </c>
      <c r="U390" t="str">
        <f t="shared" si="20"/>
        <v>Low Impact</v>
      </c>
    </row>
    <row r="391" spans="1:21" x14ac:dyDescent="0.25">
      <c r="A391">
        <v>37696</v>
      </c>
      <c r="B391" t="s">
        <v>21</v>
      </c>
      <c r="C391" s="1">
        <v>43290</v>
      </c>
      <c r="D391" t="s">
        <v>22</v>
      </c>
      <c r="E391">
        <v>5</v>
      </c>
      <c r="F391">
        <v>24.09</v>
      </c>
      <c r="G391">
        <v>0.04</v>
      </c>
      <c r="H391" t="s">
        <v>31</v>
      </c>
      <c r="I391">
        <v>-20.23</v>
      </c>
      <c r="J391">
        <v>3.81</v>
      </c>
      <c r="K391">
        <v>5.44</v>
      </c>
      <c r="L391" t="s">
        <v>331</v>
      </c>
      <c r="M391" t="s">
        <v>25</v>
      </c>
      <c r="N391" t="s">
        <v>26</v>
      </c>
      <c r="O391" t="s">
        <v>27</v>
      </c>
      <c r="P391" t="s">
        <v>48</v>
      </c>
      <c r="Q391" t="s">
        <v>40</v>
      </c>
      <c r="R391" s="1">
        <v>43292</v>
      </c>
      <c r="S391" s="2">
        <f t="shared" si="18"/>
        <v>1.3807546642892026E-5</v>
      </c>
      <c r="T391" s="1" t="str">
        <f t="shared" si="19"/>
        <v/>
      </c>
      <c r="U391" t="str">
        <f t="shared" si="20"/>
        <v>Low Impact</v>
      </c>
    </row>
    <row r="392" spans="1:21" x14ac:dyDescent="0.25">
      <c r="A392">
        <v>38145</v>
      </c>
      <c r="B392" t="s">
        <v>21</v>
      </c>
      <c r="C392" s="1">
        <v>43355</v>
      </c>
      <c r="D392" t="s">
        <v>22</v>
      </c>
      <c r="E392">
        <v>33</v>
      </c>
      <c r="F392">
        <v>60.92</v>
      </c>
      <c r="G392">
        <v>0.04</v>
      </c>
      <c r="H392" t="s">
        <v>31</v>
      </c>
      <c r="I392">
        <v>-17.2</v>
      </c>
      <c r="J392">
        <v>1.88</v>
      </c>
      <c r="K392">
        <v>1.49</v>
      </c>
      <c r="L392" t="s">
        <v>376</v>
      </c>
      <c r="M392" t="s">
        <v>54</v>
      </c>
      <c r="N392" t="s">
        <v>45</v>
      </c>
      <c r="O392" t="s">
        <v>27</v>
      </c>
      <c r="P392" t="s">
        <v>48</v>
      </c>
      <c r="Q392" t="s">
        <v>40</v>
      </c>
      <c r="R392" s="1">
        <v>43357</v>
      </c>
      <c r="S392" s="2">
        <f t="shared" si="18"/>
        <v>3.4917216333955257E-5</v>
      </c>
      <c r="T392" s="1" t="str">
        <f t="shared" si="19"/>
        <v/>
      </c>
      <c r="U392" t="str">
        <f t="shared" si="20"/>
        <v>Low Impact</v>
      </c>
    </row>
    <row r="393" spans="1:21" x14ac:dyDescent="0.25">
      <c r="A393">
        <v>38240</v>
      </c>
      <c r="B393" t="s">
        <v>30</v>
      </c>
      <c r="C393" s="1">
        <v>43453</v>
      </c>
      <c r="D393" t="s">
        <v>35</v>
      </c>
      <c r="E393">
        <v>4</v>
      </c>
      <c r="F393">
        <v>41.53</v>
      </c>
      <c r="G393">
        <v>0.04</v>
      </c>
      <c r="H393" t="s">
        <v>31</v>
      </c>
      <c r="I393">
        <v>-15.53</v>
      </c>
      <c r="J393">
        <v>8.6</v>
      </c>
      <c r="K393">
        <v>6.19</v>
      </c>
      <c r="L393" t="s">
        <v>334</v>
      </c>
      <c r="M393" t="s">
        <v>54</v>
      </c>
      <c r="N393" t="s">
        <v>64</v>
      </c>
      <c r="O393" t="s">
        <v>27</v>
      </c>
      <c r="P393" t="s">
        <v>48</v>
      </c>
      <c r="Q393" t="s">
        <v>40</v>
      </c>
      <c r="R393" s="1">
        <v>43453</v>
      </c>
      <c r="S393" s="2">
        <f t="shared" si="18"/>
        <v>2.3803545540859519E-5</v>
      </c>
      <c r="T393" s="1" t="str">
        <f t="shared" si="19"/>
        <v>QUALITY CHECK</v>
      </c>
      <c r="U393" t="str">
        <f t="shared" si="20"/>
        <v>Low Impact</v>
      </c>
    </row>
    <row r="394" spans="1:21" x14ac:dyDescent="0.25">
      <c r="A394">
        <v>38503</v>
      </c>
      <c r="B394" t="s">
        <v>21</v>
      </c>
      <c r="C394" s="1">
        <v>43225</v>
      </c>
      <c r="D394" t="s">
        <v>52</v>
      </c>
      <c r="E394">
        <v>47</v>
      </c>
      <c r="F394">
        <v>5567.79</v>
      </c>
      <c r="G394">
        <v>0.04</v>
      </c>
      <c r="H394" t="s">
        <v>31</v>
      </c>
      <c r="I394">
        <v>1726.66</v>
      </c>
      <c r="J394">
        <v>120.98</v>
      </c>
      <c r="K394">
        <v>3.99</v>
      </c>
      <c r="L394" t="s">
        <v>182</v>
      </c>
      <c r="M394" t="s">
        <v>54</v>
      </c>
      <c r="N394" t="s">
        <v>26</v>
      </c>
      <c r="O394" t="s">
        <v>27</v>
      </c>
      <c r="P394" t="s">
        <v>46</v>
      </c>
      <c r="Q394" t="s">
        <v>40</v>
      </c>
      <c r="R394" s="1">
        <v>43225</v>
      </c>
      <c r="S394" s="2">
        <f t="shared" si="18"/>
        <v>3.1912627697313319E-3</v>
      </c>
      <c r="T394" s="1" t="str">
        <f t="shared" si="19"/>
        <v/>
      </c>
      <c r="U394" t="str">
        <f t="shared" si="20"/>
        <v>Major Local Control Audit</v>
      </c>
    </row>
    <row r="395" spans="1:21" x14ac:dyDescent="0.25">
      <c r="A395">
        <v>38726</v>
      </c>
      <c r="B395" t="s">
        <v>21</v>
      </c>
      <c r="C395" s="1">
        <v>43241</v>
      </c>
      <c r="D395" t="s">
        <v>55</v>
      </c>
      <c r="E395">
        <v>44</v>
      </c>
      <c r="F395">
        <v>92.86</v>
      </c>
      <c r="G395">
        <v>0.04</v>
      </c>
      <c r="H395" t="s">
        <v>31</v>
      </c>
      <c r="I395">
        <v>-11.28</v>
      </c>
      <c r="J395">
        <v>2.08</v>
      </c>
      <c r="K395">
        <v>1.49</v>
      </c>
      <c r="L395" t="s">
        <v>170</v>
      </c>
      <c r="M395" t="s">
        <v>54</v>
      </c>
      <c r="N395" t="s">
        <v>37</v>
      </c>
      <c r="O395" t="s">
        <v>27</v>
      </c>
      <c r="P395" t="s">
        <v>48</v>
      </c>
      <c r="Q395" t="s">
        <v>40</v>
      </c>
      <c r="R395" s="1">
        <v>43243</v>
      </c>
      <c r="S395" s="2">
        <f t="shared" si="18"/>
        <v>5.3224108811081501E-5</v>
      </c>
      <c r="T395" s="1" t="str">
        <f t="shared" si="19"/>
        <v/>
      </c>
      <c r="U395" t="str">
        <f t="shared" si="20"/>
        <v>Low Impact</v>
      </c>
    </row>
    <row r="396" spans="1:21" x14ac:dyDescent="0.25">
      <c r="A396">
        <v>39040</v>
      </c>
      <c r="B396" t="s">
        <v>21</v>
      </c>
      <c r="C396" s="1">
        <v>43241</v>
      </c>
      <c r="D396" t="s">
        <v>49</v>
      </c>
      <c r="E396">
        <v>7</v>
      </c>
      <c r="F396">
        <v>19.36</v>
      </c>
      <c r="G396">
        <v>0.04</v>
      </c>
      <c r="H396" t="s">
        <v>23</v>
      </c>
      <c r="I396">
        <v>-1</v>
      </c>
      <c r="J396">
        <v>1.98</v>
      </c>
      <c r="K396">
        <v>0.7</v>
      </c>
      <c r="L396" t="s">
        <v>355</v>
      </c>
      <c r="M396" t="s">
        <v>63</v>
      </c>
      <c r="N396" t="s">
        <v>26</v>
      </c>
      <c r="O396" t="s">
        <v>27</v>
      </c>
      <c r="P396" t="s">
        <v>72</v>
      </c>
      <c r="Q396" t="s">
        <v>29</v>
      </c>
      <c r="R396" s="1">
        <v>43242</v>
      </c>
      <c r="S396" s="2">
        <f t="shared" si="18"/>
        <v>1.1096475840862996E-5</v>
      </c>
      <c r="T396" s="1" t="str">
        <f t="shared" si="19"/>
        <v/>
      </c>
      <c r="U396" t="str">
        <f t="shared" si="20"/>
        <v>Low Impact</v>
      </c>
    </row>
    <row r="397" spans="1:21" x14ac:dyDescent="0.25">
      <c r="A397">
        <v>39780</v>
      </c>
      <c r="B397" t="s">
        <v>21</v>
      </c>
      <c r="C397" s="1">
        <v>43258</v>
      </c>
      <c r="D397" t="s">
        <v>52</v>
      </c>
      <c r="E397">
        <v>48</v>
      </c>
      <c r="F397">
        <v>2208.31</v>
      </c>
      <c r="G397">
        <v>0.04</v>
      </c>
      <c r="H397" t="s">
        <v>31</v>
      </c>
      <c r="I397">
        <v>569.08000000000004</v>
      </c>
      <c r="J397">
        <v>45.98</v>
      </c>
      <c r="K397">
        <v>4.8</v>
      </c>
      <c r="L397" t="s">
        <v>198</v>
      </c>
      <c r="M397" t="s">
        <v>63</v>
      </c>
      <c r="N397" t="s">
        <v>64</v>
      </c>
      <c r="O397" t="s">
        <v>32</v>
      </c>
      <c r="P397" t="s">
        <v>33</v>
      </c>
      <c r="Q397" t="s">
        <v>29</v>
      </c>
      <c r="R397" s="1">
        <v>43260</v>
      </c>
      <c r="S397" s="2">
        <f t="shared" si="18"/>
        <v>1.2657261655029011E-3</v>
      </c>
      <c r="T397" s="1" t="str">
        <f t="shared" si="19"/>
        <v/>
      </c>
      <c r="U397" t="str">
        <f t="shared" si="20"/>
        <v>Medium Local Control Audit</v>
      </c>
    </row>
    <row r="398" spans="1:21" x14ac:dyDescent="0.25">
      <c r="A398">
        <v>39906</v>
      </c>
      <c r="B398" t="s">
        <v>21</v>
      </c>
      <c r="C398" s="1">
        <v>43176</v>
      </c>
      <c r="D398" t="s">
        <v>55</v>
      </c>
      <c r="E398">
        <v>25</v>
      </c>
      <c r="F398">
        <v>82.21</v>
      </c>
      <c r="G398">
        <v>0.04</v>
      </c>
      <c r="H398" t="s">
        <v>31</v>
      </c>
      <c r="I398">
        <v>15.25</v>
      </c>
      <c r="J398">
        <v>3.38</v>
      </c>
      <c r="K398">
        <v>1.0900000000000001</v>
      </c>
      <c r="L398" t="s">
        <v>305</v>
      </c>
      <c r="M398" t="s">
        <v>54</v>
      </c>
      <c r="N398" t="s">
        <v>37</v>
      </c>
      <c r="O398" t="s">
        <v>27</v>
      </c>
      <c r="P398" t="s">
        <v>42</v>
      </c>
      <c r="Q398" t="s">
        <v>29</v>
      </c>
      <c r="R398" s="1">
        <v>43178</v>
      </c>
      <c r="S398" s="2">
        <f t="shared" si="18"/>
        <v>4.7119900768458E-5</v>
      </c>
      <c r="T398" s="1" t="str">
        <f t="shared" si="19"/>
        <v/>
      </c>
      <c r="U398" t="str">
        <f t="shared" si="20"/>
        <v>Low Impact</v>
      </c>
    </row>
    <row r="399" spans="1:21" x14ac:dyDescent="0.25">
      <c r="A399">
        <v>41799</v>
      </c>
      <c r="B399" t="s">
        <v>21</v>
      </c>
      <c r="C399" s="1">
        <v>43274</v>
      </c>
      <c r="D399" t="s">
        <v>35</v>
      </c>
      <c r="E399">
        <v>21</v>
      </c>
      <c r="F399">
        <v>1130.806</v>
      </c>
      <c r="G399">
        <v>0.04</v>
      </c>
      <c r="H399" t="s">
        <v>31</v>
      </c>
      <c r="I399">
        <v>95.15</v>
      </c>
      <c r="J399">
        <v>65.989999999999995</v>
      </c>
      <c r="K399">
        <v>4.99</v>
      </c>
      <c r="L399" t="s">
        <v>24</v>
      </c>
      <c r="M399" t="s">
        <v>25</v>
      </c>
      <c r="N399" t="s">
        <v>26</v>
      </c>
      <c r="O399" t="s">
        <v>38</v>
      </c>
      <c r="P399" t="s">
        <v>39</v>
      </c>
      <c r="Q399" t="s">
        <v>40</v>
      </c>
      <c r="R399" s="1">
        <v>43275</v>
      </c>
      <c r="S399" s="2">
        <f t="shared" si="18"/>
        <v>6.4813850514994437E-4</v>
      </c>
      <c r="T399" s="1" t="str">
        <f t="shared" si="19"/>
        <v/>
      </c>
      <c r="U399" t="str">
        <f t="shared" si="20"/>
        <v>Medium Impact</v>
      </c>
    </row>
    <row r="400" spans="1:21" x14ac:dyDescent="0.25">
      <c r="A400">
        <v>42022</v>
      </c>
      <c r="B400" t="s">
        <v>21</v>
      </c>
      <c r="C400" s="1">
        <v>43367</v>
      </c>
      <c r="D400" t="s">
        <v>55</v>
      </c>
      <c r="E400">
        <v>45</v>
      </c>
      <c r="F400">
        <v>338.85</v>
      </c>
      <c r="G400">
        <v>0.04</v>
      </c>
      <c r="H400" t="s">
        <v>31</v>
      </c>
      <c r="I400">
        <v>-170.18</v>
      </c>
      <c r="J400">
        <v>7.3</v>
      </c>
      <c r="K400">
        <v>7.72</v>
      </c>
      <c r="L400" t="s">
        <v>170</v>
      </c>
      <c r="M400" t="s">
        <v>54</v>
      </c>
      <c r="N400" t="s">
        <v>37</v>
      </c>
      <c r="O400" t="s">
        <v>27</v>
      </c>
      <c r="P400" t="s">
        <v>48</v>
      </c>
      <c r="Q400" t="s">
        <v>40</v>
      </c>
      <c r="R400" s="1">
        <v>43368</v>
      </c>
      <c r="S400" s="2">
        <f t="shared" si="18"/>
        <v>1.9421698546882369E-4</v>
      </c>
      <c r="T400" s="1" t="str">
        <f t="shared" si="19"/>
        <v/>
      </c>
      <c r="U400" t="str">
        <f t="shared" si="20"/>
        <v>Low Impact</v>
      </c>
    </row>
    <row r="401" spans="1:21" x14ac:dyDescent="0.25">
      <c r="A401">
        <v>42310</v>
      </c>
      <c r="B401" t="s">
        <v>21</v>
      </c>
      <c r="C401" s="1">
        <v>43302</v>
      </c>
      <c r="D401" t="s">
        <v>49</v>
      </c>
      <c r="E401">
        <v>20</v>
      </c>
      <c r="F401">
        <v>3361.7584999999999</v>
      </c>
      <c r="G401">
        <v>0.04</v>
      </c>
      <c r="H401" t="s">
        <v>31</v>
      </c>
      <c r="I401">
        <v>394.35</v>
      </c>
      <c r="J401">
        <v>205.99</v>
      </c>
      <c r="K401">
        <v>8.99</v>
      </c>
      <c r="L401" t="s">
        <v>411</v>
      </c>
      <c r="M401" t="s">
        <v>25</v>
      </c>
      <c r="N401" t="s">
        <v>64</v>
      </c>
      <c r="O401" t="s">
        <v>38</v>
      </c>
      <c r="P401" t="s">
        <v>39</v>
      </c>
      <c r="Q401" t="s">
        <v>40</v>
      </c>
      <c r="R401" s="1">
        <v>43303</v>
      </c>
      <c r="S401" s="2">
        <f t="shared" si="18"/>
        <v>1.9268425608505075E-3</v>
      </c>
      <c r="T401" s="1" t="str">
        <f t="shared" si="19"/>
        <v/>
      </c>
      <c r="U401" t="str">
        <f t="shared" si="20"/>
        <v>Major Local Control Audit</v>
      </c>
    </row>
    <row r="402" spans="1:21" x14ac:dyDescent="0.25">
      <c r="A402">
        <v>42403</v>
      </c>
      <c r="B402" t="s">
        <v>21</v>
      </c>
      <c r="C402" s="1">
        <v>43271</v>
      </c>
      <c r="D402" t="s">
        <v>22</v>
      </c>
      <c r="E402">
        <v>38</v>
      </c>
      <c r="F402">
        <v>117.84</v>
      </c>
      <c r="G402">
        <v>0.04</v>
      </c>
      <c r="H402" t="s">
        <v>31</v>
      </c>
      <c r="I402">
        <v>30.76</v>
      </c>
      <c r="J402">
        <v>3.08</v>
      </c>
      <c r="K402">
        <v>0.99</v>
      </c>
      <c r="L402" t="s">
        <v>348</v>
      </c>
      <c r="M402" t="s">
        <v>25</v>
      </c>
      <c r="N402" t="s">
        <v>45</v>
      </c>
      <c r="O402" t="s">
        <v>27</v>
      </c>
      <c r="P402" t="s">
        <v>61</v>
      </c>
      <c r="Q402" t="s">
        <v>40</v>
      </c>
      <c r="R402" s="1">
        <v>43272</v>
      </c>
      <c r="S402" s="2">
        <f t="shared" si="18"/>
        <v>6.7541772370211553E-5</v>
      </c>
      <c r="T402" s="1" t="str">
        <f t="shared" si="19"/>
        <v/>
      </c>
      <c r="U402" t="str">
        <f t="shared" si="20"/>
        <v>Low Impact</v>
      </c>
    </row>
    <row r="403" spans="1:21" x14ac:dyDescent="0.25">
      <c r="A403">
        <v>43813</v>
      </c>
      <c r="B403" t="s">
        <v>21</v>
      </c>
      <c r="C403" s="1">
        <v>43302</v>
      </c>
      <c r="D403" t="s">
        <v>22</v>
      </c>
      <c r="E403">
        <v>23</v>
      </c>
      <c r="F403">
        <v>384.21</v>
      </c>
      <c r="G403">
        <v>0.04</v>
      </c>
      <c r="H403" t="s">
        <v>31</v>
      </c>
      <c r="I403">
        <v>-266.22000000000003</v>
      </c>
      <c r="J403">
        <v>15.51</v>
      </c>
      <c r="K403">
        <v>17.78</v>
      </c>
      <c r="L403" t="s">
        <v>114</v>
      </c>
      <c r="M403" t="s">
        <v>63</v>
      </c>
      <c r="N403" t="s">
        <v>26</v>
      </c>
      <c r="O403" t="s">
        <v>27</v>
      </c>
      <c r="P403" t="s">
        <v>43</v>
      </c>
      <c r="Q403" t="s">
        <v>40</v>
      </c>
      <c r="R403" s="1">
        <v>43304</v>
      </c>
      <c r="S403" s="2">
        <f t="shared" si="18"/>
        <v>2.2021575324472994E-4</v>
      </c>
      <c r="T403" s="1" t="str">
        <f t="shared" si="19"/>
        <v/>
      </c>
      <c r="U403" t="str">
        <f t="shared" si="20"/>
        <v>Low Impact</v>
      </c>
    </row>
    <row r="404" spans="1:21" x14ac:dyDescent="0.25">
      <c r="A404">
        <v>645</v>
      </c>
      <c r="B404" t="s">
        <v>21</v>
      </c>
      <c r="C404" s="1">
        <v>43436</v>
      </c>
      <c r="D404" t="s">
        <v>35</v>
      </c>
      <c r="E404">
        <v>42</v>
      </c>
      <c r="F404">
        <v>557.85</v>
      </c>
      <c r="G404">
        <v>0.05</v>
      </c>
      <c r="H404" t="s">
        <v>31</v>
      </c>
      <c r="I404">
        <v>89.45</v>
      </c>
      <c r="J404">
        <v>12.95</v>
      </c>
      <c r="K404">
        <v>4.9800000000000004</v>
      </c>
      <c r="L404" t="s">
        <v>62</v>
      </c>
      <c r="M404" t="s">
        <v>63</v>
      </c>
      <c r="N404" t="s">
        <v>64</v>
      </c>
      <c r="O404" t="s">
        <v>27</v>
      </c>
      <c r="P404" t="s">
        <v>48</v>
      </c>
      <c r="Q404" t="s">
        <v>40</v>
      </c>
      <c r="R404" s="1">
        <v>43438</v>
      </c>
      <c r="S404" s="2">
        <f t="shared" si="18"/>
        <v>3.1974013676784211E-4</v>
      </c>
      <c r="T404" s="1" t="str">
        <f t="shared" si="19"/>
        <v/>
      </c>
      <c r="U404" t="str">
        <f t="shared" si="20"/>
        <v>Low Impact</v>
      </c>
    </row>
    <row r="405" spans="1:21" x14ac:dyDescent="0.25">
      <c r="A405">
        <v>2466</v>
      </c>
      <c r="B405" t="s">
        <v>21</v>
      </c>
      <c r="C405" s="1">
        <v>43164</v>
      </c>
      <c r="D405" t="s">
        <v>49</v>
      </c>
      <c r="E405">
        <v>25</v>
      </c>
      <c r="F405">
        <v>2553.84</v>
      </c>
      <c r="G405">
        <v>0.05</v>
      </c>
      <c r="H405" t="s">
        <v>31</v>
      </c>
      <c r="I405">
        <v>553.70000000000005</v>
      </c>
      <c r="J405">
        <v>107.53</v>
      </c>
      <c r="K405">
        <v>5.81</v>
      </c>
      <c r="L405" t="s">
        <v>87</v>
      </c>
      <c r="M405" t="s">
        <v>63</v>
      </c>
      <c r="N405" t="s">
        <v>37</v>
      </c>
      <c r="O405" t="s">
        <v>32</v>
      </c>
      <c r="P405" t="s">
        <v>33</v>
      </c>
      <c r="Q405" t="s">
        <v>74</v>
      </c>
      <c r="R405" s="1">
        <v>43165</v>
      </c>
      <c r="S405" s="2">
        <f t="shared" si="18"/>
        <v>1.4637718936688822E-3</v>
      </c>
      <c r="T405" s="1" t="str">
        <f t="shared" si="19"/>
        <v/>
      </c>
      <c r="U405" t="str">
        <f t="shared" si="20"/>
        <v>Major Local Control Audit</v>
      </c>
    </row>
    <row r="406" spans="1:21" x14ac:dyDescent="0.25">
      <c r="A406">
        <v>2818</v>
      </c>
      <c r="B406" t="s">
        <v>21</v>
      </c>
      <c r="C406" s="1">
        <v>43445</v>
      </c>
      <c r="D406" t="s">
        <v>55</v>
      </c>
      <c r="E406">
        <v>37</v>
      </c>
      <c r="F406">
        <v>565.91</v>
      </c>
      <c r="G406">
        <v>0.05</v>
      </c>
      <c r="H406" t="s">
        <v>31</v>
      </c>
      <c r="I406">
        <v>192.39</v>
      </c>
      <c r="J406">
        <v>15.68</v>
      </c>
      <c r="K406">
        <v>3.73</v>
      </c>
      <c r="L406" t="s">
        <v>92</v>
      </c>
      <c r="M406" t="s">
        <v>25</v>
      </c>
      <c r="N406" t="s">
        <v>26</v>
      </c>
      <c r="O406" t="s">
        <v>32</v>
      </c>
      <c r="P406" t="s">
        <v>33</v>
      </c>
      <c r="Q406" t="s">
        <v>34</v>
      </c>
      <c r="R406" s="1">
        <v>43447</v>
      </c>
      <c r="S406" s="2">
        <f t="shared" si="18"/>
        <v>3.2435984726770551E-4</v>
      </c>
      <c r="T406" s="1" t="str">
        <f t="shared" si="19"/>
        <v/>
      </c>
      <c r="U406" t="str">
        <f t="shared" si="20"/>
        <v>Low Impact</v>
      </c>
    </row>
    <row r="407" spans="1:21" x14ac:dyDescent="0.25">
      <c r="A407">
        <v>2853</v>
      </c>
      <c r="B407" t="s">
        <v>21</v>
      </c>
      <c r="C407" s="1">
        <v>43224</v>
      </c>
      <c r="D407" t="s">
        <v>35</v>
      </c>
      <c r="E407">
        <v>25</v>
      </c>
      <c r="F407">
        <v>4253.6499999999996</v>
      </c>
      <c r="G407">
        <v>0.05</v>
      </c>
      <c r="H407" t="s">
        <v>23</v>
      </c>
      <c r="I407">
        <v>943</v>
      </c>
      <c r="J407">
        <v>178.47</v>
      </c>
      <c r="K407">
        <v>19.989999999999998</v>
      </c>
      <c r="L407" t="s">
        <v>94</v>
      </c>
      <c r="M407" t="s">
        <v>25</v>
      </c>
      <c r="N407" t="s">
        <v>64</v>
      </c>
      <c r="O407" t="s">
        <v>27</v>
      </c>
      <c r="P407" t="s">
        <v>43</v>
      </c>
      <c r="Q407" t="s">
        <v>40</v>
      </c>
      <c r="R407" s="1">
        <v>43227</v>
      </c>
      <c r="S407" s="2">
        <f t="shared" si="18"/>
        <v>2.4380436188268018E-3</v>
      </c>
      <c r="T407" s="1" t="str">
        <f t="shared" si="19"/>
        <v/>
      </c>
      <c r="U407" t="str">
        <f t="shared" si="20"/>
        <v>Major Local Control Audit</v>
      </c>
    </row>
    <row r="408" spans="1:21" x14ac:dyDescent="0.25">
      <c r="A408">
        <v>4516</v>
      </c>
      <c r="B408" t="s">
        <v>21</v>
      </c>
      <c r="C408" s="1">
        <v>43187</v>
      </c>
      <c r="D408" t="s">
        <v>55</v>
      </c>
      <c r="E408">
        <v>42</v>
      </c>
      <c r="F408">
        <v>294.77999999999997</v>
      </c>
      <c r="G408">
        <v>0.05</v>
      </c>
      <c r="H408" t="s">
        <v>31</v>
      </c>
      <c r="I408">
        <v>-113.45</v>
      </c>
      <c r="J408">
        <v>6.68</v>
      </c>
      <c r="K408">
        <v>6.93</v>
      </c>
      <c r="L408" t="s">
        <v>111</v>
      </c>
      <c r="M408" t="s">
        <v>25</v>
      </c>
      <c r="N408" t="s">
        <v>45</v>
      </c>
      <c r="O408" t="s">
        <v>27</v>
      </c>
      <c r="P408" t="s">
        <v>42</v>
      </c>
      <c r="Q408" t="s">
        <v>40</v>
      </c>
      <c r="R408" s="1">
        <v>43188</v>
      </c>
      <c r="S408" s="2">
        <f t="shared" si="18"/>
        <v>1.689576006389253E-4</v>
      </c>
      <c r="T408" s="1" t="str">
        <f t="shared" si="19"/>
        <v/>
      </c>
      <c r="U408" t="str">
        <f t="shared" si="20"/>
        <v>Low Impact</v>
      </c>
    </row>
    <row r="409" spans="1:21" x14ac:dyDescent="0.25">
      <c r="A409">
        <v>5760</v>
      </c>
      <c r="B409" t="s">
        <v>21</v>
      </c>
      <c r="C409" s="1">
        <v>43244</v>
      </c>
      <c r="D409" t="s">
        <v>22</v>
      </c>
      <c r="E409">
        <v>34</v>
      </c>
      <c r="F409">
        <v>5261.73</v>
      </c>
      <c r="G409">
        <v>0.05</v>
      </c>
      <c r="H409" t="s">
        <v>56</v>
      </c>
      <c r="I409">
        <v>650.29999999999995</v>
      </c>
      <c r="J409">
        <v>150.97999999999999</v>
      </c>
      <c r="K409">
        <v>43.71</v>
      </c>
      <c r="L409" t="s">
        <v>124</v>
      </c>
      <c r="M409" t="s">
        <v>54</v>
      </c>
      <c r="N409" t="s">
        <v>37</v>
      </c>
      <c r="O409" t="s">
        <v>32</v>
      </c>
      <c r="P409" t="s">
        <v>86</v>
      </c>
      <c r="Q409" t="s">
        <v>59</v>
      </c>
      <c r="R409" s="1">
        <v>43245</v>
      </c>
      <c r="S409" s="2">
        <f t="shared" si="18"/>
        <v>3.0158398670528954E-3</v>
      </c>
      <c r="T409" s="1" t="str">
        <f t="shared" si="19"/>
        <v/>
      </c>
      <c r="U409" t="str">
        <f t="shared" si="20"/>
        <v>Major Local Control Audit</v>
      </c>
    </row>
    <row r="410" spans="1:21" x14ac:dyDescent="0.25">
      <c r="A410">
        <v>6406</v>
      </c>
      <c r="B410" t="s">
        <v>21</v>
      </c>
      <c r="C410" s="1">
        <v>43326</v>
      </c>
      <c r="D410" t="s">
        <v>49</v>
      </c>
      <c r="E410">
        <v>43</v>
      </c>
      <c r="F410">
        <v>92.63</v>
      </c>
      <c r="G410">
        <v>0.05</v>
      </c>
      <c r="H410" t="s">
        <v>31</v>
      </c>
      <c r="I410">
        <v>-70.8</v>
      </c>
      <c r="J410">
        <v>2.08</v>
      </c>
      <c r="K410">
        <v>2.56</v>
      </c>
      <c r="L410" t="s">
        <v>134</v>
      </c>
      <c r="M410" t="s">
        <v>25</v>
      </c>
      <c r="N410" t="s">
        <v>37</v>
      </c>
      <c r="O410" t="s">
        <v>27</v>
      </c>
      <c r="P410" t="s">
        <v>66</v>
      </c>
      <c r="Q410" t="s">
        <v>34</v>
      </c>
      <c r="R410" s="1">
        <v>43328</v>
      </c>
      <c r="S410" s="2">
        <f t="shared" si="18"/>
        <v>5.3092280843963813E-5</v>
      </c>
      <c r="T410" s="1" t="str">
        <f t="shared" si="19"/>
        <v/>
      </c>
      <c r="U410" t="str">
        <f t="shared" si="20"/>
        <v>Low Impact</v>
      </c>
    </row>
    <row r="411" spans="1:21" x14ac:dyDescent="0.25">
      <c r="A411">
        <v>6854</v>
      </c>
      <c r="B411" t="s">
        <v>21</v>
      </c>
      <c r="C411" s="1">
        <v>43106</v>
      </c>
      <c r="D411" t="s">
        <v>55</v>
      </c>
      <c r="E411">
        <v>19</v>
      </c>
      <c r="F411">
        <v>129.84</v>
      </c>
      <c r="G411">
        <v>0.05</v>
      </c>
      <c r="H411" t="s">
        <v>23</v>
      </c>
      <c r="I411">
        <v>2.39</v>
      </c>
      <c r="J411">
        <v>6.64</v>
      </c>
      <c r="K411">
        <v>4.95</v>
      </c>
      <c r="L411" t="s">
        <v>137</v>
      </c>
      <c r="M411" t="s">
        <v>25</v>
      </c>
      <c r="N411" t="s">
        <v>64</v>
      </c>
      <c r="O411" t="s">
        <v>32</v>
      </c>
      <c r="P411" t="s">
        <v>33</v>
      </c>
      <c r="Q411" t="s">
        <v>34</v>
      </c>
      <c r="R411" s="1">
        <v>43108</v>
      </c>
      <c r="S411" s="2">
        <f t="shared" si="18"/>
        <v>7.4419753263308452E-5</v>
      </c>
      <c r="T411" s="1" t="str">
        <f t="shared" si="19"/>
        <v/>
      </c>
      <c r="U411" t="str">
        <f t="shared" si="20"/>
        <v>Low Impact</v>
      </c>
    </row>
    <row r="412" spans="1:21" x14ac:dyDescent="0.25">
      <c r="A412">
        <v>8257</v>
      </c>
      <c r="B412" t="s">
        <v>21</v>
      </c>
      <c r="C412" s="1">
        <v>43181</v>
      </c>
      <c r="D412" t="s">
        <v>52</v>
      </c>
      <c r="E412">
        <v>5</v>
      </c>
      <c r="F412">
        <v>7486.09</v>
      </c>
      <c r="G412">
        <v>0.05</v>
      </c>
      <c r="H412" t="s">
        <v>56</v>
      </c>
      <c r="I412">
        <v>-2561.3200000000002</v>
      </c>
      <c r="J412">
        <v>1500.97</v>
      </c>
      <c r="K412">
        <v>29.7</v>
      </c>
      <c r="L412" t="s">
        <v>146</v>
      </c>
      <c r="M412" t="s">
        <v>63</v>
      </c>
      <c r="N412" t="s">
        <v>64</v>
      </c>
      <c r="O412" t="s">
        <v>38</v>
      </c>
      <c r="P412" t="s">
        <v>58</v>
      </c>
      <c r="Q412" t="s">
        <v>59</v>
      </c>
      <c r="R412" s="1">
        <v>43181</v>
      </c>
      <c r="S412" s="2">
        <f t="shared" si="18"/>
        <v>4.2907653320003137E-3</v>
      </c>
      <c r="T412" s="1" t="str">
        <f t="shared" si="19"/>
        <v/>
      </c>
      <c r="U412" t="str">
        <f t="shared" si="20"/>
        <v>Major Local Control Audit</v>
      </c>
    </row>
    <row r="413" spans="1:21" x14ac:dyDescent="0.25">
      <c r="A413">
        <v>8835</v>
      </c>
      <c r="B413" t="s">
        <v>21</v>
      </c>
      <c r="C413" s="1">
        <v>43386</v>
      </c>
      <c r="D413" t="s">
        <v>49</v>
      </c>
      <c r="E413">
        <v>12</v>
      </c>
      <c r="F413">
        <v>153.44</v>
      </c>
      <c r="G413">
        <v>0.05</v>
      </c>
      <c r="H413" t="s">
        <v>31</v>
      </c>
      <c r="I413">
        <v>-6.15</v>
      </c>
      <c r="J413">
        <v>12.2</v>
      </c>
      <c r="K413">
        <v>6.02</v>
      </c>
      <c r="L413" t="s">
        <v>147</v>
      </c>
      <c r="M413" t="s">
        <v>54</v>
      </c>
      <c r="N413" t="s">
        <v>26</v>
      </c>
      <c r="O413" t="s">
        <v>32</v>
      </c>
      <c r="P413" t="s">
        <v>33</v>
      </c>
      <c r="Q413" t="s">
        <v>34</v>
      </c>
      <c r="R413" s="1">
        <v>43387</v>
      </c>
      <c r="S413" s="2">
        <f t="shared" si="18"/>
        <v>8.7946449019732354E-5</v>
      </c>
      <c r="T413" s="1" t="str">
        <f t="shared" si="19"/>
        <v/>
      </c>
      <c r="U413" t="str">
        <f t="shared" si="20"/>
        <v>Low Impact</v>
      </c>
    </row>
    <row r="414" spans="1:21" x14ac:dyDescent="0.25">
      <c r="A414">
        <v>9637</v>
      </c>
      <c r="B414" t="s">
        <v>21</v>
      </c>
      <c r="C414" s="1">
        <v>43103</v>
      </c>
      <c r="D414" t="s">
        <v>52</v>
      </c>
      <c r="E414">
        <v>49</v>
      </c>
      <c r="F414">
        <v>28359.4</v>
      </c>
      <c r="G414">
        <v>0.05</v>
      </c>
      <c r="H414" t="s">
        <v>31</v>
      </c>
      <c r="I414">
        <v>14440.39</v>
      </c>
      <c r="J414">
        <v>574.74</v>
      </c>
      <c r="K414">
        <v>24.49</v>
      </c>
      <c r="L414" t="s">
        <v>169</v>
      </c>
      <c r="M414" t="s">
        <v>25</v>
      </c>
      <c r="N414" t="s">
        <v>26</v>
      </c>
      <c r="O414" t="s">
        <v>38</v>
      </c>
      <c r="P414" t="s">
        <v>58</v>
      </c>
      <c r="Q414" t="s">
        <v>76</v>
      </c>
      <c r="R414" s="1">
        <v>43110</v>
      </c>
      <c r="S414" s="2">
        <f t="shared" si="18"/>
        <v>1.6254617611641018E-2</v>
      </c>
      <c r="T414" s="1" t="str">
        <f t="shared" si="19"/>
        <v/>
      </c>
      <c r="U414" t="str">
        <f t="shared" si="20"/>
        <v>Major Local Control Audit</v>
      </c>
    </row>
    <row r="415" spans="1:21" x14ac:dyDescent="0.25">
      <c r="A415">
        <v>9665</v>
      </c>
      <c r="B415" t="s">
        <v>21</v>
      </c>
      <c r="C415" s="1">
        <v>43213</v>
      </c>
      <c r="D415" t="s">
        <v>52</v>
      </c>
      <c r="E415">
        <v>19</v>
      </c>
      <c r="F415">
        <v>2657.12</v>
      </c>
      <c r="G415">
        <v>0.05</v>
      </c>
      <c r="H415" t="s">
        <v>56</v>
      </c>
      <c r="I415">
        <v>-373.09</v>
      </c>
      <c r="J415">
        <v>140.97999999999999</v>
      </c>
      <c r="K415">
        <v>36.090000000000003</v>
      </c>
      <c r="L415" t="s">
        <v>170</v>
      </c>
      <c r="M415" t="s">
        <v>54</v>
      </c>
      <c r="N415" t="s">
        <v>37</v>
      </c>
      <c r="O415" t="s">
        <v>32</v>
      </c>
      <c r="P415" t="s">
        <v>79</v>
      </c>
      <c r="Q415" t="s">
        <v>80</v>
      </c>
      <c r="R415" s="1">
        <v>43215</v>
      </c>
      <c r="S415" s="2">
        <f t="shared" si="18"/>
        <v>1.5229683825554693E-3</v>
      </c>
      <c r="T415" s="1" t="str">
        <f t="shared" si="19"/>
        <v/>
      </c>
      <c r="U415" t="str">
        <f t="shared" si="20"/>
        <v>Major Local Control Audit</v>
      </c>
    </row>
    <row r="416" spans="1:21" x14ac:dyDescent="0.25">
      <c r="A416">
        <v>11843</v>
      </c>
      <c r="B416" t="s">
        <v>21</v>
      </c>
      <c r="C416" s="1">
        <v>43298</v>
      </c>
      <c r="D416" t="s">
        <v>55</v>
      </c>
      <c r="E416">
        <v>9</v>
      </c>
      <c r="F416">
        <v>1059.3</v>
      </c>
      <c r="G416">
        <v>0.05</v>
      </c>
      <c r="H416" t="s">
        <v>31</v>
      </c>
      <c r="I416">
        <v>67.599999999999994</v>
      </c>
      <c r="J416">
        <v>115.79</v>
      </c>
      <c r="K416">
        <v>1.99</v>
      </c>
      <c r="L416" t="s">
        <v>158</v>
      </c>
      <c r="M416" t="s">
        <v>25</v>
      </c>
      <c r="N416" t="s">
        <v>64</v>
      </c>
      <c r="O416" t="s">
        <v>38</v>
      </c>
      <c r="P416" t="s">
        <v>89</v>
      </c>
      <c r="Q416" t="s">
        <v>34</v>
      </c>
      <c r="R416" s="1">
        <v>43300</v>
      </c>
      <c r="S416" s="2">
        <f t="shared" si="18"/>
        <v>6.0715376333812874E-4</v>
      </c>
      <c r="T416" s="1" t="str">
        <f t="shared" si="19"/>
        <v/>
      </c>
      <c r="U416" t="str">
        <f t="shared" si="20"/>
        <v>Medium Impact</v>
      </c>
    </row>
    <row r="417" spans="1:21" x14ac:dyDescent="0.25">
      <c r="A417">
        <v>12228</v>
      </c>
      <c r="B417" t="s">
        <v>21</v>
      </c>
      <c r="C417" s="1">
        <v>43276</v>
      </c>
      <c r="D417" t="s">
        <v>22</v>
      </c>
      <c r="E417">
        <v>30</v>
      </c>
      <c r="F417">
        <v>5015.0510000000004</v>
      </c>
      <c r="G417">
        <v>0.05</v>
      </c>
      <c r="H417" t="s">
        <v>31</v>
      </c>
      <c r="I417">
        <v>1090.43</v>
      </c>
      <c r="J417">
        <v>200.99</v>
      </c>
      <c r="K417">
        <v>4.2</v>
      </c>
      <c r="L417" t="s">
        <v>206</v>
      </c>
      <c r="M417" t="s">
        <v>63</v>
      </c>
      <c r="N417" t="s">
        <v>26</v>
      </c>
      <c r="O417" t="s">
        <v>38</v>
      </c>
      <c r="P417" t="s">
        <v>39</v>
      </c>
      <c r="Q417" t="s">
        <v>40</v>
      </c>
      <c r="R417" s="1">
        <v>43276</v>
      </c>
      <c r="S417" s="2">
        <f t="shared" si="18"/>
        <v>2.874452079658875E-3</v>
      </c>
      <c r="T417" s="1" t="str">
        <f t="shared" si="19"/>
        <v/>
      </c>
      <c r="U417" t="str">
        <f t="shared" si="20"/>
        <v>Major Local Control Audit</v>
      </c>
    </row>
    <row r="418" spans="1:21" x14ac:dyDescent="0.25">
      <c r="A418">
        <v>12258</v>
      </c>
      <c r="B418" t="s">
        <v>21</v>
      </c>
      <c r="C418" s="1">
        <v>43434</v>
      </c>
      <c r="D418" t="s">
        <v>52</v>
      </c>
      <c r="E418">
        <v>27</v>
      </c>
      <c r="F418">
        <v>113.4</v>
      </c>
      <c r="G418">
        <v>0.05</v>
      </c>
      <c r="H418" t="s">
        <v>23</v>
      </c>
      <c r="I418">
        <v>-5.0199999999999996</v>
      </c>
      <c r="J418">
        <v>3.95</v>
      </c>
      <c r="K418">
        <v>2</v>
      </c>
      <c r="L418" t="s">
        <v>71</v>
      </c>
      <c r="M418" t="s">
        <v>54</v>
      </c>
      <c r="N418" t="s">
        <v>37</v>
      </c>
      <c r="O418" t="s">
        <v>27</v>
      </c>
      <c r="P418" t="s">
        <v>72</v>
      </c>
      <c r="Q418" t="s">
        <v>29</v>
      </c>
      <c r="R418" s="1">
        <v>43441</v>
      </c>
      <c r="S418" s="2">
        <f t="shared" si="18"/>
        <v>6.4996919439765696E-5</v>
      </c>
      <c r="T418" s="1" t="str">
        <f t="shared" si="19"/>
        <v/>
      </c>
      <c r="U418" t="str">
        <f t="shared" si="20"/>
        <v>Low Impact</v>
      </c>
    </row>
    <row r="419" spans="1:21" x14ac:dyDescent="0.25">
      <c r="A419">
        <v>12934</v>
      </c>
      <c r="B419" t="s">
        <v>21</v>
      </c>
      <c r="C419" s="1">
        <v>43164</v>
      </c>
      <c r="D419" t="s">
        <v>22</v>
      </c>
      <c r="E419">
        <v>45</v>
      </c>
      <c r="F419">
        <v>440.39</v>
      </c>
      <c r="G419">
        <v>0.05</v>
      </c>
      <c r="H419" t="s">
        <v>31</v>
      </c>
      <c r="I419">
        <v>186.64</v>
      </c>
      <c r="J419">
        <v>9.7799999999999994</v>
      </c>
      <c r="K419">
        <v>1.39</v>
      </c>
      <c r="L419" t="s">
        <v>120</v>
      </c>
      <c r="M419" t="s">
        <v>63</v>
      </c>
      <c r="N419" t="s">
        <v>26</v>
      </c>
      <c r="O419" t="s">
        <v>27</v>
      </c>
      <c r="P419" t="s">
        <v>51</v>
      </c>
      <c r="Q419" t="s">
        <v>40</v>
      </c>
      <c r="R419" s="1">
        <v>43165</v>
      </c>
      <c r="S419" s="2">
        <f t="shared" si="18"/>
        <v>2.5241616712591195E-4</v>
      </c>
      <c r="T419" s="1" t="str">
        <f t="shared" si="19"/>
        <v/>
      </c>
      <c r="U419" t="str">
        <f t="shared" si="20"/>
        <v>Low Impact</v>
      </c>
    </row>
    <row r="420" spans="1:21" x14ac:dyDescent="0.25">
      <c r="A420">
        <v>13313</v>
      </c>
      <c r="B420" t="s">
        <v>21</v>
      </c>
      <c r="C420" s="1">
        <v>43297</v>
      </c>
      <c r="D420" t="s">
        <v>22</v>
      </c>
      <c r="E420">
        <v>22</v>
      </c>
      <c r="F420">
        <v>755.6</v>
      </c>
      <c r="G420">
        <v>0.05</v>
      </c>
      <c r="H420" t="s">
        <v>31</v>
      </c>
      <c r="I420">
        <v>223.44</v>
      </c>
      <c r="J420">
        <v>35.44</v>
      </c>
      <c r="K420">
        <v>7.5</v>
      </c>
      <c r="L420" t="s">
        <v>215</v>
      </c>
      <c r="M420" t="s">
        <v>54</v>
      </c>
      <c r="N420" t="s">
        <v>37</v>
      </c>
      <c r="O420" t="s">
        <v>27</v>
      </c>
      <c r="P420" t="s">
        <v>42</v>
      </c>
      <c r="Q420" t="s">
        <v>40</v>
      </c>
      <c r="R420" s="1">
        <v>43299</v>
      </c>
      <c r="S420" s="2">
        <f t="shared" si="18"/>
        <v>4.3308353023533477E-4</v>
      </c>
      <c r="T420" s="1" t="str">
        <f t="shared" si="19"/>
        <v/>
      </c>
      <c r="U420" t="str">
        <f t="shared" si="20"/>
        <v>Low Local Control Audit</v>
      </c>
    </row>
    <row r="421" spans="1:21" x14ac:dyDescent="0.25">
      <c r="A421">
        <v>13536</v>
      </c>
      <c r="B421" t="s">
        <v>21</v>
      </c>
      <c r="C421" s="1">
        <v>43330</v>
      </c>
      <c r="D421" t="s">
        <v>55</v>
      </c>
      <c r="E421">
        <v>23</v>
      </c>
      <c r="F421">
        <v>123.15</v>
      </c>
      <c r="G421">
        <v>0.05</v>
      </c>
      <c r="H421" t="s">
        <v>31</v>
      </c>
      <c r="I421">
        <v>22.98</v>
      </c>
      <c r="J421">
        <v>5.18</v>
      </c>
      <c r="K421">
        <v>2.04</v>
      </c>
      <c r="L421" t="s">
        <v>199</v>
      </c>
      <c r="M421" t="s">
        <v>25</v>
      </c>
      <c r="N421" t="s">
        <v>37</v>
      </c>
      <c r="O421" t="s">
        <v>27</v>
      </c>
      <c r="P421" t="s">
        <v>42</v>
      </c>
      <c r="Q421" t="s">
        <v>29</v>
      </c>
      <c r="R421" s="1">
        <v>43332</v>
      </c>
      <c r="S421" s="2">
        <f t="shared" si="18"/>
        <v>7.0585278915406927E-5</v>
      </c>
      <c r="T421" s="1" t="str">
        <f t="shared" si="19"/>
        <v/>
      </c>
      <c r="U421" t="str">
        <f t="shared" si="20"/>
        <v>Low Impact</v>
      </c>
    </row>
    <row r="422" spans="1:21" x14ac:dyDescent="0.25">
      <c r="A422">
        <v>14182</v>
      </c>
      <c r="B422" t="s">
        <v>21</v>
      </c>
      <c r="C422" s="1">
        <v>43273</v>
      </c>
      <c r="D422" t="s">
        <v>52</v>
      </c>
      <c r="E422">
        <v>23</v>
      </c>
      <c r="F422">
        <v>2433.5500000000002</v>
      </c>
      <c r="G422">
        <v>0.05</v>
      </c>
      <c r="H422" t="s">
        <v>31</v>
      </c>
      <c r="I422">
        <v>355.93</v>
      </c>
      <c r="J422">
        <v>125.99</v>
      </c>
      <c r="K422">
        <v>8.08</v>
      </c>
      <c r="L422" t="s">
        <v>225</v>
      </c>
      <c r="M422" t="s">
        <v>63</v>
      </c>
      <c r="N422" t="s">
        <v>45</v>
      </c>
      <c r="O422" t="s">
        <v>38</v>
      </c>
      <c r="P422" t="s">
        <v>39</v>
      </c>
      <c r="Q422" t="s">
        <v>40</v>
      </c>
      <c r="R422" s="1">
        <v>43278</v>
      </c>
      <c r="S422" s="2">
        <f t="shared" si="18"/>
        <v>1.3948258668663299E-3</v>
      </c>
      <c r="T422" s="1" t="str">
        <f t="shared" si="19"/>
        <v/>
      </c>
      <c r="U422" t="str">
        <f t="shared" si="20"/>
        <v>Medium Local Control Audit</v>
      </c>
    </row>
    <row r="423" spans="1:21" x14ac:dyDescent="0.25">
      <c r="A423">
        <v>14336</v>
      </c>
      <c r="B423" t="s">
        <v>21</v>
      </c>
      <c r="C423" s="1">
        <v>43422</v>
      </c>
      <c r="D423" t="s">
        <v>35</v>
      </c>
      <c r="E423">
        <v>4</v>
      </c>
      <c r="F423">
        <v>174.55</v>
      </c>
      <c r="G423">
        <v>0.05</v>
      </c>
      <c r="H423" t="s">
        <v>23</v>
      </c>
      <c r="I423">
        <v>-114.39</v>
      </c>
      <c r="J423">
        <v>39.99</v>
      </c>
      <c r="K423">
        <v>10.25</v>
      </c>
      <c r="L423" t="s">
        <v>228</v>
      </c>
      <c r="M423" t="s">
        <v>25</v>
      </c>
      <c r="N423" t="s">
        <v>64</v>
      </c>
      <c r="O423" t="s">
        <v>38</v>
      </c>
      <c r="P423" t="s">
        <v>89</v>
      </c>
      <c r="Q423" t="s">
        <v>40</v>
      </c>
      <c r="R423" s="1">
        <v>43423</v>
      </c>
      <c r="S423" s="2">
        <f t="shared" si="18"/>
        <v>1.0004596374083865E-4</v>
      </c>
      <c r="T423" s="1" t="str">
        <f t="shared" si="19"/>
        <v/>
      </c>
      <c r="U423" t="str">
        <f t="shared" si="20"/>
        <v>Low Impact</v>
      </c>
    </row>
    <row r="424" spans="1:21" x14ac:dyDescent="0.25">
      <c r="A424">
        <v>14400</v>
      </c>
      <c r="B424" t="s">
        <v>21</v>
      </c>
      <c r="C424" s="1">
        <v>43135</v>
      </c>
      <c r="D424" t="s">
        <v>55</v>
      </c>
      <c r="E424">
        <v>32</v>
      </c>
      <c r="F424">
        <v>74.34</v>
      </c>
      <c r="G424">
        <v>0.05</v>
      </c>
      <c r="H424" t="s">
        <v>31</v>
      </c>
      <c r="I424">
        <v>-166.55</v>
      </c>
      <c r="J424">
        <v>2.16</v>
      </c>
      <c r="K424">
        <v>6.05</v>
      </c>
      <c r="L424" t="s">
        <v>230</v>
      </c>
      <c r="M424" t="s">
        <v>25</v>
      </c>
      <c r="N424" t="s">
        <v>37</v>
      </c>
      <c r="O424" t="s">
        <v>27</v>
      </c>
      <c r="P424" t="s">
        <v>48</v>
      </c>
      <c r="Q424" t="s">
        <v>40</v>
      </c>
      <c r="R424" s="1">
        <v>43136</v>
      </c>
      <c r="S424" s="2">
        <f t="shared" si="18"/>
        <v>4.2609091632735293E-5</v>
      </c>
      <c r="T424" s="1" t="str">
        <f t="shared" si="19"/>
        <v/>
      </c>
      <c r="U424" t="str">
        <f t="shared" si="20"/>
        <v>Low Impact</v>
      </c>
    </row>
    <row r="425" spans="1:21" x14ac:dyDescent="0.25">
      <c r="A425">
        <v>14983</v>
      </c>
      <c r="B425" t="s">
        <v>21</v>
      </c>
      <c r="C425" s="1">
        <v>43142</v>
      </c>
      <c r="D425" t="s">
        <v>35</v>
      </c>
      <c r="E425">
        <v>48</v>
      </c>
      <c r="F425">
        <v>8475.9619999999995</v>
      </c>
      <c r="G425">
        <v>0.05</v>
      </c>
      <c r="H425" t="s">
        <v>23</v>
      </c>
      <c r="I425">
        <v>2497.94</v>
      </c>
      <c r="J425">
        <v>205.99</v>
      </c>
      <c r="K425">
        <v>8.99</v>
      </c>
      <c r="L425" t="s">
        <v>236</v>
      </c>
      <c r="M425" t="s">
        <v>25</v>
      </c>
      <c r="N425" t="s">
        <v>64</v>
      </c>
      <c r="O425" t="s">
        <v>38</v>
      </c>
      <c r="P425" t="s">
        <v>39</v>
      </c>
      <c r="Q425" t="s">
        <v>40</v>
      </c>
      <c r="R425" s="1">
        <v>43143</v>
      </c>
      <c r="S425" s="2">
        <f t="shared" si="18"/>
        <v>4.858125390551281E-3</v>
      </c>
      <c r="T425" s="1" t="str">
        <f t="shared" si="19"/>
        <v/>
      </c>
      <c r="U425" t="str">
        <f t="shared" si="20"/>
        <v>Major Local Control Audit</v>
      </c>
    </row>
    <row r="426" spans="1:21" x14ac:dyDescent="0.25">
      <c r="A426">
        <v>16229</v>
      </c>
      <c r="B426" t="s">
        <v>21</v>
      </c>
      <c r="C426" s="1">
        <v>43188</v>
      </c>
      <c r="D426" t="s">
        <v>35</v>
      </c>
      <c r="E426">
        <v>19</v>
      </c>
      <c r="F426">
        <v>568.74350000000004</v>
      </c>
      <c r="G426">
        <v>0.05</v>
      </c>
      <c r="H426" t="s">
        <v>31</v>
      </c>
      <c r="I426">
        <v>143.79</v>
      </c>
      <c r="J426">
        <v>35.99</v>
      </c>
      <c r="K426">
        <v>3.3</v>
      </c>
      <c r="L426" t="s">
        <v>250</v>
      </c>
      <c r="M426" t="s">
        <v>63</v>
      </c>
      <c r="N426" t="s">
        <v>45</v>
      </c>
      <c r="O426" t="s">
        <v>38</v>
      </c>
      <c r="P426" t="s">
        <v>39</v>
      </c>
      <c r="Q426" t="s">
        <v>34</v>
      </c>
      <c r="R426" s="1">
        <v>43190</v>
      </c>
      <c r="S426" s="2">
        <f t="shared" si="18"/>
        <v>3.2598391050608802E-4</v>
      </c>
      <c r="T426" s="1" t="str">
        <f t="shared" si="19"/>
        <v/>
      </c>
      <c r="U426" t="str">
        <f t="shared" si="20"/>
        <v>Low Impact</v>
      </c>
    </row>
    <row r="427" spans="1:21" x14ac:dyDescent="0.25">
      <c r="A427">
        <v>16612</v>
      </c>
      <c r="B427" t="s">
        <v>21</v>
      </c>
      <c r="C427" s="1">
        <v>43144</v>
      </c>
      <c r="D427" t="s">
        <v>35</v>
      </c>
      <c r="E427">
        <v>45</v>
      </c>
      <c r="F427">
        <v>3699.22</v>
      </c>
      <c r="G427">
        <v>0.05</v>
      </c>
      <c r="H427" t="s">
        <v>56</v>
      </c>
      <c r="I427">
        <v>565.17999999999995</v>
      </c>
      <c r="J427">
        <v>80.97</v>
      </c>
      <c r="K427">
        <v>30.06</v>
      </c>
      <c r="L427" t="s">
        <v>77</v>
      </c>
      <c r="M427" t="s">
        <v>63</v>
      </c>
      <c r="N427" t="s">
        <v>37</v>
      </c>
      <c r="O427" t="s">
        <v>38</v>
      </c>
      <c r="P427" t="s">
        <v>58</v>
      </c>
      <c r="Q427" t="s">
        <v>80</v>
      </c>
      <c r="R427" s="1">
        <v>43145</v>
      </c>
      <c r="S427" s="2">
        <f t="shared" si="18"/>
        <v>2.1202637066134924E-3</v>
      </c>
      <c r="T427" s="1" t="str">
        <f t="shared" si="19"/>
        <v/>
      </c>
      <c r="U427" t="str">
        <f t="shared" si="20"/>
        <v>Major Local Control Audit</v>
      </c>
    </row>
    <row r="428" spans="1:21" x14ac:dyDescent="0.25">
      <c r="A428">
        <v>17124</v>
      </c>
      <c r="B428" t="s">
        <v>21</v>
      </c>
      <c r="C428" s="1">
        <v>43398</v>
      </c>
      <c r="D428" t="s">
        <v>49</v>
      </c>
      <c r="E428">
        <v>39</v>
      </c>
      <c r="F428">
        <v>128.31</v>
      </c>
      <c r="G428">
        <v>0.05</v>
      </c>
      <c r="H428" t="s">
        <v>23</v>
      </c>
      <c r="I428">
        <v>-55.72</v>
      </c>
      <c r="J428">
        <v>3.14</v>
      </c>
      <c r="K428">
        <v>1.92</v>
      </c>
      <c r="L428" t="s">
        <v>253</v>
      </c>
      <c r="M428" t="s">
        <v>25</v>
      </c>
      <c r="N428" t="s">
        <v>37</v>
      </c>
      <c r="O428" t="s">
        <v>27</v>
      </c>
      <c r="P428" t="s">
        <v>66</v>
      </c>
      <c r="Q428" t="s">
        <v>29</v>
      </c>
      <c r="R428" s="1">
        <v>43399</v>
      </c>
      <c r="S428" s="2">
        <f t="shared" si="18"/>
        <v>7.3542810699438592E-5</v>
      </c>
      <c r="T428" s="1" t="str">
        <f t="shared" si="19"/>
        <v/>
      </c>
      <c r="U428" t="str">
        <f t="shared" si="20"/>
        <v>Low Impact</v>
      </c>
    </row>
    <row r="429" spans="1:21" x14ac:dyDescent="0.25">
      <c r="A429">
        <v>17408</v>
      </c>
      <c r="B429" t="s">
        <v>21</v>
      </c>
      <c r="C429" s="1">
        <v>43247</v>
      </c>
      <c r="D429" t="s">
        <v>22</v>
      </c>
      <c r="E429">
        <v>26</v>
      </c>
      <c r="F429">
        <v>149.69999999999999</v>
      </c>
      <c r="G429">
        <v>0.05</v>
      </c>
      <c r="H429" t="s">
        <v>23</v>
      </c>
      <c r="I429">
        <v>-132.63</v>
      </c>
      <c r="J429">
        <v>5.4</v>
      </c>
      <c r="K429">
        <v>7.78</v>
      </c>
      <c r="L429" t="s">
        <v>255</v>
      </c>
      <c r="M429" t="s">
        <v>63</v>
      </c>
      <c r="N429" t="s">
        <v>26</v>
      </c>
      <c r="O429" t="s">
        <v>27</v>
      </c>
      <c r="P429" t="s">
        <v>48</v>
      </c>
      <c r="Q429" t="s">
        <v>40</v>
      </c>
      <c r="R429" s="1">
        <v>43249</v>
      </c>
      <c r="S429" s="2">
        <f t="shared" si="18"/>
        <v>8.5802811641383812E-5</v>
      </c>
      <c r="T429" s="1" t="str">
        <f t="shared" si="19"/>
        <v/>
      </c>
      <c r="U429" t="str">
        <f t="shared" si="20"/>
        <v>Low Impact</v>
      </c>
    </row>
    <row r="430" spans="1:21" x14ac:dyDescent="0.25">
      <c r="A430">
        <v>17668</v>
      </c>
      <c r="B430" t="s">
        <v>30</v>
      </c>
      <c r="C430" s="1">
        <v>43429</v>
      </c>
      <c r="D430" t="s">
        <v>55</v>
      </c>
      <c r="E430">
        <v>24</v>
      </c>
      <c r="F430">
        <v>6930.97</v>
      </c>
      <c r="G430">
        <v>0.05</v>
      </c>
      <c r="H430" t="s">
        <v>31</v>
      </c>
      <c r="I430">
        <v>2574.12</v>
      </c>
      <c r="J430">
        <v>300.98</v>
      </c>
      <c r="K430">
        <v>13.99</v>
      </c>
      <c r="L430" t="s">
        <v>108</v>
      </c>
      <c r="M430" t="s">
        <v>54</v>
      </c>
      <c r="N430" t="s">
        <v>26</v>
      </c>
      <c r="O430" t="s">
        <v>38</v>
      </c>
      <c r="P430" t="s">
        <v>58</v>
      </c>
      <c r="Q430" t="s">
        <v>74</v>
      </c>
      <c r="R430" s="1">
        <v>43430</v>
      </c>
      <c r="S430" s="2">
        <f t="shared" si="18"/>
        <v>3.9725899358856514E-3</v>
      </c>
      <c r="T430" s="1" t="str">
        <f t="shared" si="19"/>
        <v>QUALITY CHECK</v>
      </c>
      <c r="U430" t="str">
        <f t="shared" si="20"/>
        <v>Major Local Control Audit</v>
      </c>
    </row>
    <row r="431" spans="1:21" x14ac:dyDescent="0.25">
      <c r="A431">
        <v>18308</v>
      </c>
      <c r="B431" t="s">
        <v>21</v>
      </c>
      <c r="C431" s="1">
        <v>43382</v>
      </c>
      <c r="D431" t="s">
        <v>22</v>
      </c>
      <c r="E431">
        <v>30</v>
      </c>
      <c r="F431">
        <v>114.12</v>
      </c>
      <c r="G431">
        <v>0.05</v>
      </c>
      <c r="H431" t="s">
        <v>31</v>
      </c>
      <c r="I431">
        <v>15.73</v>
      </c>
      <c r="J431">
        <v>3.8</v>
      </c>
      <c r="K431">
        <v>1.49</v>
      </c>
      <c r="L431" t="s">
        <v>263</v>
      </c>
      <c r="M431" t="s">
        <v>166</v>
      </c>
      <c r="N431" t="s">
        <v>26</v>
      </c>
      <c r="O431" t="s">
        <v>27</v>
      </c>
      <c r="P431" t="s">
        <v>48</v>
      </c>
      <c r="Q431" t="s">
        <v>40</v>
      </c>
      <c r="R431" s="1">
        <v>43384</v>
      </c>
      <c r="S431" s="2">
        <f t="shared" si="18"/>
        <v>6.5409598293351517E-5</v>
      </c>
      <c r="T431" s="1" t="str">
        <f t="shared" si="19"/>
        <v/>
      </c>
      <c r="U431" t="str">
        <f t="shared" si="20"/>
        <v>Low Impact</v>
      </c>
    </row>
    <row r="432" spans="1:21" x14ac:dyDescent="0.25">
      <c r="A432">
        <v>18533</v>
      </c>
      <c r="B432" t="s">
        <v>30</v>
      </c>
      <c r="C432" s="1">
        <v>43410</v>
      </c>
      <c r="D432" t="s">
        <v>22</v>
      </c>
      <c r="E432">
        <v>5</v>
      </c>
      <c r="F432">
        <v>53.737000000000002</v>
      </c>
      <c r="G432">
        <v>0.05</v>
      </c>
      <c r="H432" t="s">
        <v>23</v>
      </c>
      <c r="I432">
        <v>-28.44</v>
      </c>
      <c r="J432">
        <v>7.99</v>
      </c>
      <c r="K432">
        <v>5.03</v>
      </c>
      <c r="L432" t="s">
        <v>266</v>
      </c>
      <c r="M432" t="s">
        <v>54</v>
      </c>
      <c r="N432" t="s">
        <v>37</v>
      </c>
      <c r="O432" t="s">
        <v>38</v>
      </c>
      <c r="P432" t="s">
        <v>39</v>
      </c>
      <c r="Q432" t="s">
        <v>74</v>
      </c>
      <c r="R432" s="1">
        <v>43412</v>
      </c>
      <c r="S432" s="2">
        <f t="shared" si="18"/>
        <v>3.0800171604362342E-5</v>
      </c>
      <c r="T432" s="1" t="str">
        <f t="shared" si="19"/>
        <v>QUALITY CHECK</v>
      </c>
      <c r="U432" t="str">
        <f t="shared" si="20"/>
        <v>Low Impact</v>
      </c>
    </row>
    <row r="433" spans="1:21" x14ac:dyDescent="0.25">
      <c r="A433">
        <v>19299</v>
      </c>
      <c r="B433" t="s">
        <v>21</v>
      </c>
      <c r="C433" s="1">
        <v>43177</v>
      </c>
      <c r="D433" t="s">
        <v>22</v>
      </c>
      <c r="E433">
        <v>10</v>
      </c>
      <c r="F433">
        <v>29.23</v>
      </c>
      <c r="G433">
        <v>0.05</v>
      </c>
      <c r="H433" t="s">
        <v>31</v>
      </c>
      <c r="I433">
        <v>8.1</v>
      </c>
      <c r="J433">
        <v>2.88</v>
      </c>
      <c r="K433">
        <v>0.5</v>
      </c>
      <c r="L433" t="s">
        <v>279</v>
      </c>
      <c r="M433" t="s">
        <v>25</v>
      </c>
      <c r="N433" t="s">
        <v>26</v>
      </c>
      <c r="O433" t="s">
        <v>27</v>
      </c>
      <c r="P433" t="s">
        <v>61</v>
      </c>
      <c r="Q433" t="s">
        <v>40</v>
      </c>
      <c r="R433" s="1">
        <v>43179</v>
      </c>
      <c r="S433" s="2">
        <f t="shared" si="18"/>
        <v>1.6753615125435198E-5</v>
      </c>
      <c r="T433" s="1" t="str">
        <f t="shared" si="19"/>
        <v/>
      </c>
      <c r="U433" t="str">
        <f t="shared" si="20"/>
        <v>Low Impact</v>
      </c>
    </row>
    <row r="434" spans="1:21" x14ac:dyDescent="0.25">
      <c r="A434">
        <v>19429</v>
      </c>
      <c r="B434" t="s">
        <v>21</v>
      </c>
      <c r="C434" s="1">
        <v>43336</v>
      </c>
      <c r="D434" t="s">
        <v>22</v>
      </c>
      <c r="E434">
        <v>2</v>
      </c>
      <c r="F434">
        <v>240.24</v>
      </c>
      <c r="G434">
        <v>0.05</v>
      </c>
      <c r="H434" t="s">
        <v>56</v>
      </c>
      <c r="I434">
        <v>-84.93</v>
      </c>
      <c r="J434">
        <v>124.49</v>
      </c>
      <c r="K434">
        <v>51.94</v>
      </c>
      <c r="L434" t="s">
        <v>256</v>
      </c>
      <c r="M434" t="s">
        <v>25</v>
      </c>
      <c r="N434" t="s">
        <v>37</v>
      </c>
      <c r="O434" t="s">
        <v>32</v>
      </c>
      <c r="P434" t="s">
        <v>118</v>
      </c>
      <c r="Q434" t="s">
        <v>80</v>
      </c>
      <c r="R434" s="1">
        <v>43336</v>
      </c>
      <c r="S434" s="2">
        <f t="shared" si="18"/>
        <v>1.3769717747979992E-4</v>
      </c>
      <c r="T434" s="1" t="str">
        <f t="shared" si="19"/>
        <v/>
      </c>
      <c r="U434" t="str">
        <f t="shared" si="20"/>
        <v>Low Impact</v>
      </c>
    </row>
    <row r="435" spans="1:21" x14ac:dyDescent="0.25">
      <c r="A435">
        <v>19584</v>
      </c>
      <c r="B435" t="s">
        <v>21</v>
      </c>
      <c r="C435" s="1">
        <v>43206</v>
      </c>
      <c r="D435" t="s">
        <v>49</v>
      </c>
      <c r="E435">
        <v>6</v>
      </c>
      <c r="F435">
        <v>14535.8</v>
      </c>
      <c r="G435">
        <v>0.05</v>
      </c>
      <c r="H435" t="s">
        <v>56</v>
      </c>
      <c r="I435">
        <v>-3971.06</v>
      </c>
      <c r="J435">
        <v>2550.14</v>
      </c>
      <c r="K435">
        <v>29.7</v>
      </c>
      <c r="L435" t="s">
        <v>241</v>
      </c>
      <c r="M435" t="s">
        <v>54</v>
      </c>
      <c r="N435" t="s">
        <v>26</v>
      </c>
      <c r="O435" t="s">
        <v>38</v>
      </c>
      <c r="P435" t="s">
        <v>58</v>
      </c>
      <c r="Q435" t="s">
        <v>59</v>
      </c>
      <c r="R435" s="1">
        <v>43207</v>
      </c>
      <c r="S435" s="2">
        <f t="shared" si="18"/>
        <v>8.331412888823159E-3</v>
      </c>
      <c r="T435" s="1" t="str">
        <f t="shared" si="19"/>
        <v/>
      </c>
      <c r="U435" t="str">
        <f t="shared" si="20"/>
        <v>Major Local Control Audit</v>
      </c>
    </row>
    <row r="436" spans="1:21" x14ac:dyDescent="0.25">
      <c r="A436">
        <v>20263</v>
      </c>
      <c r="B436" t="s">
        <v>21</v>
      </c>
      <c r="C436" s="1">
        <v>43418</v>
      </c>
      <c r="D436" t="s">
        <v>55</v>
      </c>
      <c r="E436">
        <v>8</v>
      </c>
      <c r="F436">
        <v>473.7</v>
      </c>
      <c r="G436">
        <v>0.05</v>
      </c>
      <c r="H436" t="s">
        <v>31</v>
      </c>
      <c r="I436">
        <v>72.510000000000005</v>
      </c>
      <c r="J436">
        <v>59.78</v>
      </c>
      <c r="K436">
        <v>10.29</v>
      </c>
      <c r="L436" t="s">
        <v>290</v>
      </c>
      <c r="M436" t="s">
        <v>166</v>
      </c>
      <c r="N436" t="s">
        <v>45</v>
      </c>
      <c r="O436" t="s">
        <v>27</v>
      </c>
      <c r="P436" t="s">
        <v>48</v>
      </c>
      <c r="Q436" t="s">
        <v>40</v>
      </c>
      <c r="R436" s="1">
        <v>43419</v>
      </c>
      <c r="S436" s="2">
        <f t="shared" si="18"/>
        <v>2.7150829575500008E-4</v>
      </c>
      <c r="T436" s="1" t="str">
        <f t="shared" si="19"/>
        <v/>
      </c>
      <c r="U436" t="str">
        <f t="shared" si="20"/>
        <v>Low Impact</v>
      </c>
    </row>
    <row r="437" spans="1:21" x14ac:dyDescent="0.25">
      <c r="A437">
        <v>22083</v>
      </c>
      <c r="B437" t="s">
        <v>21</v>
      </c>
      <c r="C437" s="1">
        <v>43148</v>
      </c>
      <c r="D437" t="s">
        <v>49</v>
      </c>
      <c r="E437">
        <v>2</v>
      </c>
      <c r="F437">
        <v>16.809999999999999</v>
      </c>
      <c r="G437">
        <v>0.05</v>
      </c>
      <c r="H437" t="s">
        <v>23</v>
      </c>
      <c r="I437">
        <v>-4.1399999999999997</v>
      </c>
      <c r="J437">
        <v>6.04</v>
      </c>
      <c r="K437">
        <v>2.14</v>
      </c>
      <c r="L437" t="s">
        <v>304</v>
      </c>
      <c r="M437" t="s">
        <v>25</v>
      </c>
      <c r="N437" t="s">
        <v>26</v>
      </c>
      <c r="O437" t="s">
        <v>27</v>
      </c>
      <c r="P437" t="s">
        <v>42</v>
      </c>
      <c r="Q437" t="s">
        <v>29</v>
      </c>
      <c r="R437" s="1">
        <v>43150</v>
      </c>
      <c r="S437" s="2">
        <f t="shared" si="18"/>
        <v>9.6349049010799046E-6</v>
      </c>
      <c r="T437" s="1" t="str">
        <f t="shared" si="19"/>
        <v/>
      </c>
      <c r="U437" t="str">
        <f t="shared" si="20"/>
        <v>Low Impact</v>
      </c>
    </row>
    <row r="438" spans="1:21" x14ac:dyDescent="0.25">
      <c r="A438">
        <v>22118</v>
      </c>
      <c r="B438" t="s">
        <v>21</v>
      </c>
      <c r="C438" s="1">
        <v>43118</v>
      </c>
      <c r="D438" t="s">
        <v>35</v>
      </c>
      <c r="E438">
        <v>50</v>
      </c>
      <c r="F438">
        <v>2842.54</v>
      </c>
      <c r="G438">
        <v>0.05</v>
      </c>
      <c r="H438" t="s">
        <v>31</v>
      </c>
      <c r="I438">
        <v>1315.75</v>
      </c>
      <c r="J438">
        <v>58.1</v>
      </c>
      <c r="K438">
        <v>1.49</v>
      </c>
      <c r="L438" t="s">
        <v>238</v>
      </c>
      <c r="M438" t="s">
        <v>25</v>
      </c>
      <c r="N438" t="s">
        <v>26</v>
      </c>
      <c r="O438" t="s">
        <v>27</v>
      </c>
      <c r="P438" t="s">
        <v>48</v>
      </c>
      <c r="Q438" t="s">
        <v>40</v>
      </c>
      <c r="R438" s="1">
        <v>43118</v>
      </c>
      <c r="S438" s="2">
        <f t="shared" si="18"/>
        <v>1.629244650655305E-3</v>
      </c>
      <c r="T438" s="1" t="str">
        <f t="shared" si="19"/>
        <v/>
      </c>
      <c r="U438" t="str">
        <f t="shared" si="20"/>
        <v>Major Local Control Audit</v>
      </c>
    </row>
    <row r="439" spans="1:21" x14ac:dyDescent="0.25">
      <c r="A439">
        <v>22885</v>
      </c>
      <c r="B439" t="s">
        <v>21</v>
      </c>
      <c r="C439" s="1">
        <v>43427</v>
      </c>
      <c r="D439" t="s">
        <v>55</v>
      </c>
      <c r="E439">
        <v>4</v>
      </c>
      <c r="F439">
        <v>56.47</v>
      </c>
      <c r="G439">
        <v>0.05</v>
      </c>
      <c r="H439" t="s">
        <v>31</v>
      </c>
      <c r="I439">
        <v>-29.9</v>
      </c>
      <c r="J439">
        <v>12.88</v>
      </c>
      <c r="K439">
        <v>4.59</v>
      </c>
      <c r="L439" t="s">
        <v>309</v>
      </c>
      <c r="M439" t="s">
        <v>63</v>
      </c>
      <c r="N439" t="s">
        <v>37</v>
      </c>
      <c r="O439" t="s">
        <v>27</v>
      </c>
      <c r="P439" t="s">
        <v>66</v>
      </c>
      <c r="Q439" t="s">
        <v>29</v>
      </c>
      <c r="R439" s="1">
        <v>43429</v>
      </c>
      <c r="S439" s="2">
        <f t="shared" si="18"/>
        <v>3.2366631752765154E-5</v>
      </c>
      <c r="T439" s="1" t="str">
        <f t="shared" si="19"/>
        <v/>
      </c>
      <c r="U439" t="str">
        <f t="shared" si="20"/>
        <v>Low Impact</v>
      </c>
    </row>
    <row r="440" spans="1:21" x14ac:dyDescent="0.25">
      <c r="A440">
        <v>24003</v>
      </c>
      <c r="B440" t="s">
        <v>21</v>
      </c>
      <c r="C440" s="1">
        <v>43404</v>
      </c>
      <c r="D440" t="s">
        <v>49</v>
      </c>
      <c r="E440">
        <v>4</v>
      </c>
      <c r="F440">
        <v>129.78649999999999</v>
      </c>
      <c r="G440">
        <v>0.05</v>
      </c>
      <c r="H440" t="s">
        <v>23</v>
      </c>
      <c r="I440">
        <v>-116.51</v>
      </c>
      <c r="J440">
        <v>35.99</v>
      </c>
      <c r="K440">
        <v>5.99</v>
      </c>
      <c r="L440" t="s">
        <v>176</v>
      </c>
      <c r="M440" t="s">
        <v>63</v>
      </c>
      <c r="N440" t="s">
        <v>26</v>
      </c>
      <c r="O440" t="s">
        <v>38</v>
      </c>
      <c r="P440" t="s">
        <v>39</v>
      </c>
      <c r="Q440" t="s">
        <v>29</v>
      </c>
      <c r="R440" s="1">
        <v>43406</v>
      </c>
      <c r="S440" s="2">
        <f t="shared" si="18"/>
        <v>7.4389088931826715E-5</v>
      </c>
      <c r="T440" s="1" t="str">
        <f t="shared" si="19"/>
        <v/>
      </c>
      <c r="U440" t="str">
        <f t="shared" si="20"/>
        <v>Low Impact</v>
      </c>
    </row>
    <row r="441" spans="1:21" x14ac:dyDescent="0.25">
      <c r="A441">
        <v>24869</v>
      </c>
      <c r="B441" t="s">
        <v>21</v>
      </c>
      <c r="C441" s="1">
        <v>43261</v>
      </c>
      <c r="D441" t="s">
        <v>22</v>
      </c>
      <c r="E441">
        <v>14</v>
      </c>
      <c r="F441">
        <v>132.72</v>
      </c>
      <c r="G441">
        <v>0.05</v>
      </c>
      <c r="H441" t="s">
        <v>31</v>
      </c>
      <c r="I441">
        <v>-9.18</v>
      </c>
      <c r="J441">
        <v>8.85</v>
      </c>
      <c r="K441">
        <v>5.6</v>
      </c>
      <c r="L441" t="s">
        <v>125</v>
      </c>
      <c r="M441" t="s">
        <v>54</v>
      </c>
      <c r="N441" t="s">
        <v>64</v>
      </c>
      <c r="O441" t="s">
        <v>27</v>
      </c>
      <c r="P441" t="s">
        <v>48</v>
      </c>
      <c r="Q441" t="s">
        <v>40</v>
      </c>
      <c r="R441" s="1">
        <v>43262</v>
      </c>
      <c r="S441" s="2">
        <f t="shared" si="18"/>
        <v>7.6070468677651696E-5</v>
      </c>
      <c r="T441" s="1" t="str">
        <f t="shared" si="19"/>
        <v/>
      </c>
      <c r="U441" t="str">
        <f t="shared" si="20"/>
        <v>Low Impact</v>
      </c>
    </row>
    <row r="442" spans="1:21" x14ac:dyDescent="0.25">
      <c r="A442">
        <v>25926</v>
      </c>
      <c r="B442" t="s">
        <v>21</v>
      </c>
      <c r="C442" s="1">
        <v>43424</v>
      </c>
      <c r="D442" t="s">
        <v>35</v>
      </c>
      <c r="E442">
        <v>23</v>
      </c>
      <c r="F442">
        <v>331.54</v>
      </c>
      <c r="G442">
        <v>0.05</v>
      </c>
      <c r="H442" t="s">
        <v>31</v>
      </c>
      <c r="I442">
        <v>9.41</v>
      </c>
      <c r="J442">
        <v>14.27</v>
      </c>
      <c r="K442">
        <v>7.27</v>
      </c>
      <c r="L442" t="s">
        <v>141</v>
      </c>
      <c r="M442" t="s">
        <v>25</v>
      </c>
      <c r="N442" t="s">
        <v>26</v>
      </c>
      <c r="O442" t="s">
        <v>27</v>
      </c>
      <c r="P442" t="s">
        <v>48</v>
      </c>
      <c r="Q442" t="s">
        <v>40</v>
      </c>
      <c r="R442" s="1">
        <v>43426</v>
      </c>
      <c r="S442" s="2">
        <f t="shared" si="18"/>
        <v>1.9002714877477885E-4</v>
      </c>
      <c r="T442" s="1" t="str">
        <f t="shared" si="19"/>
        <v/>
      </c>
      <c r="U442" t="str">
        <f t="shared" si="20"/>
        <v>Low Impact</v>
      </c>
    </row>
    <row r="443" spans="1:21" x14ac:dyDescent="0.25">
      <c r="A443">
        <v>26918</v>
      </c>
      <c r="B443" t="s">
        <v>21</v>
      </c>
      <c r="C443" s="1">
        <v>43196</v>
      </c>
      <c r="D443" t="s">
        <v>52</v>
      </c>
      <c r="E443">
        <v>16</v>
      </c>
      <c r="F443">
        <v>77.959999999999994</v>
      </c>
      <c r="G443">
        <v>0.05</v>
      </c>
      <c r="H443" t="s">
        <v>31</v>
      </c>
      <c r="I443">
        <v>16.649999999999999</v>
      </c>
      <c r="J443">
        <v>4.84</v>
      </c>
      <c r="K443">
        <v>0.71</v>
      </c>
      <c r="L443" t="s">
        <v>163</v>
      </c>
      <c r="M443" t="s">
        <v>54</v>
      </c>
      <c r="N443" t="s">
        <v>37</v>
      </c>
      <c r="O443" t="s">
        <v>27</v>
      </c>
      <c r="P443" t="s">
        <v>28</v>
      </c>
      <c r="Q443" t="s">
        <v>29</v>
      </c>
      <c r="R443" s="1">
        <v>43205</v>
      </c>
      <c r="S443" s="2">
        <f t="shared" si="18"/>
        <v>4.4683949202152851E-5</v>
      </c>
      <c r="T443" s="1" t="str">
        <f t="shared" si="19"/>
        <v/>
      </c>
      <c r="U443" t="str">
        <f t="shared" si="20"/>
        <v>Low Impact</v>
      </c>
    </row>
    <row r="444" spans="1:21" x14ac:dyDescent="0.25">
      <c r="A444">
        <v>27456</v>
      </c>
      <c r="B444" t="s">
        <v>21</v>
      </c>
      <c r="C444" s="1">
        <v>43200</v>
      </c>
      <c r="D444" t="s">
        <v>22</v>
      </c>
      <c r="E444">
        <v>29</v>
      </c>
      <c r="F444">
        <v>9492.92</v>
      </c>
      <c r="G444">
        <v>0.05</v>
      </c>
      <c r="H444" t="s">
        <v>56</v>
      </c>
      <c r="I444">
        <v>772.04</v>
      </c>
      <c r="J444">
        <v>328.14</v>
      </c>
      <c r="K444">
        <v>91.05</v>
      </c>
      <c r="L444" t="s">
        <v>338</v>
      </c>
      <c r="M444" t="s">
        <v>54</v>
      </c>
      <c r="N444" t="s">
        <v>37</v>
      </c>
      <c r="O444" t="s">
        <v>27</v>
      </c>
      <c r="P444" t="s">
        <v>46</v>
      </c>
      <c r="Q444" t="s">
        <v>59</v>
      </c>
      <c r="R444" s="1">
        <v>43201</v>
      </c>
      <c r="S444" s="2">
        <f t="shared" si="18"/>
        <v>5.4410101983081178E-3</v>
      </c>
      <c r="T444" s="1" t="str">
        <f t="shared" si="19"/>
        <v/>
      </c>
      <c r="U444" t="str">
        <f t="shared" si="20"/>
        <v>Major Local Control Audit</v>
      </c>
    </row>
    <row r="445" spans="1:21" x14ac:dyDescent="0.25">
      <c r="A445">
        <v>27938</v>
      </c>
      <c r="B445" t="s">
        <v>21</v>
      </c>
      <c r="C445" s="1">
        <v>43225</v>
      </c>
      <c r="D445" t="s">
        <v>55</v>
      </c>
      <c r="E445">
        <v>40</v>
      </c>
      <c r="F445">
        <v>1233.51</v>
      </c>
      <c r="G445">
        <v>0.05</v>
      </c>
      <c r="H445" t="s">
        <v>31</v>
      </c>
      <c r="I445">
        <v>308.67</v>
      </c>
      <c r="J445">
        <v>30.98</v>
      </c>
      <c r="K445">
        <v>9.18</v>
      </c>
      <c r="L445" t="s">
        <v>81</v>
      </c>
      <c r="M445" t="s">
        <v>63</v>
      </c>
      <c r="N445" t="s">
        <v>37</v>
      </c>
      <c r="O445" t="s">
        <v>27</v>
      </c>
      <c r="P445" t="s">
        <v>42</v>
      </c>
      <c r="Q445" t="s">
        <v>40</v>
      </c>
      <c r="R445" s="1">
        <v>43225</v>
      </c>
      <c r="S445" s="2">
        <f t="shared" si="18"/>
        <v>7.0700485095366301E-4</v>
      </c>
      <c r="T445" s="1" t="str">
        <f t="shared" si="19"/>
        <v/>
      </c>
      <c r="U445" t="str">
        <f t="shared" si="20"/>
        <v>Medium Impact</v>
      </c>
    </row>
    <row r="446" spans="1:21" x14ac:dyDescent="0.25">
      <c r="A446">
        <v>28135</v>
      </c>
      <c r="B446" t="s">
        <v>21</v>
      </c>
      <c r="C446" s="1">
        <v>43368</v>
      </c>
      <c r="D446" t="s">
        <v>49</v>
      </c>
      <c r="E446">
        <v>40</v>
      </c>
      <c r="F446">
        <v>501.31</v>
      </c>
      <c r="G446">
        <v>0.05</v>
      </c>
      <c r="H446" t="s">
        <v>31</v>
      </c>
      <c r="I446">
        <v>38.229999999999997</v>
      </c>
      <c r="J446">
        <v>12.98</v>
      </c>
      <c r="K446">
        <v>3.14</v>
      </c>
      <c r="L446" t="s">
        <v>345</v>
      </c>
      <c r="M446" t="s">
        <v>166</v>
      </c>
      <c r="N446" t="s">
        <v>26</v>
      </c>
      <c r="O446" t="s">
        <v>27</v>
      </c>
      <c r="P446" t="s">
        <v>66</v>
      </c>
      <c r="Q446" t="s">
        <v>34</v>
      </c>
      <c r="R446" s="1">
        <v>43368</v>
      </c>
      <c r="S446" s="2">
        <f t="shared" si="18"/>
        <v>2.8733338345986723E-4</v>
      </c>
      <c r="T446" s="1" t="str">
        <f t="shared" si="19"/>
        <v/>
      </c>
      <c r="U446" t="str">
        <f t="shared" si="20"/>
        <v>Low Impact</v>
      </c>
    </row>
    <row r="447" spans="1:21" x14ac:dyDescent="0.25">
      <c r="A447">
        <v>28290</v>
      </c>
      <c r="B447" t="s">
        <v>21</v>
      </c>
      <c r="C447" s="1">
        <v>43110</v>
      </c>
      <c r="D447" t="s">
        <v>52</v>
      </c>
      <c r="E447">
        <v>43</v>
      </c>
      <c r="F447">
        <v>1307.3499999999999</v>
      </c>
      <c r="G447">
        <v>0.05</v>
      </c>
      <c r="H447" t="s">
        <v>23</v>
      </c>
      <c r="I447">
        <v>-154.24</v>
      </c>
      <c r="J447">
        <v>30.42</v>
      </c>
      <c r="K447">
        <v>8.65</v>
      </c>
      <c r="L447" t="s">
        <v>343</v>
      </c>
      <c r="M447" t="s">
        <v>54</v>
      </c>
      <c r="N447" t="s">
        <v>37</v>
      </c>
      <c r="O447" t="s">
        <v>38</v>
      </c>
      <c r="P447" t="s">
        <v>89</v>
      </c>
      <c r="Q447" t="s">
        <v>40</v>
      </c>
      <c r="R447" s="1">
        <v>43114</v>
      </c>
      <c r="S447" s="2">
        <f t="shared" si="18"/>
        <v>7.4932736004918582E-4</v>
      </c>
      <c r="T447" s="1" t="str">
        <f t="shared" si="19"/>
        <v/>
      </c>
      <c r="U447" t="str">
        <f t="shared" si="20"/>
        <v>Medium Impact</v>
      </c>
    </row>
    <row r="448" spans="1:21" x14ac:dyDescent="0.25">
      <c r="A448">
        <v>28614</v>
      </c>
      <c r="B448" t="s">
        <v>21</v>
      </c>
      <c r="C448" s="1">
        <v>43392</v>
      </c>
      <c r="D448" t="s">
        <v>49</v>
      </c>
      <c r="E448">
        <v>50</v>
      </c>
      <c r="F448">
        <v>7827.51</v>
      </c>
      <c r="G448">
        <v>0.05</v>
      </c>
      <c r="H448" t="s">
        <v>31</v>
      </c>
      <c r="I448">
        <v>2992.8</v>
      </c>
      <c r="J448">
        <v>159.99</v>
      </c>
      <c r="K448">
        <v>5.5</v>
      </c>
      <c r="L448" t="s">
        <v>109</v>
      </c>
      <c r="M448" t="s">
        <v>25</v>
      </c>
      <c r="N448" t="s">
        <v>64</v>
      </c>
      <c r="O448" t="s">
        <v>38</v>
      </c>
      <c r="P448" t="s">
        <v>89</v>
      </c>
      <c r="Q448" t="s">
        <v>40</v>
      </c>
      <c r="R448" s="1">
        <v>43394</v>
      </c>
      <c r="S448" s="2">
        <f t="shared" si="18"/>
        <v>4.4864553517104094E-3</v>
      </c>
      <c r="T448" s="1" t="str">
        <f t="shared" si="19"/>
        <v/>
      </c>
      <c r="U448" t="str">
        <f t="shared" si="20"/>
        <v>Major Local Control Audit</v>
      </c>
    </row>
    <row r="449" spans="1:21" x14ac:dyDescent="0.25">
      <c r="A449">
        <v>31873</v>
      </c>
      <c r="B449" t="s">
        <v>21</v>
      </c>
      <c r="C449" s="1">
        <v>43412</v>
      </c>
      <c r="D449" t="s">
        <v>52</v>
      </c>
      <c r="E449">
        <v>2</v>
      </c>
      <c r="F449">
        <v>141.59</v>
      </c>
      <c r="G449">
        <v>0.05</v>
      </c>
      <c r="H449" t="s">
        <v>31</v>
      </c>
      <c r="I449">
        <v>-91.09</v>
      </c>
      <c r="J449">
        <v>70.97</v>
      </c>
      <c r="K449">
        <v>3.5</v>
      </c>
      <c r="L449" t="s">
        <v>363</v>
      </c>
      <c r="M449" t="s">
        <v>54</v>
      </c>
      <c r="N449" t="s">
        <v>37</v>
      </c>
      <c r="O449" t="s">
        <v>27</v>
      </c>
      <c r="P449" t="s">
        <v>46</v>
      </c>
      <c r="Q449" t="s">
        <v>40</v>
      </c>
      <c r="R449" s="1">
        <v>43417</v>
      </c>
      <c r="S449" s="2">
        <f t="shared" si="18"/>
        <v>8.1154442887799164E-5</v>
      </c>
      <c r="T449" s="1" t="str">
        <f t="shared" si="19"/>
        <v/>
      </c>
      <c r="U449" t="str">
        <f t="shared" si="20"/>
        <v>Low Impact</v>
      </c>
    </row>
    <row r="450" spans="1:21" x14ac:dyDescent="0.25">
      <c r="A450">
        <v>32195</v>
      </c>
      <c r="B450" t="s">
        <v>21</v>
      </c>
      <c r="C450" s="1">
        <v>43429</v>
      </c>
      <c r="D450" t="s">
        <v>55</v>
      </c>
      <c r="E450">
        <v>7</v>
      </c>
      <c r="F450">
        <v>86.29</v>
      </c>
      <c r="G450">
        <v>0.05</v>
      </c>
      <c r="H450" t="s">
        <v>31</v>
      </c>
      <c r="I450">
        <v>-14.03</v>
      </c>
      <c r="J450">
        <v>11.58</v>
      </c>
      <c r="K450">
        <v>6.97</v>
      </c>
      <c r="L450" t="s">
        <v>365</v>
      </c>
      <c r="M450" t="s">
        <v>54</v>
      </c>
      <c r="N450" t="s">
        <v>37</v>
      </c>
      <c r="O450" t="s">
        <v>27</v>
      </c>
      <c r="P450" t="s">
        <v>51</v>
      </c>
      <c r="Q450" t="s">
        <v>40</v>
      </c>
      <c r="R450" s="1">
        <v>43432</v>
      </c>
      <c r="S450" s="2">
        <f t="shared" ref="S450:S513" si="21">F450/$F$905</f>
        <v>4.9458414272110953E-5</v>
      </c>
      <c r="T450" s="1" t="str">
        <f t="shared" si="19"/>
        <v/>
      </c>
      <c r="U450" t="str">
        <f t="shared" si="20"/>
        <v>Low Impact</v>
      </c>
    </row>
    <row r="451" spans="1:21" x14ac:dyDescent="0.25">
      <c r="A451">
        <v>32868</v>
      </c>
      <c r="B451" t="s">
        <v>21</v>
      </c>
      <c r="C451" s="1">
        <v>43117</v>
      </c>
      <c r="D451" t="s">
        <v>22</v>
      </c>
      <c r="E451">
        <v>39</v>
      </c>
      <c r="F451">
        <v>1101.28</v>
      </c>
      <c r="G451">
        <v>0.05</v>
      </c>
      <c r="H451" t="s">
        <v>31</v>
      </c>
      <c r="I451">
        <v>200.53</v>
      </c>
      <c r="J451">
        <v>28.15</v>
      </c>
      <c r="K451">
        <v>6.17</v>
      </c>
      <c r="L451" t="s">
        <v>219</v>
      </c>
      <c r="M451" t="s">
        <v>25</v>
      </c>
      <c r="N451" t="s">
        <v>37</v>
      </c>
      <c r="O451" t="s">
        <v>27</v>
      </c>
      <c r="P451" t="s">
        <v>28</v>
      </c>
      <c r="Q451" t="s">
        <v>34</v>
      </c>
      <c r="R451" s="1">
        <v>43118</v>
      </c>
      <c r="S451" s="2">
        <f t="shared" si="21"/>
        <v>6.3121523316247942E-4</v>
      </c>
      <c r="T451" s="1" t="str">
        <f t="shared" ref="T451:T514" si="22">IF(B451="Y","QUALITY CHECK","")</f>
        <v/>
      </c>
      <c r="U451" t="str">
        <f t="shared" ref="U451:U514" si="23">VLOOKUP(S451,$G$912:$H$917,2)</f>
        <v>Medium Impact</v>
      </c>
    </row>
    <row r="452" spans="1:21" x14ac:dyDescent="0.25">
      <c r="A452">
        <v>32869</v>
      </c>
      <c r="B452" t="s">
        <v>21</v>
      </c>
      <c r="C452" s="1">
        <v>43186</v>
      </c>
      <c r="D452" t="s">
        <v>55</v>
      </c>
      <c r="E452">
        <v>49</v>
      </c>
      <c r="F452">
        <v>2470.84</v>
      </c>
      <c r="G452">
        <v>0.05</v>
      </c>
      <c r="H452" t="s">
        <v>31</v>
      </c>
      <c r="I452">
        <v>25.04</v>
      </c>
      <c r="J452">
        <v>51.65</v>
      </c>
      <c r="K452">
        <v>18.45</v>
      </c>
      <c r="L452" t="s">
        <v>160</v>
      </c>
      <c r="M452" t="s">
        <v>63</v>
      </c>
      <c r="N452" t="s">
        <v>26</v>
      </c>
      <c r="O452" t="s">
        <v>32</v>
      </c>
      <c r="P452" t="s">
        <v>33</v>
      </c>
      <c r="Q452" t="s">
        <v>74</v>
      </c>
      <c r="R452" s="1">
        <v>43187</v>
      </c>
      <c r="S452" s="2">
        <f t="shared" si="21"/>
        <v>1.4161991924916287E-3</v>
      </c>
      <c r="T452" s="1" t="str">
        <f t="shared" si="22"/>
        <v/>
      </c>
      <c r="U452" t="str">
        <f t="shared" si="23"/>
        <v>Major Local Control Audit</v>
      </c>
    </row>
    <row r="453" spans="1:21" x14ac:dyDescent="0.25">
      <c r="A453">
        <v>33888</v>
      </c>
      <c r="B453" t="s">
        <v>21</v>
      </c>
      <c r="C453" s="1">
        <v>43332</v>
      </c>
      <c r="D453" t="s">
        <v>22</v>
      </c>
      <c r="E453">
        <v>47</v>
      </c>
      <c r="F453">
        <v>10377.219999999999</v>
      </c>
      <c r="G453">
        <v>0.05</v>
      </c>
      <c r="H453" t="s">
        <v>56</v>
      </c>
      <c r="I453">
        <v>965.48</v>
      </c>
      <c r="J453">
        <v>225.02</v>
      </c>
      <c r="K453">
        <v>28.66</v>
      </c>
      <c r="L453" t="s">
        <v>337</v>
      </c>
      <c r="M453" t="s">
        <v>166</v>
      </c>
      <c r="N453" t="s">
        <v>37</v>
      </c>
      <c r="O453" t="s">
        <v>27</v>
      </c>
      <c r="P453" t="s">
        <v>43</v>
      </c>
      <c r="Q453" t="s">
        <v>59</v>
      </c>
      <c r="R453" s="1">
        <v>43334</v>
      </c>
      <c r="S453" s="2">
        <f t="shared" si="21"/>
        <v>5.9478600736219168E-3</v>
      </c>
      <c r="T453" s="1" t="str">
        <f t="shared" si="22"/>
        <v/>
      </c>
      <c r="U453" t="str">
        <f t="shared" si="23"/>
        <v>Major Local Control Audit</v>
      </c>
    </row>
    <row r="454" spans="1:21" x14ac:dyDescent="0.25">
      <c r="A454">
        <v>34017</v>
      </c>
      <c r="B454" t="s">
        <v>21</v>
      </c>
      <c r="C454" s="1">
        <v>43182</v>
      </c>
      <c r="D454" t="s">
        <v>35</v>
      </c>
      <c r="E454">
        <v>20</v>
      </c>
      <c r="F454">
        <v>103.39</v>
      </c>
      <c r="G454">
        <v>0.05</v>
      </c>
      <c r="H454" t="s">
        <v>23</v>
      </c>
      <c r="I454">
        <v>29.17</v>
      </c>
      <c r="J454">
        <v>4.84</v>
      </c>
      <c r="K454">
        <v>0.71</v>
      </c>
      <c r="L454" t="s">
        <v>97</v>
      </c>
      <c r="M454" t="s">
        <v>54</v>
      </c>
      <c r="N454" t="s">
        <v>26</v>
      </c>
      <c r="O454" t="s">
        <v>27</v>
      </c>
      <c r="P454" t="s">
        <v>28</v>
      </c>
      <c r="Q454" t="s">
        <v>29</v>
      </c>
      <c r="R454" s="1">
        <v>43182</v>
      </c>
      <c r="S454" s="2">
        <f t="shared" si="21"/>
        <v>5.9259537044774031E-5</v>
      </c>
      <c r="T454" s="1" t="str">
        <f t="shared" si="22"/>
        <v/>
      </c>
      <c r="U454" t="str">
        <f t="shared" si="23"/>
        <v>Low Impact</v>
      </c>
    </row>
    <row r="455" spans="1:21" x14ac:dyDescent="0.25">
      <c r="A455">
        <v>35776</v>
      </c>
      <c r="B455" t="s">
        <v>21</v>
      </c>
      <c r="C455" s="1">
        <v>43135</v>
      </c>
      <c r="D455" t="s">
        <v>55</v>
      </c>
      <c r="E455">
        <v>9</v>
      </c>
      <c r="F455">
        <v>118.66</v>
      </c>
      <c r="G455">
        <v>0.05</v>
      </c>
      <c r="H455" t="s">
        <v>31</v>
      </c>
      <c r="I455">
        <v>32.68</v>
      </c>
      <c r="J455">
        <v>12.97</v>
      </c>
      <c r="K455">
        <v>1.49</v>
      </c>
      <c r="L455" t="s">
        <v>378</v>
      </c>
      <c r="M455" t="s">
        <v>25</v>
      </c>
      <c r="N455" t="s">
        <v>64</v>
      </c>
      <c r="O455" t="s">
        <v>27</v>
      </c>
      <c r="P455" t="s">
        <v>48</v>
      </c>
      <c r="Q455" t="s">
        <v>40</v>
      </c>
      <c r="R455" s="1">
        <v>43137</v>
      </c>
      <c r="S455" s="2">
        <f t="shared" si="21"/>
        <v>6.8011767731239838E-5</v>
      </c>
      <c r="T455" s="1" t="str">
        <f t="shared" si="22"/>
        <v/>
      </c>
      <c r="U455" t="str">
        <f t="shared" si="23"/>
        <v>Low Impact</v>
      </c>
    </row>
    <row r="456" spans="1:21" x14ac:dyDescent="0.25">
      <c r="A456">
        <v>35813</v>
      </c>
      <c r="B456" t="s">
        <v>21</v>
      </c>
      <c r="C456" s="1">
        <v>43211</v>
      </c>
      <c r="D456" t="s">
        <v>49</v>
      </c>
      <c r="E456">
        <v>21</v>
      </c>
      <c r="F456">
        <v>7841.57</v>
      </c>
      <c r="G456">
        <v>0.05</v>
      </c>
      <c r="H456" t="s">
        <v>23</v>
      </c>
      <c r="I456">
        <v>2347.1799999999998</v>
      </c>
      <c r="J456">
        <v>363.25</v>
      </c>
      <c r="K456">
        <v>19.989999999999998</v>
      </c>
      <c r="L456" t="s">
        <v>379</v>
      </c>
      <c r="M456" t="s">
        <v>25</v>
      </c>
      <c r="N456" t="s">
        <v>26</v>
      </c>
      <c r="O456" t="s">
        <v>27</v>
      </c>
      <c r="P456" t="s">
        <v>46</v>
      </c>
      <c r="Q456" t="s">
        <v>40</v>
      </c>
      <c r="R456" s="1">
        <v>43211</v>
      </c>
      <c r="S456" s="2">
        <f t="shared" si="21"/>
        <v>4.4945140526568205E-3</v>
      </c>
      <c r="T456" s="1" t="str">
        <f t="shared" si="22"/>
        <v/>
      </c>
      <c r="U456" t="str">
        <f t="shared" si="23"/>
        <v>Major Local Control Audit</v>
      </c>
    </row>
    <row r="457" spans="1:21" x14ac:dyDescent="0.25">
      <c r="A457">
        <v>37924</v>
      </c>
      <c r="B457" t="s">
        <v>30</v>
      </c>
      <c r="C457" s="1">
        <v>43433</v>
      </c>
      <c r="D457" t="s">
        <v>35</v>
      </c>
      <c r="E457">
        <v>49</v>
      </c>
      <c r="F457">
        <v>8094.55</v>
      </c>
      <c r="G457">
        <v>0.05</v>
      </c>
      <c r="H457" t="s">
        <v>31</v>
      </c>
      <c r="I457">
        <v>2008.71</v>
      </c>
      <c r="J457">
        <v>165.2</v>
      </c>
      <c r="K457">
        <v>19.989999999999998</v>
      </c>
      <c r="L457" t="s">
        <v>394</v>
      </c>
      <c r="M457" t="s">
        <v>25</v>
      </c>
      <c r="N457" t="s">
        <v>37</v>
      </c>
      <c r="O457" t="s">
        <v>27</v>
      </c>
      <c r="P457" t="s">
        <v>43</v>
      </c>
      <c r="Q457" t="s">
        <v>40</v>
      </c>
      <c r="R457" s="1">
        <v>43433</v>
      </c>
      <c r="S457" s="2">
        <f t="shared" si="21"/>
        <v>4.6395133531847918E-3</v>
      </c>
      <c r="T457" s="1" t="str">
        <f t="shared" si="22"/>
        <v>QUALITY CHECK</v>
      </c>
      <c r="U457" t="str">
        <f t="shared" si="23"/>
        <v>Major Local Control Audit</v>
      </c>
    </row>
    <row r="458" spans="1:21" x14ac:dyDescent="0.25">
      <c r="A458">
        <v>37987</v>
      </c>
      <c r="B458" t="s">
        <v>21</v>
      </c>
      <c r="C458" s="1">
        <v>43284</v>
      </c>
      <c r="D458" t="s">
        <v>35</v>
      </c>
      <c r="E458">
        <v>26</v>
      </c>
      <c r="F458">
        <v>299.07</v>
      </c>
      <c r="G458">
        <v>0.05</v>
      </c>
      <c r="H458" t="s">
        <v>31</v>
      </c>
      <c r="I458">
        <v>137.47</v>
      </c>
      <c r="J458">
        <v>12.53</v>
      </c>
      <c r="K458">
        <v>0.49</v>
      </c>
      <c r="L458" t="s">
        <v>396</v>
      </c>
      <c r="M458" t="s">
        <v>25</v>
      </c>
      <c r="N458" t="s">
        <v>26</v>
      </c>
      <c r="O458" t="s">
        <v>27</v>
      </c>
      <c r="P458" t="s">
        <v>61</v>
      </c>
      <c r="Q458" t="s">
        <v>40</v>
      </c>
      <c r="R458" s="1">
        <v>43285</v>
      </c>
      <c r="S458" s="2">
        <f t="shared" si="21"/>
        <v>1.7141647880820747E-4</v>
      </c>
      <c r="T458" s="1" t="str">
        <f t="shared" si="22"/>
        <v/>
      </c>
      <c r="U458" t="str">
        <f t="shared" si="23"/>
        <v>Low Impact</v>
      </c>
    </row>
    <row r="459" spans="1:21" x14ac:dyDescent="0.25">
      <c r="A459">
        <v>37987</v>
      </c>
      <c r="B459" t="s">
        <v>21</v>
      </c>
      <c r="C459" s="1">
        <v>43284</v>
      </c>
      <c r="D459" t="s">
        <v>35</v>
      </c>
      <c r="E459">
        <v>5</v>
      </c>
      <c r="F459">
        <v>708.87</v>
      </c>
      <c r="G459">
        <v>0.05</v>
      </c>
      <c r="H459" t="s">
        <v>56</v>
      </c>
      <c r="I459">
        <v>-270.85000000000002</v>
      </c>
      <c r="J459">
        <v>146.34</v>
      </c>
      <c r="K459">
        <v>43.75</v>
      </c>
      <c r="L459" t="s">
        <v>396</v>
      </c>
      <c r="M459" t="s">
        <v>25</v>
      </c>
      <c r="N459" t="s">
        <v>26</v>
      </c>
      <c r="O459" t="s">
        <v>32</v>
      </c>
      <c r="P459" t="s">
        <v>118</v>
      </c>
      <c r="Q459" t="s">
        <v>80</v>
      </c>
      <c r="R459" s="1">
        <v>43285</v>
      </c>
      <c r="S459" s="2">
        <f t="shared" si="21"/>
        <v>4.0629952630746657E-4</v>
      </c>
      <c r="T459" s="1" t="str">
        <f t="shared" si="22"/>
        <v/>
      </c>
      <c r="U459" t="str">
        <f t="shared" si="23"/>
        <v>Low Local Control Audit</v>
      </c>
    </row>
    <row r="460" spans="1:21" x14ac:dyDescent="0.25">
      <c r="A460">
        <v>38341</v>
      </c>
      <c r="B460" t="s">
        <v>21</v>
      </c>
      <c r="C460" s="1">
        <v>43238</v>
      </c>
      <c r="D460" t="s">
        <v>55</v>
      </c>
      <c r="E460">
        <v>15</v>
      </c>
      <c r="F460">
        <v>62.62</v>
      </c>
      <c r="G460">
        <v>0.05</v>
      </c>
      <c r="H460" t="s">
        <v>23</v>
      </c>
      <c r="I460">
        <v>-67.06</v>
      </c>
      <c r="J460">
        <v>3.36</v>
      </c>
      <c r="K460">
        <v>6.27</v>
      </c>
      <c r="L460" t="s">
        <v>279</v>
      </c>
      <c r="M460" t="s">
        <v>63</v>
      </c>
      <c r="N460" t="s">
        <v>26</v>
      </c>
      <c r="O460" t="s">
        <v>27</v>
      </c>
      <c r="P460" t="s">
        <v>48</v>
      </c>
      <c r="Q460" t="s">
        <v>40</v>
      </c>
      <c r="R460" s="1">
        <v>43239</v>
      </c>
      <c r="S460" s="2">
        <f t="shared" si="21"/>
        <v>3.589159696047732E-5</v>
      </c>
      <c r="T460" s="1" t="str">
        <f t="shared" si="22"/>
        <v/>
      </c>
      <c r="U460" t="str">
        <f t="shared" si="23"/>
        <v>Low Impact</v>
      </c>
    </row>
    <row r="461" spans="1:21" x14ac:dyDescent="0.25">
      <c r="A461">
        <v>38503</v>
      </c>
      <c r="B461" t="s">
        <v>21</v>
      </c>
      <c r="C461" s="1">
        <v>43225</v>
      </c>
      <c r="D461" t="s">
        <v>52</v>
      </c>
      <c r="E461">
        <v>32</v>
      </c>
      <c r="F461">
        <v>796.03</v>
      </c>
      <c r="G461">
        <v>0.05</v>
      </c>
      <c r="H461" t="s">
        <v>56</v>
      </c>
      <c r="I461">
        <v>-133.71</v>
      </c>
      <c r="J461">
        <v>23.99</v>
      </c>
      <c r="K461">
        <v>15.68</v>
      </c>
      <c r="L461" t="s">
        <v>182</v>
      </c>
      <c r="M461" t="s">
        <v>54</v>
      </c>
      <c r="N461" t="s">
        <v>26</v>
      </c>
      <c r="O461" t="s">
        <v>32</v>
      </c>
      <c r="P461" t="s">
        <v>33</v>
      </c>
      <c r="Q461" t="s">
        <v>59</v>
      </c>
      <c r="R461" s="1">
        <v>43229</v>
      </c>
      <c r="S461" s="2">
        <f t="shared" si="21"/>
        <v>4.5625659419432703E-4</v>
      </c>
      <c r="T461" s="1" t="str">
        <f t="shared" si="22"/>
        <v/>
      </c>
      <c r="U461" t="str">
        <f t="shared" si="23"/>
        <v>Low Local Control Audit</v>
      </c>
    </row>
    <row r="462" spans="1:21" x14ac:dyDescent="0.25">
      <c r="A462">
        <v>38721</v>
      </c>
      <c r="B462" t="s">
        <v>21</v>
      </c>
      <c r="C462" s="1">
        <v>43183</v>
      </c>
      <c r="D462" t="s">
        <v>49</v>
      </c>
      <c r="E462">
        <v>15</v>
      </c>
      <c r="F462">
        <v>1386.69</v>
      </c>
      <c r="G462">
        <v>0.05</v>
      </c>
      <c r="H462" t="s">
        <v>31</v>
      </c>
      <c r="I462">
        <v>363</v>
      </c>
      <c r="J462">
        <v>90.48</v>
      </c>
      <c r="K462">
        <v>19.989999999999998</v>
      </c>
      <c r="L462" t="s">
        <v>259</v>
      </c>
      <c r="M462" t="s">
        <v>63</v>
      </c>
      <c r="N462" t="s">
        <v>45</v>
      </c>
      <c r="O462" t="s">
        <v>27</v>
      </c>
      <c r="P462" t="s">
        <v>51</v>
      </c>
      <c r="Q462" t="s">
        <v>40</v>
      </c>
      <c r="R462" s="1">
        <v>43184</v>
      </c>
      <c r="S462" s="2">
        <f t="shared" si="21"/>
        <v>7.9480227705404491E-4</v>
      </c>
      <c r="T462" s="1" t="str">
        <f t="shared" si="22"/>
        <v/>
      </c>
      <c r="U462" t="str">
        <f t="shared" si="23"/>
        <v>Medium Impact</v>
      </c>
    </row>
    <row r="463" spans="1:21" x14ac:dyDescent="0.25">
      <c r="A463">
        <v>39015</v>
      </c>
      <c r="B463" t="s">
        <v>21</v>
      </c>
      <c r="C463" s="1">
        <v>43440</v>
      </c>
      <c r="D463" t="s">
        <v>55</v>
      </c>
      <c r="E463">
        <v>13</v>
      </c>
      <c r="F463">
        <v>5236.1400000000003</v>
      </c>
      <c r="G463">
        <v>0.05</v>
      </c>
      <c r="H463" t="s">
        <v>56</v>
      </c>
      <c r="I463">
        <v>567.59</v>
      </c>
      <c r="J463">
        <v>399.98</v>
      </c>
      <c r="K463">
        <v>12.06</v>
      </c>
      <c r="L463" t="s">
        <v>398</v>
      </c>
      <c r="M463" t="s">
        <v>54</v>
      </c>
      <c r="N463" t="s">
        <v>26</v>
      </c>
      <c r="O463" t="s">
        <v>38</v>
      </c>
      <c r="P463" t="s">
        <v>58</v>
      </c>
      <c r="Q463" t="s">
        <v>80</v>
      </c>
      <c r="R463" s="1">
        <v>43440</v>
      </c>
      <c r="S463" s="2">
        <f t="shared" si="21"/>
        <v>3.0011725727983668E-3</v>
      </c>
      <c r="T463" s="1" t="str">
        <f t="shared" si="22"/>
        <v/>
      </c>
      <c r="U463" t="str">
        <f t="shared" si="23"/>
        <v>Major Local Control Audit</v>
      </c>
    </row>
    <row r="464" spans="1:21" x14ac:dyDescent="0.25">
      <c r="A464">
        <v>39815</v>
      </c>
      <c r="B464" t="s">
        <v>21</v>
      </c>
      <c r="C464" s="1">
        <v>43199</v>
      </c>
      <c r="D464" t="s">
        <v>52</v>
      </c>
      <c r="E464">
        <v>43</v>
      </c>
      <c r="F464">
        <v>4075.3760000000002</v>
      </c>
      <c r="G464">
        <v>0.05</v>
      </c>
      <c r="H464" t="s">
        <v>31</v>
      </c>
      <c r="I464">
        <v>841.73</v>
      </c>
      <c r="J464">
        <v>115.99</v>
      </c>
      <c r="K464">
        <v>8.99</v>
      </c>
      <c r="L464" t="s">
        <v>400</v>
      </c>
      <c r="M464" t="s">
        <v>54</v>
      </c>
      <c r="N464" t="s">
        <v>64</v>
      </c>
      <c r="O464" t="s">
        <v>38</v>
      </c>
      <c r="P464" t="s">
        <v>39</v>
      </c>
      <c r="Q464" t="s">
        <v>40</v>
      </c>
      <c r="R464" s="1">
        <v>43203</v>
      </c>
      <c r="S464" s="2">
        <f t="shared" si="21"/>
        <v>2.3358631883488058E-3</v>
      </c>
      <c r="T464" s="1" t="str">
        <f t="shared" si="22"/>
        <v/>
      </c>
      <c r="U464" t="str">
        <f t="shared" si="23"/>
        <v>Major Local Control Audit</v>
      </c>
    </row>
    <row r="465" spans="1:21" x14ac:dyDescent="0.25">
      <c r="A465">
        <v>40258</v>
      </c>
      <c r="B465" t="s">
        <v>21</v>
      </c>
      <c r="C465" s="1">
        <v>43199</v>
      </c>
      <c r="D465" t="s">
        <v>22</v>
      </c>
      <c r="E465">
        <v>31</v>
      </c>
      <c r="F465">
        <v>449.47</v>
      </c>
      <c r="G465">
        <v>0.05</v>
      </c>
      <c r="H465" t="s">
        <v>31</v>
      </c>
      <c r="I465">
        <v>-190.49</v>
      </c>
      <c r="J465">
        <v>14.81</v>
      </c>
      <c r="K465">
        <v>13.32</v>
      </c>
      <c r="L465" t="s">
        <v>183</v>
      </c>
      <c r="M465" t="s">
        <v>54</v>
      </c>
      <c r="N465" t="s">
        <v>45</v>
      </c>
      <c r="O465" t="s">
        <v>27</v>
      </c>
      <c r="P465" t="s">
        <v>46</v>
      </c>
      <c r="Q465" t="s">
        <v>40</v>
      </c>
      <c r="R465" s="1">
        <v>43201</v>
      </c>
      <c r="S465" s="2">
        <f t="shared" si="21"/>
        <v>2.5762050600168859E-4</v>
      </c>
      <c r="T465" s="1" t="str">
        <f t="shared" si="22"/>
        <v/>
      </c>
      <c r="U465" t="str">
        <f t="shared" si="23"/>
        <v>Low Impact</v>
      </c>
    </row>
    <row r="466" spans="1:21" x14ac:dyDescent="0.25">
      <c r="A466">
        <v>40261</v>
      </c>
      <c r="B466" t="s">
        <v>21</v>
      </c>
      <c r="C466" s="1">
        <v>43408</v>
      </c>
      <c r="D466" t="s">
        <v>49</v>
      </c>
      <c r="E466">
        <v>26</v>
      </c>
      <c r="F466">
        <v>78.03</v>
      </c>
      <c r="G466">
        <v>0.05</v>
      </c>
      <c r="H466" t="s">
        <v>31</v>
      </c>
      <c r="I466">
        <v>0.51</v>
      </c>
      <c r="J466">
        <v>2.94</v>
      </c>
      <c r="K466">
        <v>1.05</v>
      </c>
      <c r="L466" t="s">
        <v>339</v>
      </c>
      <c r="M466" t="s">
        <v>25</v>
      </c>
      <c r="N466" t="s">
        <v>26</v>
      </c>
      <c r="O466" t="s">
        <v>27</v>
      </c>
      <c r="P466" t="s">
        <v>28</v>
      </c>
      <c r="Q466" t="s">
        <v>29</v>
      </c>
      <c r="R466" s="1">
        <v>43410</v>
      </c>
      <c r="S466" s="2">
        <f t="shared" si="21"/>
        <v>4.4724070757362589E-5</v>
      </c>
      <c r="T466" s="1" t="str">
        <f t="shared" si="22"/>
        <v/>
      </c>
      <c r="U466" t="str">
        <f t="shared" si="23"/>
        <v>Low Impact</v>
      </c>
    </row>
    <row r="467" spans="1:21" x14ac:dyDescent="0.25">
      <c r="A467">
        <v>40518</v>
      </c>
      <c r="B467" t="s">
        <v>21</v>
      </c>
      <c r="C467" s="1">
        <v>43172</v>
      </c>
      <c r="D467" t="s">
        <v>49</v>
      </c>
      <c r="E467">
        <v>3</v>
      </c>
      <c r="F467">
        <v>17.52</v>
      </c>
      <c r="G467">
        <v>0.05</v>
      </c>
      <c r="H467" t="s">
        <v>31</v>
      </c>
      <c r="I467">
        <v>-12.16</v>
      </c>
      <c r="J467">
        <v>4.13</v>
      </c>
      <c r="K467">
        <v>5.04</v>
      </c>
      <c r="L467" t="s">
        <v>347</v>
      </c>
      <c r="M467" t="s">
        <v>166</v>
      </c>
      <c r="N467" t="s">
        <v>37</v>
      </c>
      <c r="O467" t="s">
        <v>27</v>
      </c>
      <c r="P467" t="s">
        <v>48</v>
      </c>
      <c r="Q467" t="s">
        <v>40</v>
      </c>
      <c r="R467" s="1">
        <v>43173</v>
      </c>
      <c r="S467" s="2">
        <f t="shared" si="21"/>
        <v>1.0041852103921473E-5</v>
      </c>
      <c r="T467" s="1" t="str">
        <f t="shared" si="22"/>
        <v/>
      </c>
      <c r="U467" t="str">
        <f t="shared" si="23"/>
        <v>Low Impact</v>
      </c>
    </row>
    <row r="468" spans="1:21" x14ac:dyDescent="0.25">
      <c r="A468">
        <v>40835</v>
      </c>
      <c r="B468" t="s">
        <v>21</v>
      </c>
      <c r="C468" s="1">
        <v>43428</v>
      </c>
      <c r="D468" t="s">
        <v>35</v>
      </c>
      <c r="E468">
        <v>1</v>
      </c>
      <c r="F468">
        <v>18.73</v>
      </c>
      <c r="G468">
        <v>0.05</v>
      </c>
      <c r="H468" t="s">
        <v>31</v>
      </c>
      <c r="I468">
        <v>-6.68</v>
      </c>
      <c r="J468">
        <v>12.28</v>
      </c>
      <c r="K468">
        <v>6.13</v>
      </c>
      <c r="L468" t="s">
        <v>404</v>
      </c>
      <c r="M468" t="s">
        <v>63</v>
      </c>
      <c r="N468" t="s">
        <v>45</v>
      </c>
      <c r="O468" t="s">
        <v>27</v>
      </c>
      <c r="P468" t="s">
        <v>43</v>
      </c>
      <c r="Q468" t="s">
        <v>40</v>
      </c>
      <c r="R468" s="1">
        <v>43429</v>
      </c>
      <c r="S468" s="2">
        <f t="shared" si="21"/>
        <v>1.0735381843975411E-5</v>
      </c>
      <c r="T468" s="1" t="str">
        <f t="shared" si="22"/>
        <v/>
      </c>
      <c r="U468" t="str">
        <f t="shared" si="23"/>
        <v>Low Impact</v>
      </c>
    </row>
    <row r="469" spans="1:21" x14ac:dyDescent="0.25">
      <c r="A469">
        <v>41636</v>
      </c>
      <c r="B469" t="s">
        <v>21</v>
      </c>
      <c r="C469" s="1">
        <v>43326</v>
      </c>
      <c r="D469" t="s">
        <v>49</v>
      </c>
      <c r="E469">
        <v>25</v>
      </c>
      <c r="F469">
        <v>423.15</v>
      </c>
      <c r="G469">
        <v>0.05</v>
      </c>
      <c r="H469" t="s">
        <v>31</v>
      </c>
      <c r="I469">
        <v>-47.28</v>
      </c>
      <c r="J469">
        <v>16.98</v>
      </c>
      <c r="K469">
        <v>7.78</v>
      </c>
      <c r="L469" t="s">
        <v>409</v>
      </c>
      <c r="M469" t="s">
        <v>25</v>
      </c>
      <c r="N469" t="s">
        <v>37</v>
      </c>
      <c r="O469" t="s">
        <v>27</v>
      </c>
      <c r="P469" t="s">
        <v>28</v>
      </c>
      <c r="Q469" t="s">
        <v>34</v>
      </c>
      <c r="R469" s="1">
        <v>43328</v>
      </c>
      <c r="S469" s="2">
        <f t="shared" si="21"/>
        <v>2.4253480124282939E-4</v>
      </c>
      <c r="T469" s="1" t="str">
        <f t="shared" si="22"/>
        <v/>
      </c>
      <c r="U469" t="str">
        <f t="shared" si="23"/>
        <v>Low Impact</v>
      </c>
    </row>
    <row r="470" spans="1:21" x14ac:dyDescent="0.25">
      <c r="A470">
        <v>42631</v>
      </c>
      <c r="B470" t="s">
        <v>21</v>
      </c>
      <c r="C470" s="1">
        <v>43229</v>
      </c>
      <c r="D470" t="s">
        <v>35</v>
      </c>
      <c r="E470">
        <v>41</v>
      </c>
      <c r="F470">
        <v>257.66000000000003</v>
      </c>
      <c r="G470">
        <v>0.05</v>
      </c>
      <c r="H470" t="s">
        <v>31</v>
      </c>
      <c r="I470">
        <v>-69.23</v>
      </c>
      <c r="J470">
        <v>6.48</v>
      </c>
      <c r="K470">
        <v>2.74</v>
      </c>
      <c r="L470" t="s">
        <v>345</v>
      </c>
      <c r="M470" t="s">
        <v>25</v>
      </c>
      <c r="N470" t="s">
        <v>26</v>
      </c>
      <c r="O470" t="s">
        <v>38</v>
      </c>
      <c r="P470" t="s">
        <v>89</v>
      </c>
      <c r="Q470" t="s">
        <v>34</v>
      </c>
      <c r="R470" s="1">
        <v>43229</v>
      </c>
      <c r="S470" s="2">
        <f t="shared" si="21"/>
        <v>1.4768171307627894E-4</v>
      </c>
      <c r="T470" s="1" t="str">
        <f t="shared" si="22"/>
        <v/>
      </c>
      <c r="U470" t="str">
        <f t="shared" si="23"/>
        <v>Low Impact</v>
      </c>
    </row>
    <row r="471" spans="1:21" x14ac:dyDescent="0.25">
      <c r="A471">
        <v>42981</v>
      </c>
      <c r="B471" t="s">
        <v>21</v>
      </c>
      <c r="C471" s="1">
        <v>43250</v>
      </c>
      <c r="D471" t="s">
        <v>49</v>
      </c>
      <c r="E471">
        <v>4</v>
      </c>
      <c r="F471">
        <v>3510.82</v>
      </c>
      <c r="G471">
        <v>0.05</v>
      </c>
      <c r="H471" t="s">
        <v>31</v>
      </c>
      <c r="I471">
        <v>232.44</v>
      </c>
      <c r="J471">
        <v>896.99</v>
      </c>
      <c r="K471">
        <v>19.989999999999998</v>
      </c>
      <c r="L471" t="s">
        <v>405</v>
      </c>
      <c r="M471" t="s">
        <v>166</v>
      </c>
      <c r="N471" t="s">
        <v>37</v>
      </c>
      <c r="O471" t="s">
        <v>27</v>
      </c>
      <c r="P471" t="s">
        <v>48</v>
      </c>
      <c r="Q471" t="s">
        <v>40</v>
      </c>
      <c r="R471" s="1">
        <v>43252</v>
      </c>
      <c r="S471" s="2">
        <f t="shared" si="21"/>
        <v>2.0122794065918713E-3</v>
      </c>
      <c r="T471" s="1" t="str">
        <f t="shared" si="22"/>
        <v/>
      </c>
      <c r="U471" t="str">
        <f t="shared" si="23"/>
        <v>Major Local Control Audit</v>
      </c>
    </row>
    <row r="472" spans="1:21" x14ac:dyDescent="0.25">
      <c r="A472">
        <v>43399</v>
      </c>
      <c r="B472" t="s">
        <v>21</v>
      </c>
      <c r="C472" s="1">
        <v>43311</v>
      </c>
      <c r="D472" t="s">
        <v>35</v>
      </c>
      <c r="E472">
        <v>35</v>
      </c>
      <c r="F472">
        <v>59.66</v>
      </c>
      <c r="G472">
        <v>0.05</v>
      </c>
      <c r="H472" t="s">
        <v>31</v>
      </c>
      <c r="I472">
        <v>-33.340000000000003</v>
      </c>
      <c r="J472">
        <v>1.68</v>
      </c>
      <c r="K472">
        <v>1.57</v>
      </c>
      <c r="L472" t="s">
        <v>389</v>
      </c>
      <c r="M472" t="s">
        <v>54</v>
      </c>
      <c r="N472" t="s">
        <v>26</v>
      </c>
      <c r="O472" t="s">
        <v>27</v>
      </c>
      <c r="P472" t="s">
        <v>28</v>
      </c>
      <c r="Q472" t="s">
        <v>29</v>
      </c>
      <c r="R472" s="1">
        <v>43312</v>
      </c>
      <c r="S472" s="2">
        <f t="shared" si="21"/>
        <v>3.4195028340180084E-5</v>
      </c>
      <c r="T472" s="1" t="str">
        <f t="shared" si="22"/>
        <v/>
      </c>
      <c r="U472" t="str">
        <f t="shared" si="23"/>
        <v>Low Impact</v>
      </c>
    </row>
    <row r="473" spans="1:21" x14ac:dyDescent="0.25">
      <c r="A473">
        <v>43620</v>
      </c>
      <c r="B473" t="s">
        <v>21</v>
      </c>
      <c r="C473" s="1">
        <v>43117</v>
      </c>
      <c r="D473" t="s">
        <v>55</v>
      </c>
      <c r="E473">
        <v>13</v>
      </c>
      <c r="F473">
        <v>196.22</v>
      </c>
      <c r="G473">
        <v>0.05</v>
      </c>
      <c r="H473" t="s">
        <v>31</v>
      </c>
      <c r="I473">
        <v>-89.35</v>
      </c>
      <c r="J473">
        <v>14.81</v>
      </c>
      <c r="K473">
        <v>13.32</v>
      </c>
      <c r="L473" t="s">
        <v>413</v>
      </c>
      <c r="M473" t="s">
        <v>25</v>
      </c>
      <c r="N473" t="s">
        <v>37</v>
      </c>
      <c r="O473" t="s">
        <v>27</v>
      </c>
      <c r="P473" t="s">
        <v>46</v>
      </c>
      <c r="Q473" t="s">
        <v>40</v>
      </c>
      <c r="R473" s="1">
        <v>43120</v>
      </c>
      <c r="S473" s="2">
        <f t="shared" si="21"/>
        <v>1.1246645090362279E-4</v>
      </c>
      <c r="T473" s="1" t="str">
        <f t="shared" si="22"/>
        <v/>
      </c>
      <c r="U473" t="str">
        <f t="shared" si="23"/>
        <v>Low Impact</v>
      </c>
    </row>
    <row r="474" spans="1:21" x14ac:dyDescent="0.25">
      <c r="A474">
        <v>43620</v>
      </c>
      <c r="B474" t="s">
        <v>21</v>
      </c>
      <c r="C474" s="1">
        <v>43117</v>
      </c>
      <c r="D474" t="s">
        <v>55</v>
      </c>
      <c r="E474">
        <v>11</v>
      </c>
      <c r="F474">
        <v>49.76</v>
      </c>
      <c r="G474">
        <v>0.05</v>
      </c>
      <c r="H474" t="s">
        <v>23</v>
      </c>
      <c r="I474">
        <v>-0.13</v>
      </c>
      <c r="J474">
        <v>4.2</v>
      </c>
      <c r="K474">
        <v>2.2599999999999998</v>
      </c>
      <c r="L474" t="s">
        <v>413</v>
      </c>
      <c r="M474" t="s">
        <v>25</v>
      </c>
      <c r="N474" t="s">
        <v>37</v>
      </c>
      <c r="O474" t="s">
        <v>27</v>
      </c>
      <c r="P474" t="s">
        <v>42</v>
      </c>
      <c r="Q474" t="s">
        <v>29</v>
      </c>
      <c r="R474" s="1">
        <v>43119</v>
      </c>
      <c r="S474" s="2">
        <f t="shared" si="21"/>
        <v>2.852069410337514E-5</v>
      </c>
      <c r="T474" s="1" t="str">
        <f t="shared" si="22"/>
        <v/>
      </c>
      <c r="U474" t="str">
        <f t="shared" si="23"/>
        <v>Low Impact</v>
      </c>
    </row>
    <row r="475" spans="1:21" x14ac:dyDescent="0.25">
      <c r="A475">
        <v>43650</v>
      </c>
      <c r="B475" t="s">
        <v>21</v>
      </c>
      <c r="C475" s="1">
        <v>43182</v>
      </c>
      <c r="D475" t="s">
        <v>22</v>
      </c>
      <c r="E475">
        <v>7</v>
      </c>
      <c r="F475">
        <v>88.59</v>
      </c>
      <c r="G475">
        <v>0.05</v>
      </c>
      <c r="H475" t="s">
        <v>31</v>
      </c>
      <c r="I475">
        <v>-26.29</v>
      </c>
      <c r="J475">
        <v>11.97</v>
      </c>
      <c r="K475">
        <v>5.81</v>
      </c>
      <c r="L475" t="s">
        <v>253</v>
      </c>
      <c r="M475" t="s">
        <v>25</v>
      </c>
      <c r="N475" t="s">
        <v>26</v>
      </c>
      <c r="O475" t="s">
        <v>27</v>
      </c>
      <c r="P475" t="s">
        <v>28</v>
      </c>
      <c r="Q475" t="s">
        <v>34</v>
      </c>
      <c r="R475" s="1">
        <v>43184</v>
      </c>
      <c r="S475" s="2">
        <f t="shared" si="21"/>
        <v>5.0776693943287859E-5</v>
      </c>
      <c r="T475" s="1" t="str">
        <f t="shared" si="22"/>
        <v/>
      </c>
      <c r="U475" t="str">
        <f t="shared" si="23"/>
        <v>Low Impact</v>
      </c>
    </row>
    <row r="476" spans="1:21" x14ac:dyDescent="0.25">
      <c r="A476">
        <v>44002</v>
      </c>
      <c r="B476" t="s">
        <v>21</v>
      </c>
      <c r="C476" s="1">
        <v>43138</v>
      </c>
      <c r="D476" t="s">
        <v>55</v>
      </c>
      <c r="E476">
        <v>46</v>
      </c>
      <c r="F476">
        <v>320.93</v>
      </c>
      <c r="G476">
        <v>0.05</v>
      </c>
      <c r="H476" t="s">
        <v>31</v>
      </c>
      <c r="I476">
        <v>-66.48</v>
      </c>
      <c r="J476">
        <v>6.68</v>
      </c>
      <c r="K476">
        <v>5.66</v>
      </c>
      <c r="L476" t="s">
        <v>270</v>
      </c>
      <c r="M476" t="s">
        <v>25</v>
      </c>
      <c r="N476" t="s">
        <v>26</v>
      </c>
      <c r="O476" t="s">
        <v>27</v>
      </c>
      <c r="P476" t="s">
        <v>42</v>
      </c>
      <c r="Q476" t="s">
        <v>40</v>
      </c>
      <c r="R476" s="1">
        <v>43140</v>
      </c>
      <c r="S476" s="2">
        <f t="shared" si="21"/>
        <v>1.8394586733513232E-4</v>
      </c>
      <c r="T476" s="1" t="str">
        <f t="shared" si="22"/>
        <v/>
      </c>
      <c r="U476" t="str">
        <f t="shared" si="23"/>
        <v>Low Impact</v>
      </c>
    </row>
    <row r="477" spans="1:21" x14ac:dyDescent="0.25">
      <c r="A477">
        <v>69</v>
      </c>
      <c r="B477" t="s">
        <v>30</v>
      </c>
      <c r="C477" s="1">
        <v>43254</v>
      </c>
      <c r="D477" t="s">
        <v>22</v>
      </c>
      <c r="E477">
        <v>42</v>
      </c>
      <c r="F477">
        <v>1186.06</v>
      </c>
      <c r="G477">
        <v>0.06</v>
      </c>
      <c r="H477" t="s">
        <v>31</v>
      </c>
      <c r="I477">
        <v>511.69</v>
      </c>
      <c r="J477">
        <v>30.93</v>
      </c>
      <c r="K477">
        <v>3.92</v>
      </c>
      <c r="L477" t="s">
        <v>24</v>
      </c>
      <c r="M477" t="s">
        <v>25</v>
      </c>
      <c r="N477" t="s">
        <v>26</v>
      </c>
      <c r="O477" t="s">
        <v>32</v>
      </c>
      <c r="P477" t="s">
        <v>33</v>
      </c>
      <c r="Q477" t="s">
        <v>34</v>
      </c>
      <c r="R477" s="1">
        <v>43256</v>
      </c>
      <c r="S477" s="2">
        <f t="shared" si="21"/>
        <v>6.7980816817220897E-4</v>
      </c>
      <c r="T477" s="1" t="str">
        <f t="shared" si="22"/>
        <v>QUALITY CHECK</v>
      </c>
      <c r="U477" t="str">
        <f t="shared" si="23"/>
        <v>Medium Impact</v>
      </c>
    </row>
    <row r="478" spans="1:21" x14ac:dyDescent="0.25">
      <c r="A478">
        <v>224</v>
      </c>
      <c r="B478" t="s">
        <v>21</v>
      </c>
      <c r="C478" s="1">
        <v>43268</v>
      </c>
      <c r="D478" t="s">
        <v>22</v>
      </c>
      <c r="E478">
        <v>25</v>
      </c>
      <c r="F478">
        <v>184.86</v>
      </c>
      <c r="G478">
        <v>0.06</v>
      </c>
      <c r="H478" t="s">
        <v>31</v>
      </c>
      <c r="I478">
        <v>-33.950000000000003</v>
      </c>
      <c r="J478">
        <v>7.38</v>
      </c>
      <c r="K478">
        <v>5.21</v>
      </c>
      <c r="L478" t="s">
        <v>41</v>
      </c>
      <c r="M478" t="s">
        <v>25</v>
      </c>
      <c r="N478" t="s">
        <v>26</v>
      </c>
      <c r="O478" t="s">
        <v>32</v>
      </c>
      <c r="P478" t="s">
        <v>33</v>
      </c>
      <c r="Q478" t="s">
        <v>40</v>
      </c>
      <c r="R478" s="1">
        <v>43269</v>
      </c>
      <c r="S478" s="2">
        <f t="shared" si="21"/>
        <v>1.0595529565815774E-4</v>
      </c>
      <c r="T478" s="1" t="str">
        <f t="shared" si="22"/>
        <v/>
      </c>
      <c r="U478" t="str">
        <f t="shared" si="23"/>
        <v>Low Impact</v>
      </c>
    </row>
    <row r="479" spans="1:21" x14ac:dyDescent="0.25">
      <c r="A479">
        <v>231</v>
      </c>
      <c r="B479" t="s">
        <v>21</v>
      </c>
      <c r="C479" s="1">
        <v>43371</v>
      </c>
      <c r="D479" t="s">
        <v>35</v>
      </c>
      <c r="E479">
        <v>2</v>
      </c>
      <c r="F479">
        <v>689.74</v>
      </c>
      <c r="G479">
        <v>0.06</v>
      </c>
      <c r="H479" t="s">
        <v>31</v>
      </c>
      <c r="I479">
        <v>-490.84</v>
      </c>
      <c r="J479">
        <v>363.25</v>
      </c>
      <c r="K479">
        <v>19.989999999999998</v>
      </c>
      <c r="L479" t="s">
        <v>44</v>
      </c>
      <c r="M479" t="s">
        <v>25</v>
      </c>
      <c r="N479" t="s">
        <v>45</v>
      </c>
      <c r="O479" t="s">
        <v>27</v>
      </c>
      <c r="P479" t="s">
        <v>46</v>
      </c>
      <c r="Q479" t="s">
        <v>40</v>
      </c>
      <c r="R479" s="1">
        <v>43373</v>
      </c>
      <c r="S479" s="2">
        <f t="shared" si="21"/>
        <v>3.9533487843372128E-4</v>
      </c>
      <c r="T479" s="1" t="str">
        <f t="shared" si="22"/>
        <v/>
      </c>
      <c r="U479" t="str">
        <f t="shared" si="23"/>
        <v>Low Impact</v>
      </c>
    </row>
    <row r="480" spans="1:21" x14ac:dyDescent="0.25">
      <c r="A480">
        <v>323</v>
      </c>
      <c r="B480" t="s">
        <v>21</v>
      </c>
      <c r="C480" s="1">
        <v>43184</v>
      </c>
      <c r="D480" t="s">
        <v>49</v>
      </c>
      <c r="E480">
        <v>2</v>
      </c>
      <c r="F480">
        <v>55.34</v>
      </c>
      <c r="G480">
        <v>0.06</v>
      </c>
      <c r="H480" t="s">
        <v>31</v>
      </c>
      <c r="I480">
        <v>-31.24</v>
      </c>
      <c r="J480">
        <v>22.84</v>
      </c>
      <c r="K480">
        <v>11.54</v>
      </c>
      <c r="L480" t="s">
        <v>50</v>
      </c>
      <c r="M480" t="s">
        <v>25</v>
      </c>
      <c r="N480" t="s">
        <v>45</v>
      </c>
      <c r="O480" t="s">
        <v>27</v>
      </c>
      <c r="P480" t="s">
        <v>42</v>
      </c>
      <c r="Q480" t="s">
        <v>40</v>
      </c>
      <c r="R480" s="1">
        <v>43186</v>
      </c>
      <c r="S480" s="2">
        <f t="shared" si="21"/>
        <v>3.1718955218665204E-5</v>
      </c>
      <c r="T480" s="1" t="str">
        <f t="shared" si="22"/>
        <v/>
      </c>
      <c r="U480" t="str">
        <f t="shared" si="23"/>
        <v>Low Impact</v>
      </c>
    </row>
    <row r="481" spans="1:21" x14ac:dyDescent="0.25">
      <c r="A481">
        <v>994</v>
      </c>
      <c r="B481" t="s">
        <v>21</v>
      </c>
      <c r="C481" s="1">
        <v>43209</v>
      </c>
      <c r="D481" t="s">
        <v>52</v>
      </c>
      <c r="E481">
        <v>38</v>
      </c>
      <c r="F481">
        <v>132.07</v>
      </c>
      <c r="G481">
        <v>0.06</v>
      </c>
      <c r="H481" t="s">
        <v>31</v>
      </c>
      <c r="I481">
        <v>14</v>
      </c>
      <c r="J481">
        <v>3.58</v>
      </c>
      <c r="K481">
        <v>1.63</v>
      </c>
      <c r="L481" t="s">
        <v>71</v>
      </c>
      <c r="M481" t="s">
        <v>54</v>
      </c>
      <c r="N481" t="s">
        <v>26</v>
      </c>
      <c r="O481" t="s">
        <v>27</v>
      </c>
      <c r="P481" t="s">
        <v>72</v>
      </c>
      <c r="Q481" t="s">
        <v>29</v>
      </c>
      <c r="R481" s="1">
        <v>43213</v>
      </c>
      <c r="S481" s="2">
        <f t="shared" si="21"/>
        <v>7.5697911379275613E-5</v>
      </c>
      <c r="T481" s="1" t="str">
        <f t="shared" si="22"/>
        <v/>
      </c>
      <c r="U481" t="str">
        <f t="shared" si="23"/>
        <v>Low Impact</v>
      </c>
    </row>
    <row r="482" spans="1:21" x14ac:dyDescent="0.25">
      <c r="A482">
        <v>2373</v>
      </c>
      <c r="B482" t="s">
        <v>21</v>
      </c>
      <c r="C482" s="1">
        <v>43170</v>
      </c>
      <c r="D482" t="s">
        <v>22</v>
      </c>
      <c r="E482">
        <v>36</v>
      </c>
      <c r="F482">
        <v>317.58999999999997</v>
      </c>
      <c r="G482">
        <v>0.06</v>
      </c>
      <c r="H482" t="s">
        <v>31</v>
      </c>
      <c r="I482">
        <v>-46.12</v>
      </c>
      <c r="J482">
        <v>8.6</v>
      </c>
      <c r="K482">
        <v>6.19</v>
      </c>
      <c r="L482" t="s">
        <v>73</v>
      </c>
      <c r="M482" t="s">
        <v>54</v>
      </c>
      <c r="N482" t="s">
        <v>26</v>
      </c>
      <c r="O482" t="s">
        <v>27</v>
      </c>
      <c r="P482" t="s">
        <v>48</v>
      </c>
      <c r="Q482" t="s">
        <v>40</v>
      </c>
      <c r="R482" s="1">
        <v>43171</v>
      </c>
      <c r="S482" s="2">
        <f t="shared" si="21"/>
        <v>1.8203149598655367E-4</v>
      </c>
      <c r="T482" s="1" t="str">
        <f t="shared" si="22"/>
        <v/>
      </c>
      <c r="U482" t="str">
        <f t="shared" si="23"/>
        <v>Low Impact</v>
      </c>
    </row>
    <row r="483" spans="1:21" x14ac:dyDescent="0.25">
      <c r="A483">
        <v>2722</v>
      </c>
      <c r="B483" t="s">
        <v>21</v>
      </c>
      <c r="C483" s="1">
        <v>43198</v>
      </c>
      <c r="D483" t="s">
        <v>52</v>
      </c>
      <c r="E483">
        <v>46</v>
      </c>
      <c r="F483">
        <v>1895.55</v>
      </c>
      <c r="G483">
        <v>0.06</v>
      </c>
      <c r="H483" t="s">
        <v>31</v>
      </c>
      <c r="I483">
        <v>807.62</v>
      </c>
      <c r="J483">
        <v>40.97</v>
      </c>
      <c r="K483">
        <v>1.99</v>
      </c>
      <c r="L483" t="s">
        <v>88</v>
      </c>
      <c r="M483" t="s">
        <v>63</v>
      </c>
      <c r="N483" t="s">
        <v>64</v>
      </c>
      <c r="O483" t="s">
        <v>38</v>
      </c>
      <c r="P483" t="s">
        <v>89</v>
      </c>
      <c r="Q483" t="s">
        <v>34</v>
      </c>
      <c r="R483" s="1">
        <v>43202</v>
      </c>
      <c r="S483" s="2">
        <f t="shared" si="21"/>
        <v>1.086463056825819E-3</v>
      </c>
      <c r="T483" s="1" t="str">
        <f t="shared" si="22"/>
        <v/>
      </c>
      <c r="U483" t="str">
        <f t="shared" si="23"/>
        <v>Medium Local Control Audit</v>
      </c>
    </row>
    <row r="484" spans="1:21" x14ac:dyDescent="0.25">
      <c r="A484">
        <v>2756</v>
      </c>
      <c r="B484" t="s">
        <v>21</v>
      </c>
      <c r="C484" s="1">
        <v>43207</v>
      </c>
      <c r="D484" t="s">
        <v>49</v>
      </c>
      <c r="E484">
        <v>25</v>
      </c>
      <c r="F484">
        <v>1344.88</v>
      </c>
      <c r="G484">
        <v>0.06</v>
      </c>
      <c r="H484" t="s">
        <v>31</v>
      </c>
      <c r="I484">
        <v>-13.77</v>
      </c>
      <c r="J484">
        <v>55.94</v>
      </c>
      <c r="K484">
        <v>4</v>
      </c>
      <c r="L484" t="s">
        <v>91</v>
      </c>
      <c r="M484" t="s">
        <v>25</v>
      </c>
      <c r="N484" t="s">
        <v>45</v>
      </c>
      <c r="O484" t="s">
        <v>38</v>
      </c>
      <c r="P484" t="s">
        <v>89</v>
      </c>
      <c r="Q484" t="s">
        <v>40</v>
      </c>
      <c r="R484" s="1">
        <v>43208</v>
      </c>
      <c r="S484" s="2">
        <f t="shared" si="21"/>
        <v>7.7083824529234658E-4</v>
      </c>
      <c r="T484" s="1" t="str">
        <f t="shared" si="22"/>
        <v/>
      </c>
      <c r="U484" t="str">
        <f t="shared" si="23"/>
        <v>Medium Impact</v>
      </c>
    </row>
    <row r="485" spans="1:21" x14ac:dyDescent="0.25">
      <c r="A485">
        <v>2817</v>
      </c>
      <c r="B485" t="s">
        <v>21</v>
      </c>
      <c r="C485" s="1">
        <v>43208</v>
      </c>
      <c r="D485" t="s">
        <v>55</v>
      </c>
      <c r="E485">
        <v>40</v>
      </c>
      <c r="F485">
        <v>1559.86</v>
      </c>
      <c r="G485">
        <v>0.06</v>
      </c>
      <c r="H485" t="s">
        <v>31</v>
      </c>
      <c r="I485">
        <v>672.37</v>
      </c>
      <c r="J485">
        <v>39.89</v>
      </c>
      <c r="K485">
        <v>3.04</v>
      </c>
      <c r="L485" t="s">
        <v>93</v>
      </c>
      <c r="M485" t="s">
        <v>25</v>
      </c>
      <c r="N485" t="s">
        <v>37</v>
      </c>
      <c r="O485" t="s">
        <v>32</v>
      </c>
      <c r="P485" t="s">
        <v>33</v>
      </c>
      <c r="Q485" t="s">
        <v>29</v>
      </c>
      <c r="R485" s="1">
        <v>43210</v>
      </c>
      <c r="S485" s="2">
        <f t="shared" si="21"/>
        <v>8.9405727299217733E-4</v>
      </c>
      <c r="T485" s="1" t="str">
        <f t="shared" si="22"/>
        <v/>
      </c>
      <c r="U485" t="str">
        <f t="shared" si="23"/>
        <v>Medium Impact</v>
      </c>
    </row>
    <row r="486" spans="1:21" x14ac:dyDescent="0.25">
      <c r="A486">
        <v>3553</v>
      </c>
      <c r="B486" t="s">
        <v>21</v>
      </c>
      <c r="C486" s="1">
        <v>43237</v>
      </c>
      <c r="D486" t="s">
        <v>55</v>
      </c>
      <c r="E486">
        <v>7</v>
      </c>
      <c r="F486">
        <v>20.5</v>
      </c>
      <c r="G486">
        <v>0.06</v>
      </c>
      <c r="H486" t="s">
        <v>31</v>
      </c>
      <c r="I486">
        <v>-4.04</v>
      </c>
      <c r="J486">
        <v>2.94</v>
      </c>
      <c r="K486">
        <v>0.96</v>
      </c>
      <c r="L486" t="s">
        <v>102</v>
      </c>
      <c r="M486" t="s">
        <v>25</v>
      </c>
      <c r="N486" t="s">
        <v>26</v>
      </c>
      <c r="O486" t="s">
        <v>27</v>
      </c>
      <c r="P486" t="s">
        <v>28</v>
      </c>
      <c r="Q486" t="s">
        <v>29</v>
      </c>
      <c r="R486" s="1">
        <v>43238</v>
      </c>
      <c r="S486" s="2">
        <f t="shared" si="21"/>
        <v>1.1749884025707203E-5</v>
      </c>
      <c r="T486" s="1" t="str">
        <f t="shared" si="22"/>
        <v/>
      </c>
      <c r="U486" t="str">
        <f t="shared" si="23"/>
        <v>Low Impact</v>
      </c>
    </row>
    <row r="487" spans="1:21" x14ac:dyDescent="0.25">
      <c r="A487">
        <v>3649</v>
      </c>
      <c r="B487" t="s">
        <v>21</v>
      </c>
      <c r="C487" s="1">
        <v>43286</v>
      </c>
      <c r="D487" t="s">
        <v>52</v>
      </c>
      <c r="E487">
        <v>26</v>
      </c>
      <c r="F487">
        <v>75.599999999999994</v>
      </c>
      <c r="G487">
        <v>0.06</v>
      </c>
      <c r="H487" t="s">
        <v>31</v>
      </c>
      <c r="I487">
        <v>17.14</v>
      </c>
      <c r="J487">
        <v>2.88</v>
      </c>
      <c r="K487">
        <v>0.99</v>
      </c>
      <c r="L487" t="s">
        <v>105</v>
      </c>
      <c r="M487" t="s">
        <v>25</v>
      </c>
      <c r="N487" t="s">
        <v>37</v>
      </c>
      <c r="O487" t="s">
        <v>27</v>
      </c>
      <c r="P487" t="s">
        <v>61</v>
      </c>
      <c r="Q487" t="s">
        <v>40</v>
      </c>
      <c r="R487" s="1">
        <v>43295</v>
      </c>
      <c r="S487" s="2">
        <f t="shared" si="21"/>
        <v>4.3331279626510459E-5</v>
      </c>
      <c r="T487" s="1" t="str">
        <f t="shared" si="22"/>
        <v/>
      </c>
      <c r="U487" t="str">
        <f t="shared" si="23"/>
        <v>Low Impact</v>
      </c>
    </row>
    <row r="488" spans="1:21" x14ac:dyDescent="0.25">
      <c r="A488">
        <v>3777</v>
      </c>
      <c r="B488" t="s">
        <v>30</v>
      </c>
      <c r="C488" s="1">
        <v>43197</v>
      </c>
      <c r="D488" t="s">
        <v>55</v>
      </c>
      <c r="E488">
        <v>14</v>
      </c>
      <c r="F488">
        <v>244.85</v>
      </c>
      <c r="G488">
        <v>0.06</v>
      </c>
      <c r="H488" t="s">
        <v>23</v>
      </c>
      <c r="I488">
        <v>38.06</v>
      </c>
      <c r="J488">
        <v>17.670000000000002</v>
      </c>
      <c r="K488">
        <v>8.99</v>
      </c>
      <c r="L488" t="s">
        <v>106</v>
      </c>
      <c r="M488" t="s">
        <v>54</v>
      </c>
      <c r="N488" t="s">
        <v>45</v>
      </c>
      <c r="O488" t="s">
        <v>32</v>
      </c>
      <c r="P488" t="s">
        <v>33</v>
      </c>
      <c r="Q488" t="s">
        <v>34</v>
      </c>
      <c r="R488" s="1">
        <v>43198</v>
      </c>
      <c r="S488" s="2">
        <f t="shared" si="21"/>
        <v>1.4033946847289797E-4</v>
      </c>
      <c r="T488" s="1" t="str">
        <f t="shared" si="22"/>
        <v>QUALITY CHECK</v>
      </c>
      <c r="U488" t="str">
        <f t="shared" si="23"/>
        <v>Low Impact</v>
      </c>
    </row>
    <row r="489" spans="1:21" x14ac:dyDescent="0.25">
      <c r="A489">
        <v>5984</v>
      </c>
      <c r="B489" t="s">
        <v>21</v>
      </c>
      <c r="C489" s="1">
        <v>43268</v>
      </c>
      <c r="D489" t="s">
        <v>52</v>
      </c>
      <c r="E489">
        <v>37</v>
      </c>
      <c r="F489">
        <v>394.62</v>
      </c>
      <c r="G489">
        <v>0.06</v>
      </c>
      <c r="H489" t="s">
        <v>31</v>
      </c>
      <c r="I489">
        <v>-31.39</v>
      </c>
      <c r="J489">
        <v>10.89</v>
      </c>
      <c r="K489">
        <v>4.5</v>
      </c>
      <c r="L489" t="s">
        <v>127</v>
      </c>
      <c r="M489" t="s">
        <v>25</v>
      </c>
      <c r="N489" t="s">
        <v>64</v>
      </c>
      <c r="O489" t="s">
        <v>27</v>
      </c>
      <c r="P489" t="s">
        <v>46</v>
      </c>
      <c r="Q489" t="s">
        <v>40</v>
      </c>
      <c r="R489" s="1">
        <v>43273</v>
      </c>
      <c r="S489" s="2">
        <f t="shared" si="21"/>
        <v>2.2618240166949152E-4</v>
      </c>
      <c r="T489" s="1" t="str">
        <f t="shared" si="22"/>
        <v/>
      </c>
      <c r="U489" t="str">
        <f t="shared" si="23"/>
        <v>Low Impact</v>
      </c>
    </row>
    <row r="490" spans="1:21" x14ac:dyDescent="0.25">
      <c r="A490">
        <v>6112</v>
      </c>
      <c r="B490" t="s">
        <v>21</v>
      </c>
      <c r="C490" s="1">
        <v>43335</v>
      </c>
      <c r="D490" t="s">
        <v>55</v>
      </c>
      <c r="E490">
        <v>31</v>
      </c>
      <c r="F490">
        <v>1753.9580000000001</v>
      </c>
      <c r="G490">
        <v>0.06</v>
      </c>
      <c r="H490" t="s">
        <v>31</v>
      </c>
      <c r="I490">
        <v>382.39</v>
      </c>
      <c r="J490">
        <v>65.989999999999995</v>
      </c>
      <c r="K490">
        <v>5.92</v>
      </c>
      <c r="L490" t="s">
        <v>128</v>
      </c>
      <c r="M490" t="s">
        <v>25</v>
      </c>
      <c r="N490" t="s">
        <v>26</v>
      </c>
      <c r="O490" t="s">
        <v>38</v>
      </c>
      <c r="P490" t="s">
        <v>39</v>
      </c>
      <c r="Q490" t="s">
        <v>40</v>
      </c>
      <c r="R490" s="1">
        <v>43336</v>
      </c>
      <c r="S490" s="2">
        <f t="shared" si="21"/>
        <v>1.005307467607871E-3</v>
      </c>
      <c r="T490" s="1" t="str">
        <f t="shared" si="22"/>
        <v/>
      </c>
      <c r="U490" t="str">
        <f t="shared" si="23"/>
        <v>Medium Local Control Audit</v>
      </c>
    </row>
    <row r="491" spans="1:21" x14ac:dyDescent="0.25">
      <c r="A491">
        <v>6246</v>
      </c>
      <c r="B491" t="s">
        <v>21</v>
      </c>
      <c r="C491" s="1">
        <v>43394</v>
      </c>
      <c r="D491" t="s">
        <v>22</v>
      </c>
      <c r="E491">
        <v>13</v>
      </c>
      <c r="F491">
        <v>52.38</v>
      </c>
      <c r="G491">
        <v>0.06</v>
      </c>
      <c r="H491" t="s">
        <v>31</v>
      </c>
      <c r="I491">
        <v>11.72</v>
      </c>
      <c r="J491">
        <v>3.93</v>
      </c>
      <c r="K491">
        <v>0.99</v>
      </c>
      <c r="L491" t="s">
        <v>133</v>
      </c>
      <c r="M491" t="s">
        <v>54</v>
      </c>
      <c r="N491" t="s">
        <v>37</v>
      </c>
      <c r="O491" t="s">
        <v>27</v>
      </c>
      <c r="P491" t="s">
        <v>72</v>
      </c>
      <c r="Q491" t="s">
        <v>29</v>
      </c>
      <c r="R491" s="1">
        <v>43396</v>
      </c>
      <c r="S491" s="2">
        <f t="shared" si="21"/>
        <v>3.0022386598367964E-5</v>
      </c>
      <c r="T491" s="1" t="str">
        <f t="shared" si="22"/>
        <v/>
      </c>
      <c r="U491" t="str">
        <f t="shared" si="23"/>
        <v>Low Impact</v>
      </c>
    </row>
    <row r="492" spans="1:21" x14ac:dyDescent="0.25">
      <c r="A492">
        <v>6880</v>
      </c>
      <c r="B492" t="s">
        <v>21</v>
      </c>
      <c r="C492" s="1">
        <v>43245</v>
      </c>
      <c r="D492" t="s">
        <v>55</v>
      </c>
      <c r="E492">
        <v>5</v>
      </c>
      <c r="F492">
        <v>235.49</v>
      </c>
      <c r="G492">
        <v>0.06</v>
      </c>
      <c r="H492" t="s">
        <v>31</v>
      </c>
      <c r="I492">
        <v>21.78</v>
      </c>
      <c r="J492">
        <v>47.9</v>
      </c>
      <c r="K492">
        <v>5.86</v>
      </c>
      <c r="L492" t="s">
        <v>138</v>
      </c>
      <c r="M492" t="s">
        <v>25</v>
      </c>
      <c r="N492" t="s">
        <v>64</v>
      </c>
      <c r="O492" t="s">
        <v>27</v>
      </c>
      <c r="P492" t="s">
        <v>42</v>
      </c>
      <c r="Q492" t="s">
        <v>40</v>
      </c>
      <c r="R492" s="1">
        <v>43247</v>
      </c>
      <c r="S492" s="2">
        <f t="shared" si="21"/>
        <v>1.349746433762824E-4</v>
      </c>
      <c r="T492" s="1" t="str">
        <f t="shared" si="22"/>
        <v/>
      </c>
      <c r="U492" t="str">
        <f t="shared" si="23"/>
        <v>Low Impact</v>
      </c>
    </row>
    <row r="493" spans="1:21" x14ac:dyDescent="0.25">
      <c r="A493">
        <v>7043</v>
      </c>
      <c r="B493" t="s">
        <v>21</v>
      </c>
      <c r="C493" s="1">
        <v>43125</v>
      </c>
      <c r="D493" t="s">
        <v>49</v>
      </c>
      <c r="E493">
        <v>4</v>
      </c>
      <c r="F493">
        <v>11.08</v>
      </c>
      <c r="G493">
        <v>0.06</v>
      </c>
      <c r="H493" t="s">
        <v>31</v>
      </c>
      <c r="I493">
        <v>-8.93</v>
      </c>
      <c r="J493">
        <v>1.74</v>
      </c>
      <c r="K493">
        <v>4.08</v>
      </c>
      <c r="L493" t="s">
        <v>119</v>
      </c>
      <c r="M493" t="s">
        <v>25</v>
      </c>
      <c r="N493" t="s">
        <v>26</v>
      </c>
      <c r="O493" t="s">
        <v>32</v>
      </c>
      <c r="P493" t="s">
        <v>33</v>
      </c>
      <c r="Q493" t="s">
        <v>34</v>
      </c>
      <c r="R493" s="1">
        <v>43126</v>
      </c>
      <c r="S493" s="2">
        <f t="shared" si="21"/>
        <v>6.3506690246261372E-6</v>
      </c>
      <c r="T493" s="1" t="str">
        <f t="shared" si="22"/>
        <v/>
      </c>
      <c r="U493" t="str">
        <f t="shared" si="23"/>
        <v>Low Impact</v>
      </c>
    </row>
    <row r="494" spans="1:21" x14ac:dyDescent="0.25">
      <c r="A494">
        <v>7845</v>
      </c>
      <c r="B494" t="s">
        <v>30</v>
      </c>
      <c r="C494" s="1">
        <v>43447</v>
      </c>
      <c r="D494" t="s">
        <v>49</v>
      </c>
      <c r="E494">
        <v>22</v>
      </c>
      <c r="F494">
        <v>118.56</v>
      </c>
      <c r="G494">
        <v>0.06</v>
      </c>
      <c r="H494" t="s">
        <v>23</v>
      </c>
      <c r="I494">
        <v>-63.38</v>
      </c>
      <c r="J494">
        <v>4.91</v>
      </c>
      <c r="K494">
        <v>5.68</v>
      </c>
      <c r="L494" t="s">
        <v>136</v>
      </c>
      <c r="M494" t="s">
        <v>54</v>
      </c>
      <c r="N494" t="s">
        <v>45</v>
      </c>
      <c r="O494" t="s">
        <v>27</v>
      </c>
      <c r="P494" t="s">
        <v>48</v>
      </c>
      <c r="Q494" t="s">
        <v>40</v>
      </c>
      <c r="R494" s="1">
        <v>43447</v>
      </c>
      <c r="S494" s="2">
        <f t="shared" si="21"/>
        <v>6.7954451223797361E-5</v>
      </c>
      <c r="T494" s="1" t="str">
        <f t="shared" si="22"/>
        <v>QUALITY CHECK</v>
      </c>
      <c r="U494" t="str">
        <f t="shared" si="23"/>
        <v>Low Impact</v>
      </c>
    </row>
    <row r="495" spans="1:21" x14ac:dyDescent="0.25">
      <c r="A495">
        <v>8320</v>
      </c>
      <c r="B495" t="s">
        <v>21</v>
      </c>
      <c r="C495" s="1">
        <v>43362</v>
      </c>
      <c r="D495" t="s">
        <v>22</v>
      </c>
      <c r="E495">
        <v>22</v>
      </c>
      <c r="F495">
        <v>150.34</v>
      </c>
      <c r="G495">
        <v>0.06</v>
      </c>
      <c r="H495" t="s">
        <v>23</v>
      </c>
      <c r="I495">
        <v>-28.45</v>
      </c>
      <c r="J495">
        <v>6.48</v>
      </c>
      <c r="K495">
        <v>5.14</v>
      </c>
      <c r="L495" t="s">
        <v>150</v>
      </c>
      <c r="M495" t="s">
        <v>25</v>
      </c>
      <c r="N495" t="s">
        <v>37</v>
      </c>
      <c r="O495" t="s">
        <v>27</v>
      </c>
      <c r="P495" t="s">
        <v>42</v>
      </c>
      <c r="Q495" t="s">
        <v>40</v>
      </c>
      <c r="R495" s="1">
        <v>43364</v>
      </c>
      <c r="S495" s="2">
        <f t="shared" si="21"/>
        <v>8.6169637289015648E-5</v>
      </c>
      <c r="T495" s="1" t="str">
        <f t="shared" si="22"/>
        <v/>
      </c>
      <c r="U495" t="str">
        <f t="shared" si="23"/>
        <v>Low Impact</v>
      </c>
    </row>
    <row r="496" spans="1:21" x14ac:dyDescent="0.25">
      <c r="A496">
        <v>8422</v>
      </c>
      <c r="B496" t="s">
        <v>21</v>
      </c>
      <c r="C496" s="1">
        <v>43204</v>
      </c>
      <c r="D496" t="s">
        <v>55</v>
      </c>
      <c r="E496">
        <v>18</v>
      </c>
      <c r="F496">
        <v>4212.7520000000004</v>
      </c>
      <c r="G496">
        <v>0.06</v>
      </c>
      <c r="H496" t="s">
        <v>56</v>
      </c>
      <c r="I496">
        <v>-715.78</v>
      </c>
      <c r="J496">
        <v>296.18</v>
      </c>
      <c r="K496">
        <v>54.12</v>
      </c>
      <c r="L496" t="s">
        <v>152</v>
      </c>
      <c r="M496" t="s">
        <v>63</v>
      </c>
      <c r="N496" t="s">
        <v>37</v>
      </c>
      <c r="O496" t="s">
        <v>32</v>
      </c>
      <c r="P496" t="s">
        <v>118</v>
      </c>
      <c r="Q496" t="s">
        <v>80</v>
      </c>
      <c r="R496" s="1">
        <v>43205</v>
      </c>
      <c r="S496" s="2">
        <f t="shared" si="21"/>
        <v>2.4146023136129794E-3</v>
      </c>
      <c r="T496" s="1" t="str">
        <f t="shared" si="22"/>
        <v/>
      </c>
      <c r="U496" t="str">
        <f t="shared" si="23"/>
        <v>Major Local Control Audit</v>
      </c>
    </row>
    <row r="497" spans="1:21" x14ac:dyDescent="0.25">
      <c r="A497">
        <v>8646</v>
      </c>
      <c r="B497" t="s">
        <v>21</v>
      </c>
      <c r="C497" s="1">
        <v>43199</v>
      </c>
      <c r="D497" t="s">
        <v>35</v>
      </c>
      <c r="E497">
        <v>41</v>
      </c>
      <c r="F497">
        <v>14377.78</v>
      </c>
      <c r="G497">
        <v>0.06</v>
      </c>
      <c r="H497" t="s">
        <v>56</v>
      </c>
      <c r="I497">
        <v>4161.9799999999996</v>
      </c>
      <c r="J497">
        <v>350.99</v>
      </c>
      <c r="K497">
        <v>39</v>
      </c>
      <c r="L497" t="s">
        <v>155</v>
      </c>
      <c r="M497" t="s">
        <v>25</v>
      </c>
      <c r="N497" t="s">
        <v>64</v>
      </c>
      <c r="O497" t="s">
        <v>32</v>
      </c>
      <c r="P497" t="s">
        <v>86</v>
      </c>
      <c r="Q497" t="s">
        <v>59</v>
      </c>
      <c r="R497" s="1">
        <v>43201</v>
      </c>
      <c r="S497" s="2">
        <f t="shared" si="21"/>
        <v>8.2408413437625623E-3</v>
      </c>
      <c r="T497" s="1" t="str">
        <f t="shared" si="22"/>
        <v/>
      </c>
      <c r="U497" t="str">
        <f t="shared" si="23"/>
        <v>Major Local Control Audit</v>
      </c>
    </row>
    <row r="498" spans="1:21" x14ac:dyDescent="0.25">
      <c r="A498">
        <v>9285</v>
      </c>
      <c r="B498" t="s">
        <v>21</v>
      </c>
      <c r="C498" s="1">
        <v>43102</v>
      </c>
      <c r="D498" t="s">
        <v>49</v>
      </c>
      <c r="E498">
        <v>3</v>
      </c>
      <c r="F498">
        <v>124.81</v>
      </c>
      <c r="G498">
        <v>0.06</v>
      </c>
      <c r="H498" t="s">
        <v>31</v>
      </c>
      <c r="I498">
        <v>-11.94</v>
      </c>
      <c r="J498">
        <v>40.98</v>
      </c>
      <c r="K498">
        <v>2.99</v>
      </c>
      <c r="L498" t="s">
        <v>146</v>
      </c>
      <c r="M498" t="s">
        <v>63</v>
      </c>
      <c r="N498" t="s">
        <v>64</v>
      </c>
      <c r="O498" t="s">
        <v>27</v>
      </c>
      <c r="P498" t="s">
        <v>48</v>
      </c>
      <c r="Q498" t="s">
        <v>40</v>
      </c>
      <c r="R498" s="1">
        <v>43104</v>
      </c>
      <c r="S498" s="2">
        <f t="shared" si="21"/>
        <v>7.1536732938952004E-5</v>
      </c>
      <c r="T498" s="1" t="str">
        <f t="shared" si="22"/>
        <v/>
      </c>
      <c r="U498" t="str">
        <f t="shared" si="23"/>
        <v>Low Impact</v>
      </c>
    </row>
    <row r="499" spans="1:21" x14ac:dyDescent="0.25">
      <c r="A499">
        <v>9668</v>
      </c>
      <c r="B499" t="s">
        <v>21</v>
      </c>
      <c r="C499" s="1">
        <v>43349</v>
      </c>
      <c r="D499" t="s">
        <v>52</v>
      </c>
      <c r="E499">
        <v>10</v>
      </c>
      <c r="F499">
        <v>42.67</v>
      </c>
      <c r="G499">
        <v>0.06</v>
      </c>
      <c r="H499" t="s">
        <v>31</v>
      </c>
      <c r="I499">
        <v>-12.72</v>
      </c>
      <c r="J499">
        <v>4.18</v>
      </c>
      <c r="K499">
        <v>2.99</v>
      </c>
      <c r="L499" t="s">
        <v>171</v>
      </c>
      <c r="M499" t="s">
        <v>25</v>
      </c>
      <c r="N499" t="s">
        <v>45</v>
      </c>
      <c r="O499" t="s">
        <v>27</v>
      </c>
      <c r="P499" t="s">
        <v>48</v>
      </c>
      <c r="Q499" t="s">
        <v>40</v>
      </c>
      <c r="R499" s="1">
        <v>43351</v>
      </c>
      <c r="S499" s="2">
        <f t="shared" si="21"/>
        <v>2.4456953725703726E-5</v>
      </c>
      <c r="T499" s="1" t="str">
        <f t="shared" si="22"/>
        <v/>
      </c>
      <c r="U499" t="str">
        <f t="shared" si="23"/>
        <v>Low Impact</v>
      </c>
    </row>
    <row r="500" spans="1:21" x14ac:dyDescent="0.25">
      <c r="A500">
        <v>10022</v>
      </c>
      <c r="B500" t="s">
        <v>21</v>
      </c>
      <c r="C500" s="1">
        <v>43163</v>
      </c>
      <c r="D500" t="s">
        <v>52</v>
      </c>
      <c r="E500">
        <v>1</v>
      </c>
      <c r="F500">
        <v>12.18</v>
      </c>
      <c r="G500">
        <v>0.06</v>
      </c>
      <c r="H500" t="s">
        <v>31</v>
      </c>
      <c r="I500">
        <v>-3.88</v>
      </c>
      <c r="J500">
        <v>10.14</v>
      </c>
      <c r="K500">
        <v>2.27</v>
      </c>
      <c r="L500" t="s">
        <v>175</v>
      </c>
      <c r="M500" t="s">
        <v>166</v>
      </c>
      <c r="N500" t="s">
        <v>45</v>
      </c>
      <c r="O500" t="s">
        <v>27</v>
      </c>
      <c r="P500" t="s">
        <v>42</v>
      </c>
      <c r="Q500" t="s">
        <v>29</v>
      </c>
      <c r="R500" s="1">
        <v>43163</v>
      </c>
      <c r="S500" s="2">
        <f t="shared" si="21"/>
        <v>6.9811506064933526E-6</v>
      </c>
      <c r="T500" s="1" t="str">
        <f t="shared" si="22"/>
        <v/>
      </c>
      <c r="U500" t="str">
        <f t="shared" si="23"/>
        <v>Low Impact</v>
      </c>
    </row>
    <row r="501" spans="1:21" x14ac:dyDescent="0.25">
      <c r="A501">
        <v>10183</v>
      </c>
      <c r="B501" t="s">
        <v>21</v>
      </c>
      <c r="C501" s="1">
        <v>43428</v>
      </c>
      <c r="D501" t="s">
        <v>49</v>
      </c>
      <c r="E501">
        <v>48</v>
      </c>
      <c r="F501">
        <v>1210.02</v>
      </c>
      <c r="G501">
        <v>0.06</v>
      </c>
      <c r="H501" t="s">
        <v>56</v>
      </c>
      <c r="I501">
        <v>-279.44</v>
      </c>
      <c r="J501">
        <v>25.98</v>
      </c>
      <c r="K501">
        <v>14.36</v>
      </c>
      <c r="L501" t="s">
        <v>178</v>
      </c>
      <c r="M501" t="s">
        <v>54</v>
      </c>
      <c r="N501" t="s">
        <v>26</v>
      </c>
      <c r="O501" t="s">
        <v>32</v>
      </c>
      <c r="P501" t="s">
        <v>86</v>
      </c>
      <c r="Q501" t="s">
        <v>59</v>
      </c>
      <c r="R501" s="1">
        <v>43429</v>
      </c>
      <c r="S501" s="2">
        <f t="shared" si="21"/>
        <v>6.9354120335542581E-4</v>
      </c>
      <c r="T501" s="1" t="str">
        <f t="shared" si="22"/>
        <v/>
      </c>
      <c r="U501" t="str">
        <f t="shared" si="23"/>
        <v>Medium Impact</v>
      </c>
    </row>
    <row r="502" spans="1:21" x14ac:dyDescent="0.25">
      <c r="A502">
        <v>10272</v>
      </c>
      <c r="B502" t="s">
        <v>21</v>
      </c>
      <c r="C502" s="1">
        <v>43117</v>
      </c>
      <c r="D502" t="s">
        <v>55</v>
      </c>
      <c r="E502">
        <v>26</v>
      </c>
      <c r="F502">
        <v>566.39</v>
      </c>
      <c r="G502">
        <v>0.06</v>
      </c>
      <c r="H502" t="s">
        <v>31</v>
      </c>
      <c r="I502">
        <v>76.430000000000007</v>
      </c>
      <c r="J502">
        <v>22.84</v>
      </c>
      <c r="K502">
        <v>8.18</v>
      </c>
      <c r="L502" t="s">
        <v>179</v>
      </c>
      <c r="M502" t="s">
        <v>25</v>
      </c>
      <c r="N502" t="s">
        <v>26</v>
      </c>
      <c r="O502" t="s">
        <v>27</v>
      </c>
      <c r="P502" t="s">
        <v>42</v>
      </c>
      <c r="Q502" t="s">
        <v>40</v>
      </c>
      <c r="R502" s="1">
        <v>43117</v>
      </c>
      <c r="S502" s="2">
        <f t="shared" si="21"/>
        <v>3.246349665034294E-4</v>
      </c>
      <c r="T502" s="1" t="str">
        <f t="shared" si="22"/>
        <v/>
      </c>
      <c r="U502" t="str">
        <f t="shared" si="23"/>
        <v>Low Impact</v>
      </c>
    </row>
    <row r="503" spans="1:21" x14ac:dyDescent="0.25">
      <c r="A503">
        <v>10434</v>
      </c>
      <c r="B503" t="s">
        <v>21</v>
      </c>
      <c r="C503" s="1">
        <v>43457</v>
      </c>
      <c r="D503" t="s">
        <v>35</v>
      </c>
      <c r="E503">
        <v>2</v>
      </c>
      <c r="F503">
        <v>383.45</v>
      </c>
      <c r="G503">
        <v>0.06</v>
      </c>
      <c r="H503" t="s">
        <v>56</v>
      </c>
      <c r="I503">
        <v>-244.47</v>
      </c>
      <c r="J503">
        <v>180.98</v>
      </c>
      <c r="K503">
        <v>26.2</v>
      </c>
      <c r="L503" t="s">
        <v>183</v>
      </c>
      <c r="M503" t="s">
        <v>54</v>
      </c>
      <c r="N503" t="s">
        <v>45</v>
      </c>
      <c r="O503" t="s">
        <v>32</v>
      </c>
      <c r="P503" t="s">
        <v>86</v>
      </c>
      <c r="Q503" t="s">
        <v>59</v>
      </c>
      <c r="R503" s="1">
        <v>43458</v>
      </c>
      <c r="S503" s="2">
        <f t="shared" si="21"/>
        <v>2.1978014778816716E-4</v>
      </c>
      <c r="T503" s="1" t="str">
        <f t="shared" si="22"/>
        <v/>
      </c>
      <c r="U503" t="str">
        <f t="shared" si="23"/>
        <v>Low Impact</v>
      </c>
    </row>
    <row r="504" spans="1:21" x14ac:dyDescent="0.25">
      <c r="A504">
        <v>10624</v>
      </c>
      <c r="B504" t="s">
        <v>21</v>
      </c>
      <c r="C504" s="1">
        <v>43454</v>
      </c>
      <c r="D504" t="s">
        <v>49</v>
      </c>
      <c r="E504">
        <v>23</v>
      </c>
      <c r="F504">
        <v>1082.43</v>
      </c>
      <c r="G504">
        <v>0.06</v>
      </c>
      <c r="H504" t="s">
        <v>31</v>
      </c>
      <c r="I504">
        <v>23.97</v>
      </c>
      <c r="J504">
        <v>47.98</v>
      </c>
      <c r="K504">
        <v>3.61</v>
      </c>
      <c r="L504" t="s">
        <v>187</v>
      </c>
      <c r="M504" t="s">
        <v>54</v>
      </c>
      <c r="N504" t="s">
        <v>26</v>
      </c>
      <c r="O504" t="s">
        <v>38</v>
      </c>
      <c r="P504" t="s">
        <v>89</v>
      </c>
      <c r="Q504" t="s">
        <v>34</v>
      </c>
      <c r="R504" s="1">
        <v>43456</v>
      </c>
      <c r="S504" s="2">
        <f t="shared" si="21"/>
        <v>6.2041107150957308E-4</v>
      </c>
      <c r="T504" s="1" t="str">
        <f t="shared" si="22"/>
        <v/>
      </c>
      <c r="U504" t="str">
        <f t="shared" si="23"/>
        <v>Medium Impact</v>
      </c>
    </row>
    <row r="505" spans="1:21" x14ac:dyDescent="0.25">
      <c r="A505">
        <v>10978</v>
      </c>
      <c r="B505" t="s">
        <v>21</v>
      </c>
      <c r="C505" s="1">
        <v>43191</v>
      </c>
      <c r="D505" t="s">
        <v>49</v>
      </c>
      <c r="E505">
        <v>9</v>
      </c>
      <c r="F505">
        <v>566.53</v>
      </c>
      <c r="G505">
        <v>0.06</v>
      </c>
      <c r="H505" t="s">
        <v>56</v>
      </c>
      <c r="I505">
        <v>-209.6</v>
      </c>
      <c r="J505">
        <v>60.98</v>
      </c>
      <c r="K505">
        <v>30</v>
      </c>
      <c r="L505" t="s">
        <v>191</v>
      </c>
      <c r="M505" t="s">
        <v>25</v>
      </c>
      <c r="N505" t="s">
        <v>45</v>
      </c>
      <c r="O505" t="s">
        <v>32</v>
      </c>
      <c r="P505" t="s">
        <v>86</v>
      </c>
      <c r="Q505" t="s">
        <v>59</v>
      </c>
      <c r="R505" s="1">
        <v>43192</v>
      </c>
      <c r="S505" s="2">
        <f t="shared" si="21"/>
        <v>3.2471520961384884E-4</v>
      </c>
      <c r="T505" s="1" t="str">
        <f t="shared" si="22"/>
        <v/>
      </c>
      <c r="U505" t="str">
        <f t="shared" si="23"/>
        <v>Low Impact</v>
      </c>
    </row>
    <row r="506" spans="1:21" x14ac:dyDescent="0.25">
      <c r="A506">
        <v>11077</v>
      </c>
      <c r="B506" t="s">
        <v>21</v>
      </c>
      <c r="C506" s="1">
        <v>43179</v>
      </c>
      <c r="D506" t="s">
        <v>52</v>
      </c>
      <c r="E506">
        <v>30</v>
      </c>
      <c r="F506">
        <v>4620.05</v>
      </c>
      <c r="G506">
        <v>0.06</v>
      </c>
      <c r="H506" t="s">
        <v>56</v>
      </c>
      <c r="I506">
        <v>-229.68</v>
      </c>
      <c r="J506">
        <v>160.97999999999999</v>
      </c>
      <c r="K506">
        <v>35.020000000000003</v>
      </c>
      <c r="L506" t="s">
        <v>193</v>
      </c>
      <c r="M506" t="s">
        <v>25</v>
      </c>
      <c r="N506" t="s">
        <v>64</v>
      </c>
      <c r="O506" t="s">
        <v>32</v>
      </c>
      <c r="P506" t="s">
        <v>79</v>
      </c>
      <c r="Q506" t="s">
        <v>80</v>
      </c>
      <c r="R506" s="1">
        <v>43183</v>
      </c>
      <c r="S506" s="2">
        <f t="shared" si="21"/>
        <v>2.6480513020960277E-3</v>
      </c>
      <c r="T506" s="1" t="str">
        <f t="shared" si="22"/>
        <v/>
      </c>
      <c r="U506" t="str">
        <f t="shared" si="23"/>
        <v>Major Local Control Audit</v>
      </c>
    </row>
    <row r="507" spans="1:21" x14ac:dyDescent="0.25">
      <c r="A507">
        <v>11680</v>
      </c>
      <c r="B507" t="s">
        <v>21</v>
      </c>
      <c r="C507" s="1">
        <v>43347</v>
      </c>
      <c r="D507" t="s">
        <v>55</v>
      </c>
      <c r="E507">
        <v>50</v>
      </c>
      <c r="F507">
        <v>7312.0315000000001</v>
      </c>
      <c r="G507">
        <v>0.06</v>
      </c>
      <c r="H507" t="s">
        <v>31</v>
      </c>
      <c r="I507">
        <v>2031.51</v>
      </c>
      <c r="J507">
        <v>175.99</v>
      </c>
      <c r="K507">
        <v>8.99</v>
      </c>
      <c r="L507" t="s">
        <v>199</v>
      </c>
      <c r="M507" t="s">
        <v>25</v>
      </c>
      <c r="N507" t="s">
        <v>26</v>
      </c>
      <c r="O507" t="s">
        <v>38</v>
      </c>
      <c r="P507" t="s">
        <v>39</v>
      </c>
      <c r="Q507" t="s">
        <v>40</v>
      </c>
      <c r="R507" s="1">
        <v>43349</v>
      </c>
      <c r="S507" s="2">
        <f t="shared" si="21"/>
        <v>4.1910010788935546E-3</v>
      </c>
      <c r="T507" s="1" t="str">
        <f t="shared" si="22"/>
        <v/>
      </c>
      <c r="U507" t="str">
        <f t="shared" si="23"/>
        <v>Major Local Control Audit</v>
      </c>
    </row>
    <row r="508" spans="1:21" x14ac:dyDescent="0.25">
      <c r="A508">
        <v>11714</v>
      </c>
      <c r="B508" t="s">
        <v>21</v>
      </c>
      <c r="C508" s="1">
        <v>43316</v>
      </c>
      <c r="D508" t="s">
        <v>49</v>
      </c>
      <c r="E508">
        <v>9</v>
      </c>
      <c r="F508">
        <v>141.83000000000001</v>
      </c>
      <c r="G508">
        <v>0.06</v>
      </c>
      <c r="H508" t="s">
        <v>31</v>
      </c>
      <c r="I508">
        <v>-35.69</v>
      </c>
      <c r="J508">
        <v>15.73</v>
      </c>
      <c r="K508">
        <v>7.42</v>
      </c>
      <c r="L508" t="s">
        <v>201</v>
      </c>
      <c r="M508" t="s">
        <v>25</v>
      </c>
      <c r="N508" t="s">
        <v>26</v>
      </c>
      <c r="O508" t="s">
        <v>27</v>
      </c>
      <c r="P508" t="s">
        <v>66</v>
      </c>
      <c r="Q508" t="s">
        <v>34</v>
      </c>
      <c r="R508" s="1">
        <v>43317</v>
      </c>
      <c r="S508" s="2">
        <f t="shared" si="21"/>
        <v>8.1292002505661104E-5</v>
      </c>
      <c r="T508" s="1" t="str">
        <f t="shared" si="22"/>
        <v/>
      </c>
      <c r="U508" t="str">
        <f t="shared" si="23"/>
        <v>Low Impact</v>
      </c>
    </row>
    <row r="509" spans="1:21" x14ac:dyDescent="0.25">
      <c r="A509">
        <v>12099</v>
      </c>
      <c r="B509" t="s">
        <v>21</v>
      </c>
      <c r="C509" s="1">
        <v>43354</v>
      </c>
      <c r="D509" t="s">
        <v>49</v>
      </c>
      <c r="E509">
        <v>1</v>
      </c>
      <c r="F509">
        <v>17.59</v>
      </c>
      <c r="G509">
        <v>0.06</v>
      </c>
      <c r="H509" t="s">
        <v>23</v>
      </c>
      <c r="I509">
        <v>10.85</v>
      </c>
      <c r="J509">
        <v>2.61</v>
      </c>
      <c r="K509">
        <v>0.5</v>
      </c>
      <c r="L509" t="s">
        <v>204</v>
      </c>
      <c r="M509" t="s">
        <v>25</v>
      </c>
      <c r="N509" t="s">
        <v>26</v>
      </c>
      <c r="O509" t="s">
        <v>27</v>
      </c>
      <c r="P509" t="s">
        <v>61</v>
      </c>
      <c r="Q509" t="s">
        <v>40</v>
      </c>
      <c r="R509" s="1">
        <v>43354</v>
      </c>
      <c r="S509" s="2">
        <f t="shared" si="21"/>
        <v>1.0081973659131204E-5</v>
      </c>
      <c r="T509" s="1" t="str">
        <f t="shared" si="22"/>
        <v/>
      </c>
      <c r="U509" t="str">
        <f t="shared" si="23"/>
        <v>Low Impact</v>
      </c>
    </row>
    <row r="510" spans="1:21" x14ac:dyDescent="0.25">
      <c r="A510">
        <v>12258</v>
      </c>
      <c r="B510" t="s">
        <v>21</v>
      </c>
      <c r="C510" s="1">
        <v>43434</v>
      </c>
      <c r="D510" t="s">
        <v>52</v>
      </c>
      <c r="E510">
        <v>2</v>
      </c>
      <c r="F510">
        <v>55.6</v>
      </c>
      <c r="G510">
        <v>0.06</v>
      </c>
      <c r="H510" t="s">
        <v>31</v>
      </c>
      <c r="I510">
        <v>-52.54</v>
      </c>
      <c r="J510">
        <v>3.25</v>
      </c>
      <c r="K510">
        <v>49</v>
      </c>
      <c r="L510" t="s">
        <v>71</v>
      </c>
      <c r="M510" t="s">
        <v>54</v>
      </c>
      <c r="N510" t="s">
        <v>37</v>
      </c>
      <c r="O510" t="s">
        <v>27</v>
      </c>
      <c r="P510" t="s">
        <v>46</v>
      </c>
      <c r="Q510" t="s">
        <v>76</v>
      </c>
      <c r="R510" s="1">
        <v>43439</v>
      </c>
      <c r="S510" s="2">
        <f t="shared" si="21"/>
        <v>3.186797813801563E-5</v>
      </c>
      <c r="T510" s="1" t="str">
        <f t="shared" si="22"/>
        <v/>
      </c>
      <c r="U510" t="str">
        <f t="shared" si="23"/>
        <v>Low Impact</v>
      </c>
    </row>
    <row r="511" spans="1:21" x14ac:dyDescent="0.25">
      <c r="A511">
        <v>13635</v>
      </c>
      <c r="B511" t="s">
        <v>21</v>
      </c>
      <c r="C511" s="1">
        <v>43221</v>
      </c>
      <c r="D511" t="s">
        <v>49</v>
      </c>
      <c r="E511">
        <v>28</v>
      </c>
      <c r="F511">
        <v>149</v>
      </c>
      <c r="G511">
        <v>0.06</v>
      </c>
      <c r="H511" t="s">
        <v>31</v>
      </c>
      <c r="I511">
        <v>-119.48</v>
      </c>
      <c r="J511">
        <v>4.9800000000000004</v>
      </c>
      <c r="K511">
        <v>7.44</v>
      </c>
      <c r="L511" t="s">
        <v>219</v>
      </c>
      <c r="M511" t="s">
        <v>25</v>
      </c>
      <c r="N511" t="s">
        <v>37</v>
      </c>
      <c r="O511" t="s">
        <v>27</v>
      </c>
      <c r="P511" t="s">
        <v>42</v>
      </c>
      <c r="Q511" t="s">
        <v>40</v>
      </c>
      <c r="R511" s="1">
        <v>43222</v>
      </c>
      <c r="S511" s="2">
        <f t="shared" si="21"/>
        <v>8.5401596089286497E-5</v>
      </c>
      <c r="T511" s="1" t="str">
        <f t="shared" si="22"/>
        <v/>
      </c>
      <c r="U511" t="str">
        <f t="shared" si="23"/>
        <v>Low Impact</v>
      </c>
    </row>
    <row r="512" spans="1:21" x14ac:dyDescent="0.25">
      <c r="A512">
        <v>14115</v>
      </c>
      <c r="B512" t="s">
        <v>21</v>
      </c>
      <c r="C512" s="1">
        <v>43326</v>
      </c>
      <c r="D512" t="s">
        <v>22</v>
      </c>
      <c r="E512">
        <v>46</v>
      </c>
      <c r="F512">
        <v>3296.0619999999999</v>
      </c>
      <c r="G512">
        <v>0.06</v>
      </c>
      <c r="H512" t="s">
        <v>31</v>
      </c>
      <c r="I512">
        <v>591.91</v>
      </c>
      <c r="J512">
        <v>85.99</v>
      </c>
      <c r="K512">
        <v>10.78</v>
      </c>
      <c r="L512" t="s">
        <v>224</v>
      </c>
      <c r="M512" t="s">
        <v>54</v>
      </c>
      <c r="N512" t="s">
        <v>64</v>
      </c>
      <c r="O512" t="s">
        <v>38</v>
      </c>
      <c r="P512" t="s">
        <v>39</v>
      </c>
      <c r="Q512" t="s">
        <v>40</v>
      </c>
      <c r="R512" s="1">
        <v>43328</v>
      </c>
      <c r="S512" s="2">
        <f t="shared" si="21"/>
        <v>1.8891876215385627E-3</v>
      </c>
      <c r="T512" s="1" t="str">
        <f t="shared" si="22"/>
        <v/>
      </c>
      <c r="U512" t="str">
        <f t="shared" si="23"/>
        <v>Major Local Control Audit</v>
      </c>
    </row>
    <row r="513" spans="1:21" x14ac:dyDescent="0.25">
      <c r="A513">
        <v>14530</v>
      </c>
      <c r="B513" t="s">
        <v>21</v>
      </c>
      <c r="C513" s="1">
        <v>43196</v>
      </c>
      <c r="D513" t="s">
        <v>35</v>
      </c>
      <c r="E513">
        <v>17</v>
      </c>
      <c r="F513">
        <v>1556.61</v>
      </c>
      <c r="G513">
        <v>0.06</v>
      </c>
      <c r="H513" t="s">
        <v>31</v>
      </c>
      <c r="I513">
        <v>-485.55</v>
      </c>
      <c r="J513">
        <v>89.83</v>
      </c>
      <c r="K513">
        <v>35</v>
      </c>
      <c r="L513" t="s">
        <v>231</v>
      </c>
      <c r="M513" t="s">
        <v>25</v>
      </c>
      <c r="N513" t="s">
        <v>37</v>
      </c>
      <c r="O513" t="s">
        <v>27</v>
      </c>
      <c r="P513" t="s">
        <v>43</v>
      </c>
      <c r="Q513" t="s">
        <v>76</v>
      </c>
      <c r="R513" s="1">
        <v>43198</v>
      </c>
      <c r="S513" s="2">
        <f t="shared" si="21"/>
        <v>8.9219448650029699E-4</v>
      </c>
      <c r="T513" s="1" t="str">
        <f t="shared" si="22"/>
        <v/>
      </c>
      <c r="U513" t="str">
        <f t="shared" si="23"/>
        <v>Medium Impact</v>
      </c>
    </row>
    <row r="514" spans="1:21" x14ac:dyDescent="0.25">
      <c r="A514">
        <v>14596</v>
      </c>
      <c r="B514" t="s">
        <v>21</v>
      </c>
      <c r="C514" s="1">
        <v>43110</v>
      </c>
      <c r="D514" t="s">
        <v>49</v>
      </c>
      <c r="E514">
        <v>19</v>
      </c>
      <c r="F514">
        <v>63.14</v>
      </c>
      <c r="G514">
        <v>0.06</v>
      </c>
      <c r="H514" t="s">
        <v>31</v>
      </c>
      <c r="I514">
        <v>-53.75</v>
      </c>
      <c r="J514">
        <v>3.28</v>
      </c>
      <c r="K514">
        <v>3.97</v>
      </c>
      <c r="L514" t="s">
        <v>187</v>
      </c>
      <c r="M514" t="s">
        <v>54</v>
      </c>
      <c r="N514" t="s">
        <v>26</v>
      </c>
      <c r="O514" t="s">
        <v>27</v>
      </c>
      <c r="P514" t="s">
        <v>28</v>
      </c>
      <c r="Q514" t="s">
        <v>29</v>
      </c>
      <c r="R514" s="1">
        <v>43111</v>
      </c>
      <c r="S514" s="2">
        <f t="shared" ref="S514:S577" si="24">F514/$F$905</f>
        <v>3.6189642799178186E-5</v>
      </c>
      <c r="T514" s="1" t="str">
        <f t="shared" si="22"/>
        <v/>
      </c>
      <c r="U514" t="str">
        <f t="shared" si="23"/>
        <v>Low Impact</v>
      </c>
    </row>
    <row r="515" spans="1:21" x14ac:dyDescent="0.25">
      <c r="A515">
        <v>14756</v>
      </c>
      <c r="B515" t="s">
        <v>21</v>
      </c>
      <c r="C515" s="1">
        <v>43343</v>
      </c>
      <c r="D515" t="s">
        <v>52</v>
      </c>
      <c r="E515">
        <v>2</v>
      </c>
      <c r="F515">
        <v>42.3</v>
      </c>
      <c r="G515">
        <v>0.06</v>
      </c>
      <c r="H515" t="s">
        <v>31</v>
      </c>
      <c r="I515">
        <v>-25.38</v>
      </c>
      <c r="J515">
        <v>19.23</v>
      </c>
      <c r="K515">
        <v>6.15</v>
      </c>
      <c r="L515" t="s">
        <v>232</v>
      </c>
      <c r="M515" t="s">
        <v>25</v>
      </c>
      <c r="N515" t="s">
        <v>26</v>
      </c>
      <c r="O515" t="s">
        <v>32</v>
      </c>
      <c r="P515" t="s">
        <v>33</v>
      </c>
      <c r="Q515" t="s">
        <v>34</v>
      </c>
      <c r="R515" s="1">
        <v>43343</v>
      </c>
      <c r="S515" s="2">
        <f t="shared" si="24"/>
        <v>2.4244882648166569E-5</v>
      </c>
      <c r="T515" s="1" t="str">
        <f t="shared" ref="T515:T578" si="25">IF(B515="Y","QUALITY CHECK","")</f>
        <v/>
      </c>
      <c r="U515" t="str">
        <f t="shared" ref="U515:U578" si="26">VLOOKUP(S515,$G$912:$H$917,2)</f>
        <v>Low Impact</v>
      </c>
    </row>
    <row r="516" spans="1:21" x14ac:dyDescent="0.25">
      <c r="A516">
        <v>15971</v>
      </c>
      <c r="B516" t="s">
        <v>21</v>
      </c>
      <c r="C516" s="1">
        <v>43326</v>
      </c>
      <c r="D516" t="s">
        <v>35</v>
      </c>
      <c r="E516">
        <v>15</v>
      </c>
      <c r="F516">
        <v>2172.5149999999999</v>
      </c>
      <c r="G516">
        <v>0.06</v>
      </c>
      <c r="H516" t="s">
        <v>31</v>
      </c>
      <c r="I516">
        <v>32.75</v>
      </c>
      <c r="J516">
        <v>175.99</v>
      </c>
      <c r="K516">
        <v>8.99</v>
      </c>
      <c r="L516" t="s">
        <v>244</v>
      </c>
      <c r="M516" t="s">
        <v>63</v>
      </c>
      <c r="N516" t="s">
        <v>64</v>
      </c>
      <c r="O516" t="s">
        <v>38</v>
      </c>
      <c r="P516" t="s">
        <v>39</v>
      </c>
      <c r="Q516" t="s">
        <v>40</v>
      </c>
      <c r="R516" s="1">
        <v>43327</v>
      </c>
      <c r="S516" s="2">
        <f t="shared" si="24"/>
        <v>1.2452097216638675E-3</v>
      </c>
      <c r="T516" s="1" t="str">
        <f t="shared" si="25"/>
        <v/>
      </c>
      <c r="U516" t="str">
        <f t="shared" si="26"/>
        <v>Medium Local Control Audit</v>
      </c>
    </row>
    <row r="517" spans="1:21" x14ac:dyDescent="0.25">
      <c r="A517">
        <v>16133</v>
      </c>
      <c r="B517" t="s">
        <v>21</v>
      </c>
      <c r="C517" s="1">
        <v>43368</v>
      </c>
      <c r="D517" t="s">
        <v>49</v>
      </c>
      <c r="E517">
        <v>16</v>
      </c>
      <c r="F517">
        <v>3083.04</v>
      </c>
      <c r="G517">
        <v>0.06</v>
      </c>
      <c r="H517" t="s">
        <v>56</v>
      </c>
      <c r="I517">
        <v>872.13</v>
      </c>
      <c r="J517">
        <v>200.97</v>
      </c>
      <c r="K517">
        <v>15.59</v>
      </c>
      <c r="L517" t="s">
        <v>248</v>
      </c>
      <c r="M517" t="s">
        <v>63</v>
      </c>
      <c r="N517" t="s">
        <v>45</v>
      </c>
      <c r="O517" t="s">
        <v>38</v>
      </c>
      <c r="P517" t="s">
        <v>58</v>
      </c>
      <c r="Q517" t="s">
        <v>59</v>
      </c>
      <c r="R517" s="1">
        <v>43368</v>
      </c>
      <c r="S517" s="2">
        <f t="shared" si="24"/>
        <v>1.7670908510544552E-3</v>
      </c>
      <c r="T517" s="1" t="str">
        <f t="shared" si="25"/>
        <v/>
      </c>
      <c r="U517" t="str">
        <f t="shared" si="26"/>
        <v>Major Local Control Audit</v>
      </c>
    </row>
    <row r="518" spans="1:21" x14ac:dyDescent="0.25">
      <c r="A518">
        <v>17795</v>
      </c>
      <c r="B518" t="s">
        <v>21</v>
      </c>
      <c r="C518" s="1">
        <v>43191</v>
      </c>
      <c r="D518" t="s">
        <v>55</v>
      </c>
      <c r="E518">
        <v>1</v>
      </c>
      <c r="F518">
        <v>17.62</v>
      </c>
      <c r="G518">
        <v>0.06</v>
      </c>
      <c r="H518" t="s">
        <v>31</v>
      </c>
      <c r="I518">
        <v>-15.92</v>
      </c>
      <c r="J518">
        <v>11.33</v>
      </c>
      <c r="K518">
        <v>6.12</v>
      </c>
      <c r="L518" t="s">
        <v>259</v>
      </c>
      <c r="M518" t="s">
        <v>63</v>
      </c>
      <c r="N518" t="s">
        <v>45</v>
      </c>
      <c r="O518" t="s">
        <v>27</v>
      </c>
      <c r="P518" t="s">
        <v>46</v>
      </c>
      <c r="Q518" t="s">
        <v>74</v>
      </c>
      <c r="R518" s="1">
        <v>43193</v>
      </c>
      <c r="S518" s="2">
        <f t="shared" si="24"/>
        <v>1.0099168611363947E-5</v>
      </c>
      <c r="T518" s="1" t="str">
        <f t="shared" si="25"/>
        <v/>
      </c>
      <c r="U518" t="str">
        <f t="shared" si="26"/>
        <v>Low Impact</v>
      </c>
    </row>
    <row r="519" spans="1:21" x14ac:dyDescent="0.25">
      <c r="A519">
        <v>18147</v>
      </c>
      <c r="B519" t="s">
        <v>21</v>
      </c>
      <c r="C519" s="1">
        <v>43298</v>
      </c>
      <c r="D519" t="s">
        <v>22</v>
      </c>
      <c r="E519">
        <v>50</v>
      </c>
      <c r="F519">
        <v>290.91000000000003</v>
      </c>
      <c r="G519">
        <v>0.06</v>
      </c>
      <c r="H519" t="s">
        <v>31</v>
      </c>
      <c r="I519">
        <v>-108.19</v>
      </c>
      <c r="J519">
        <v>5.78</v>
      </c>
      <c r="K519">
        <v>5.67</v>
      </c>
      <c r="L519" t="s">
        <v>261</v>
      </c>
      <c r="M519" t="s">
        <v>25</v>
      </c>
      <c r="N519" t="s">
        <v>37</v>
      </c>
      <c r="O519" t="s">
        <v>27</v>
      </c>
      <c r="P519" t="s">
        <v>42</v>
      </c>
      <c r="Q519" t="s">
        <v>40</v>
      </c>
      <c r="R519" s="1">
        <v>43299</v>
      </c>
      <c r="S519" s="2">
        <f t="shared" si="24"/>
        <v>1.667394518009016E-4</v>
      </c>
      <c r="T519" s="1" t="str">
        <f t="shared" si="25"/>
        <v/>
      </c>
      <c r="U519" t="str">
        <f t="shared" si="26"/>
        <v>Low Impact</v>
      </c>
    </row>
    <row r="520" spans="1:21" x14ac:dyDescent="0.25">
      <c r="A520">
        <v>18945</v>
      </c>
      <c r="B520" t="s">
        <v>21</v>
      </c>
      <c r="C520" s="1">
        <v>43117</v>
      </c>
      <c r="D520" t="s">
        <v>55</v>
      </c>
      <c r="E520">
        <v>33</v>
      </c>
      <c r="F520">
        <v>528.54</v>
      </c>
      <c r="G520">
        <v>0.06</v>
      </c>
      <c r="H520" t="s">
        <v>31</v>
      </c>
      <c r="I520">
        <v>168.54</v>
      </c>
      <c r="J520">
        <v>16.48</v>
      </c>
      <c r="K520">
        <v>1.99</v>
      </c>
      <c r="L520" t="s">
        <v>270</v>
      </c>
      <c r="M520" t="s">
        <v>63</v>
      </c>
      <c r="N520" t="s">
        <v>26</v>
      </c>
      <c r="O520" t="s">
        <v>38</v>
      </c>
      <c r="P520" t="s">
        <v>89</v>
      </c>
      <c r="Q520" t="s">
        <v>34</v>
      </c>
      <c r="R520" s="1">
        <v>43119</v>
      </c>
      <c r="S520" s="2">
        <f t="shared" si="24"/>
        <v>3.0294066843645291E-4</v>
      </c>
      <c r="T520" s="1" t="str">
        <f t="shared" si="25"/>
        <v/>
      </c>
      <c r="U520" t="str">
        <f t="shared" si="26"/>
        <v>Low Impact</v>
      </c>
    </row>
    <row r="521" spans="1:21" x14ac:dyDescent="0.25">
      <c r="A521">
        <v>19047</v>
      </c>
      <c r="B521" t="s">
        <v>21</v>
      </c>
      <c r="C521" s="1">
        <v>43128</v>
      </c>
      <c r="D521" t="s">
        <v>35</v>
      </c>
      <c r="E521">
        <v>1</v>
      </c>
      <c r="F521">
        <v>67.489999999999995</v>
      </c>
      <c r="G521">
        <v>0.06</v>
      </c>
      <c r="H521" t="s">
        <v>31</v>
      </c>
      <c r="I521">
        <v>-22.82</v>
      </c>
      <c r="J521">
        <v>55.48</v>
      </c>
      <c r="K521">
        <v>14.3</v>
      </c>
      <c r="L521" t="s">
        <v>272</v>
      </c>
      <c r="M521" t="s">
        <v>25</v>
      </c>
      <c r="N521" t="s">
        <v>26</v>
      </c>
      <c r="O521" t="s">
        <v>27</v>
      </c>
      <c r="P521" t="s">
        <v>42</v>
      </c>
      <c r="Q521" t="s">
        <v>40</v>
      </c>
      <c r="R521" s="1">
        <v>43129</v>
      </c>
      <c r="S521" s="2">
        <f t="shared" si="24"/>
        <v>3.8682910872925805E-5</v>
      </c>
      <c r="T521" s="1" t="str">
        <f t="shared" si="25"/>
        <v/>
      </c>
      <c r="U521" t="str">
        <f t="shared" si="26"/>
        <v>Low Impact</v>
      </c>
    </row>
    <row r="522" spans="1:21" x14ac:dyDescent="0.25">
      <c r="A522">
        <v>19655</v>
      </c>
      <c r="B522" t="s">
        <v>21</v>
      </c>
      <c r="C522" s="1">
        <v>43111</v>
      </c>
      <c r="D522" t="s">
        <v>35</v>
      </c>
      <c r="E522">
        <v>31</v>
      </c>
      <c r="F522">
        <v>1143.45</v>
      </c>
      <c r="G522">
        <v>0.06</v>
      </c>
      <c r="H522" t="s">
        <v>31</v>
      </c>
      <c r="I522">
        <v>304.42</v>
      </c>
      <c r="J522">
        <v>39.24</v>
      </c>
      <c r="K522">
        <v>1.99</v>
      </c>
      <c r="L522" t="s">
        <v>282</v>
      </c>
      <c r="M522" t="s">
        <v>166</v>
      </c>
      <c r="N522" t="s">
        <v>26</v>
      </c>
      <c r="O522" t="s">
        <v>38</v>
      </c>
      <c r="P522" t="s">
        <v>89</v>
      </c>
      <c r="Q522" t="s">
        <v>34</v>
      </c>
      <c r="R522" s="1">
        <v>43112</v>
      </c>
      <c r="S522" s="2">
        <f t="shared" si="24"/>
        <v>6.5538560435097083E-4</v>
      </c>
      <c r="T522" s="1" t="str">
        <f t="shared" si="25"/>
        <v/>
      </c>
      <c r="U522" t="str">
        <f t="shared" si="26"/>
        <v>Medium Impact</v>
      </c>
    </row>
    <row r="523" spans="1:21" x14ac:dyDescent="0.25">
      <c r="A523">
        <v>21861</v>
      </c>
      <c r="B523" t="s">
        <v>21</v>
      </c>
      <c r="C523" s="1">
        <v>43330</v>
      </c>
      <c r="D523" t="s">
        <v>49</v>
      </c>
      <c r="E523">
        <v>5</v>
      </c>
      <c r="F523">
        <v>244.9</v>
      </c>
      <c r="G523">
        <v>0.06</v>
      </c>
      <c r="H523" t="s">
        <v>31</v>
      </c>
      <c r="I523">
        <v>-135.4</v>
      </c>
      <c r="J523">
        <v>47.98</v>
      </c>
      <c r="K523">
        <v>3.61</v>
      </c>
      <c r="L523" t="s">
        <v>303</v>
      </c>
      <c r="M523" t="s">
        <v>25</v>
      </c>
      <c r="N523" t="s">
        <v>37</v>
      </c>
      <c r="O523" t="s">
        <v>38</v>
      </c>
      <c r="P523" t="s">
        <v>89</v>
      </c>
      <c r="Q523" t="s">
        <v>34</v>
      </c>
      <c r="R523" s="1">
        <v>43332</v>
      </c>
      <c r="S523" s="2">
        <f t="shared" si="24"/>
        <v>1.4036812672661922E-4</v>
      </c>
      <c r="T523" s="1" t="str">
        <f t="shared" si="25"/>
        <v/>
      </c>
      <c r="U523" t="str">
        <f t="shared" si="26"/>
        <v>Low Impact</v>
      </c>
    </row>
    <row r="524" spans="1:21" x14ac:dyDescent="0.25">
      <c r="A524">
        <v>22407</v>
      </c>
      <c r="B524" t="s">
        <v>21</v>
      </c>
      <c r="C524" s="1">
        <v>43421</v>
      </c>
      <c r="D524" t="s">
        <v>22</v>
      </c>
      <c r="E524">
        <v>15</v>
      </c>
      <c r="F524">
        <v>526.82000000000005</v>
      </c>
      <c r="G524">
        <v>0.06</v>
      </c>
      <c r="H524" t="s">
        <v>23</v>
      </c>
      <c r="I524">
        <v>32.340000000000003</v>
      </c>
      <c r="J524">
        <v>34.58</v>
      </c>
      <c r="K524">
        <v>8.99</v>
      </c>
      <c r="L524" t="s">
        <v>308</v>
      </c>
      <c r="M524" t="s">
        <v>25</v>
      </c>
      <c r="N524" t="s">
        <v>26</v>
      </c>
      <c r="O524" t="s">
        <v>27</v>
      </c>
      <c r="P524" t="s">
        <v>28</v>
      </c>
      <c r="Q524" t="s">
        <v>34</v>
      </c>
      <c r="R524" s="1">
        <v>43423</v>
      </c>
      <c r="S524" s="2">
        <f t="shared" si="24"/>
        <v>3.0195482450844237E-4</v>
      </c>
      <c r="T524" s="1" t="str">
        <f t="shared" si="25"/>
        <v/>
      </c>
      <c r="U524" t="str">
        <f t="shared" si="26"/>
        <v>Low Impact</v>
      </c>
    </row>
    <row r="525" spans="1:21" x14ac:dyDescent="0.25">
      <c r="A525">
        <v>22851</v>
      </c>
      <c r="B525" t="s">
        <v>21</v>
      </c>
      <c r="C525" s="1">
        <v>43160</v>
      </c>
      <c r="D525" t="s">
        <v>49</v>
      </c>
      <c r="E525">
        <v>38</v>
      </c>
      <c r="F525">
        <v>1409.0875000000001</v>
      </c>
      <c r="G525">
        <v>0.06</v>
      </c>
      <c r="H525" t="s">
        <v>23</v>
      </c>
      <c r="I525">
        <v>233.56</v>
      </c>
      <c r="J525">
        <v>45.99</v>
      </c>
      <c r="K525">
        <v>4.99</v>
      </c>
      <c r="L525" t="s">
        <v>254</v>
      </c>
      <c r="M525" t="s">
        <v>25</v>
      </c>
      <c r="N525" t="s">
        <v>37</v>
      </c>
      <c r="O525" t="s">
        <v>38</v>
      </c>
      <c r="P525" t="s">
        <v>39</v>
      </c>
      <c r="Q525" t="s">
        <v>40</v>
      </c>
      <c r="R525" s="1">
        <v>43161</v>
      </c>
      <c r="S525" s="2">
        <f t="shared" si="24"/>
        <v>8.0763974180847312E-4</v>
      </c>
      <c r="T525" s="1" t="str">
        <f t="shared" si="25"/>
        <v/>
      </c>
      <c r="U525" t="str">
        <f t="shared" si="26"/>
        <v>Medium Impact</v>
      </c>
    </row>
    <row r="526" spans="1:21" x14ac:dyDescent="0.25">
      <c r="A526">
        <v>22917</v>
      </c>
      <c r="B526" t="s">
        <v>21</v>
      </c>
      <c r="C526" s="1">
        <v>43160</v>
      </c>
      <c r="D526" t="s">
        <v>55</v>
      </c>
      <c r="E526">
        <v>1</v>
      </c>
      <c r="F526">
        <v>3550.28</v>
      </c>
      <c r="G526">
        <v>0.06</v>
      </c>
      <c r="H526" t="s">
        <v>23</v>
      </c>
      <c r="I526">
        <v>-11769.17</v>
      </c>
      <c r="J526">
        <v>3499.99</v>
      </c>
      <c r="K526">
        <v>24.49</v>
      </c>
      <c r="L526" t="s">
        <v>310</v>
      </c>
      <c r="M526" t="s">
        <v>63</v>
      </c>
      <c r="N526" t="s">
        <v>26</v>
      </c>
      <c r="O526" t="s">
        <v>38</v>
      </c>
      <c r="P526" t="s">
        <v>82</v>
      </c>
      <c r="Q526" t="s">
        <v>76</v>
      </c>
      <c r="R526" s="1">
        <v>43163</v>
      </c>
      <c r="S526" s="2">
        <f t="shared" si="24"/>
        <v>2.0348965004286716E-3</v>
      </c>
      <c r="T526" s="1" t="str">
        <f t="shared" si="25"/>
        <v/>
      </c>
      <c r="U526" t="str">
        <f t="shared" si="26"/>
        <v>Major Local Control Audit</v>
      </c>
    </row>
    <row r="527" spans="1:21" x14ac:dyDescent="0.25">
      <c r="A527">
        <v>23524</v>
      </c>
      <c r="B527" t="s">
        <v>21</v>
      </c>
      <c r="C527" s="1">
        <v>43218</v>
      </c>
      <c r="D527" t="s">
        <v>35</v>
      </c>
      <c r="E527">
        <v>46</v>
      </c>
      <c r="F527">
        <v>2461.23</v>
      </c>
      <c r="G527">
        <v>0.06</v>
      </c>
      <c r="H527" t="s">
        <v>31</v>
      </c>
      <c r="I527">
        <v>748.2</v>
      </c>
      <c r="J527">
        <v>55.48</v>
      </c>
      <c r="K527">
        <v>14.3</v>
      </c>
      <c r="L527" t="s">
        <v>315</v>
      </c>
      <c r="M527" t="s">
        <v>54</v>
      </c>
      <c r="N527" t="s">
        <v>37</v>
      </c>
      <c r="O527" t="s">
        <v>27</v>
      </c>
      <c r="P527" t="s">
        <v>42</v>
      </c>
      <c r="Q527" t="s">
        <v>40</v>
      </c>
      <c r="R527" s="1">
        <v>43220</v>
      </c>
      <c r="S527" s="2">
        <f t="shared" si="24"/>
        <v>1.4106910761264068E-3</v>
      </c>
      <c r="T527" s="1" t="str">
        <f t="shared" si="25"/>
        <v/>
      </c>
      <c r="U527" t="str">
        <f t="shared" si="26"/>
        <v>Major Local Control Audit</v>
      </c>
    </row>
    <row r="528" spans="1:21" x14ac:dyDescent="0.25">
      <c r="A528">
        <v>23778</v>
      </c>
      <c r="B528" t="s">
        <v>21</v>
      </c>
      <c r="C528" s="1">
        <v>43294</v>
      </c>
      <c r="D528" t="s">
        <v>52</v>
      </c>
      <c r="E528">
        <v>13</v>
      </c>
      <c r="F528">
        <v>105.94</v>
      </c>
      <c r="G528">
        <v>0.06</v>
      </c>
      <c r="H528" t="s">
        <v>31</v>
      </c>
      <c r="I528">
        <v>-566</v>
      </c>
      <c r="J528">
        <v>4.4800000000000004</v>
      </c>
      <c r="K528">
        <v>49</v>
      </c>
      <c r="L528" t="s">
        <v>114</v>
      </c>
      <c r="M528" t="s">
        <v>25</v>
      </c>
      <c r="N528" t="s">
        <v>26</v>
      </c>
      <c r="O528" t="s">
        <v>27</v>
      </c>
      <c r="P528" t="s">
        <v>46</v>
      </c>
      <c r="Q528" t="s">
        <v>76</v>
      </c>
      <c r="R528" s="1">
        <v>43298</v>
      </c>
      <c r="S528" s="2">
        <f t="shared" si="24"/>
        <v>6.0721107984557125E-5</v>
      </c>
      <c r="T528" s="1" t="str">
        <f t="shared" si="25"/>
        <v/>
      </c>
      <c r="U528" t="str">
        <f t="shared" si="26"/>
        <v>Low Impact</v>
      </c>
    </row>
    <row r="529" spans="1:21" x14ac:dyDescent="0.25">
      <c r="A529">
        <v>24003</v>
      </c>
      <c r="B529" t="s">
        <v>21</v>
      </c>
      <c r="C529" s="1">
        <v>43404</v>
      </c>
      <c r="D529" t="s">
        <v>49</v>
      </c>
      <c r="E529">
        <v>49</v>
      </c>
      <c r="F529">
        <v>87.44</v>
      </c>
      <c r="G529">
        <v>0.06</v>
      </c>
      <c r="H529" t="s">
        <v>31</v>
      </c>
      <c r="I529">
        <v>1.33</v>
      </c>
      <c r="J529">
        <v>1.76</v>
      </c>
      <c r="K529">
        <v>0.7</v>
      </c>
      <c r="L529" t="s">
        <v>176</v>
      </c>
      <c r="M529" t="s">
        <v>63</v>
      </c>
      <c r="N529" t="s">
        <v>26</v>
      </c>
      <c r="O529" t="s">
        <v>27</v>
      </c>
      <c r="P529" t="s">
        <v>28</v>
      </c>
      <c r="Q529" t="s">
        <v>29</v>
      </c>
      <c r="R529" s="1">
        <v>43406</v>
      </c>
      <c r="S529" s="2">
        <f t="shared" si="24"/>
        <v>5.0117554107699403E-5</v>
      </c>
      <c r="T529" s="1" t="str">
        <f t="shared" si="25"/>
        <v/>
      </c>
      <c r="U529" t="str">
        <f t="shared" si="26"/>
        <v>Low Impact</v>
      </c>
    </row>
    <row r="530" spans="1:21" x14ac:dyDescent="0.25">
      <c r="A530">
        <v>24003</v>
      </c>
      <c r="B530" t="s">
        <v>21</v>
      </c>
      <c r="C530" s="1">
        <v>43404</v>
      </c>
      <c r="D530" t="s">
        <v>49</v>
      </c>
      <c r="E530">
        <v>9</v>
      </c>
      <c r="F530">
        <v>11.89</v>
      </c>
      <c r="G530">
        <v>0.06</v>
      </c>
      <c r="H530" t="s">
        <v>31</v>
      </c>
      <c r="I530">
        <v>-6.12</v>
      </c>
      <c r="J530">
        <v>1.26</v>
      </c>
      <c r="K530">
        <v>0.7</v>
      </c>
      <c r="L530" t="s">
        <v>176</v>
      </c>
      <c r="M530" t="s">
        <v>25</v>
      </c>
      <c r="N530" t="s">
        <v>26</v>
      </c>
      <c r="O530" t="s">
        <v>27</v>
      </c>
      <c r="P530" t="s">
        <v>72</v>
      </c>
      <c r="Q530" t="s">
        <v>29</v>
      </c>
      <c r="R530" s="1">
        <v>43404</v>
      </c>
      <c r="S530" s="2">
        <f t="shared" si="24"/>
        <v>6.8149327349101777E-6</v>
      </c>
      <c r="T530" s="1" t="str">
        <f t="shared" si="25"/>
        <v/>
      </c>
      <c r="U530" t="str">
        <f t="shared" si="26"/>
        <v>Low Impact</v>
      </c>
    </row>
    <row r="531" spans="1:21" x14ac:dyDescent="0.25">
      <c r="A531">
        <v>25027</v>
      </c>
      <c r="B531" t="s">
        <v>21</v>
      </c>
      <c r="C531" s="1">
        <v>43450</v>
      </c>
      <c r="D531" t="s">
        <v>55</v>
      </c>
      <c r="E531">
        <v>25</v>
      </c>
      <c r="F531">
        <v>3585.91</v>
      </c>
      <c r="G531">
        <v>0.06</v>
      </c>
      <c r="H531" t="s">
        <v>56</v>
      </c>
      <c r="I531">
        <v>-178.54</v>
      </c>
      <c r="J531">
        <v>146.34</v>
      </c>
      <c r="K531">
        <v>43.75</v>
      </c>
      <c r="L531" t="s">
        <v>324</v>
      </c>
      <c r="M531" t="s">
        <v>25</v>
      </c>
      <c r="N531" t="s">
        <v>64</v>
      </c>
      <c r="O531" t="s">
        <v>32</v>
      </c>
      <c r="P531" t="s">
        <v>118</v>
      </c>
      <c r="Q531" t="s">
        <v>80</v>
      </c>
      <c r="R531" s="1">
        <v>43452</v>
      </c>
      <c r="S531" s="2">
        <f t="shared" si="24"/>
        <v>2.0553183720304251E-3</v>
      </c>
      <c r="T531" s="1" t="str">
        <f t="shared" si="25"/>
        <v/>
      </c>
      <c r="U531" t="str">
        <f t="shared" si="26"/>
        <v>Major Local Control Audit</v>
      </c>
    </row>
    <row r="532" spans="1:21" x14ac:dyDescent="0.25">
      <c r="A532">
        <v>25507</v>
      </c>
      <c r="B532" t="s">
        <v>21</v>
      </c>
      <c r="C532" s="1">
        <v>43317</v>
      </c>
      <c r="D532" t="s">
        <v>22</v>
      </c>
      <c r="E532">
        <v>8</v>
      </c>
      <c r="F532">
        <v>555.20000000000005</v>
      </c>
      <c r="G532">
        <v>0.06</v>
      </c>
      <c r="H532" t="s">
        <v>31</v>
      </c>
      <c r="I532">
        <v>-267.86</v>
      </c>
      <c r="J532">
        <v>64.650000000000006</v>
      </c>
      <c r="K532">
        <v>35</v>
      </c>
      <c r="L532" t="s">
        <v>318</v>
      </c>
      <c r="M532" t="s">
        <v>25</v>
      </c>
      <c r="N532" t="s">
        <v>37</v>
      </c>
      <c r="O532" t="s">
        <v>27</v>
      </c>
      <c r="P532" t="s">
        <v>43</v>
      </c>
      <c r="Q532" t="s">
        <v>76</v>
      </c>
      <c r="R532" s="1">
        <v>43318</v>
      </c>
      <c r="S532" s="2">
        <f t="shared" si="24"/>
        <v>3.1822124932061655E-4</v>
      </c>
      <c r="T532" s="1" t="str">
        <f t="shared" si="25"/>
        <v/>
      </c>
      <c r="U532" t="str">
        <f t="shared" si="26"/>
        <v>Low Impact</v>
      </c>
    </row>
    <row r="533" spans="1:21" x14ac:dyDescent="0.25">
      <c r="A533">
        <v>25509</v>
      </c>
      <c r="B533" t="s">
        <v>21</v>
      </c>
      <c r="C533" s="1">
        <v>43242</v>
      </c>
      <c r="D533" t="s">
        <v>49</v>
      </c>
      <c r="E533">
        <v>43</v>
      </c>
      <c r="F533">
        <v>212.28</v>
      </c>
      <c r="G533">
        <v>0.06</v>
      </c>
      <c r="H533" t="s">
        <v>31</v>
      </c>
      <c r="I533">
        <v>-103.22</v>
      </c>
      <c r="J533">
        <v>4.9800000000000004</v>
      </c>
      <c r="K533">
        <v>4.95</v>
      </c>
      <c r="L533" t="s">
        <v>87</v>
      </c>
      <c r="M533" t="s">
        <v>25</v>
      </c>
      <c r="N533" t="s">
        <v>26</v>
      </c>
      <c r="O533" t="s">
        <v>27</v>
      </c>
      <c r="P533" t="s">
        <v>48</v>
      </c>
      <c r="Q533" t="s">
        <v>40</v>
      </c>
      <c r="R533" s="1">
        <v>43244</v>
      </c>
      <c r="S533" s="2">
        <f t="shared" si="24"/>
        <v>1.2167148199888415E-4</v>
      </c>
      <c r="T533" s="1" t="str">
        <f t="shared" si="25"/>
        <v/>
      </c>
      <c r="U533" t="str">
        <f t="shared" si="26"/>
        <v>Low Impact</v>
      </c>
    </row>
    <row r="534" spans="1:21" x14ac:dyDescent="0.25">
      <c r="A534">
        <v>27111</v>
      </c>
      <c r="B534" t="s">
        <v>21</v>
      </c>
      <c r="C534" s="1">
        <v>43170</v>
      </c>
      <c r="D534" t="s">
        <v>35</v>
      </c>
      <c r="E534">
        <v>11</v>
      </c>
      <c r="F534">
        <v>1064.23</v>
      </c>
      <c r="G534">
        <v>0.06</v>
      </c>
      <c r="H534" t="s">
        <v>31</v>
      </c>
      <c r="I534">
        <v>-127.56</v>
      </c>
      <c r="J534">
        <v>99.99</v>
      </c>
      <c r="K534">
        <v>19.989999999999998</v>
      </c>
      <c r="L534" t="s">
        <v>337</v>
      </c>
      <c r="M534" t="s">
        <v>166</v>
      </c>
      <c r="N534" t="s">
        <v>37</v>
      </c>
      <c r="O534" t="s">
        <v>38</v>
      </c>
      <c r="P534" t="s">
        <v>89</v>
      </c>
      <c r="Q534" t="s">
        <v>40</v>
      </c>
      <c r="R534" s="1">
        <v>43173</v>
      </c>
      <c r="S534" s="2">
        <f t="shared" si="24"/>
        <v>6.099794671550427E-4</v>
      </c>
      <c r="T534" s="1" t="str">
        <f t="shared" si="25"/>
        <v/>
      </c>
      <c r="U534" t="str">
        <f t="shared" si="26"/>
        <v>Medium Impact</v>
      </c>
    </row>
    <row r="535" spans="1:21" x14ac:dyDescent="0.25">
      <c r="A535">
        <v>28037</v>
      </c>
      <c r="B535" t="s">
        <v>30</v>
      </c>
      <c r="C535" s="1">
        <v>43446</v>
      </c>
      <c r="D535" t="s">
        <v>35</v>
      </c>
      <c r="E535">
        <v>31</v>
      </c>
      <c r="F535">
        <v>203.53</v>
      </c>
      <c r="G535">
        <v>0.06</v>
      </c>
      <c r="H535" t="s">
        <v>31</v>
      </c>
      <c r="I535">
        <v>-101.28</v>
      </c>
      <c r="J535">
        <v>6.68</v>
      </c>
      <c r="K535">
        <v>6.93</v>
      </c>
      <c r="L535" t="s">
        <v>113</v>
      </c>
      <c r="M535" t="s">
        <v>25</v>
      </c>
      <c r="N535" t="s">
        <v>26</v>
      </c>
      <c r="O535" t="s">
        <v>27</v>
      </c>
      <c r="P535" t="s">
        <v>42</v>
      </c>
      <c r="Q535" t="s">
        <v>40</v>
      </c>
      <c r="R535" s="1">
        <v>43447</v>
      </c>
      <c r="S535" s="2">
        <f t="shared" si="24"/>
        <v>1.1665628759766766E-4</v>
      </c>
      <c r="T535" s="1" t="str">
        <f t="shared" si="25"/>
        <v>QUALITY CHECK</v>
      </c>
      <c r="U535" t="str">
        <f t="shared" si="26"/>
        <v>Low Impact</v>
      </c>
    </row>
    <row r="536" spans="1:21" x14ac:dyDescent="0.25">
      <c r="A536">
        <v>28259</v>
      </c>
      <c r="B536" t="s">
        <v>21</v>
      </c>
      <c r="C536" s="1">
        <v>43408</v>
      </c>
      <c r="D536" t="s">
        <v>35</v>
      </c>
      <c r="E536">
        <v>22</v>
      </c>
      <c r="F536">
        <v>249.24</v>
      </c>
      <c r="G536">
        <v>0.06</v>
      </c>
      <c r="H536" t="s">
        <v>31</v>
      </c>
      <c r="I536">
        <v>-92.1</v>
      </c>
      <c r="J536">
        <v>10.97</v>
      </c>
      <c r="K536">
        <v>6.5</v>
      </c>
      <c r="L536" t="s">
        <v>298</v>
      </c>
      <c r="M536" t="s">
        <v>25</v>
      </c>
      <c r="N536" t="s">
        <v>64</v>
      </c>
      <c r="O536" t="s">
        <v>38</v>
      </c>
      <c r="P536" t="s">
        <v>89</v>
      </c>
      <c r="Q536" t="s">
        <v>40</v>
      </c>
      <c r="R536" s="1">
        <v>43410</v>
      </c>
      <c r="S536" s="2">
        <f t="shared" si="24"/>
        <v>1.4285566314962259E-4</v>
      </c>
      <c r="T536" s="1" t="str">
        <f t="shared" si="25"/>
        <v/>
      </c>
      <c r="U536" t="str">
        <f t="shared" si="26"/>
        <v>Low Impact</v>
      </c>
    </row>
    <row r="537" spans="1:21" x14ac:dyDescent="0.25">
      <c r="A537">
        <v>29127</v>
      </c>
      <c r="B537" t="s">
        <v>21</v>
      </c>
      <c r="C537" s="1">
        <v>43190</v>
      </c>
      <c r="D537" t="s">
        <v>49</v>
      </c>
      <c r="E537">
        <v>18</v>
      </c>
      <c r="F537">
        <v>31.13</v>
      </c>
      <c r="G537">
        <v>0.06</v>
      </c>
      <c r="H537" t="s">
        <v>31</v>
      </c>
      <c r="I537">
        <v>-0.81</v>
      </c>
      <c r="J537">
        <v>1.68</v>
      </c>
      <c r="K537">
        <v>1</v>
      </c>
      <c r="L537" t="s">
        <v>298</v>
      </c>
      <c r="M537" t="s">
        <v>25</v>
      </c>
      <c r="N537" t="s">
        <v>64</v>
      </c>
      <c r="O537" t="s">
        <v>27</v>
      </c>
      <c r="P537" t="s">
        <v>28</v>
      </c>
      <c r="Q537" t="s">
        <v>29</v>
      </c>
      <c r="R537" s="1">
        <v>43192</v>
      </c>
      <c r="S537" s="2">
        <f t="shared" si="24"/>
        <v>1.7842628766842204E-5</v>
      </c>
      <c r="T537" s="1" t="str">
        <f t="shared" si="25"/>
        <v/>
      </c>
      <c r="U537" t="str">
        <f t="shared" si="26"/>
        <v>Low Impact</v>
      </c>
    </row>
    <row r="538" spans="1:21" x14ac:dyDescent="0.25">
      <c r="A538">
        <v>30053</v>
      </c>
      <c r="B538" t="s">
        <v>21</v>
      </c>
      <c r="C538" s="1">
        <v>43132</v>
      </c>
      <c r="D538" t="s">
        <v>49</v>
      </c>
      <c r="E538">
        <v>41</v>
      </c>
      <c r="F538">
        <v>3279.01</v>
      </c>
      <c r="G538">
        <v>0.06</v>
      </c>
      <c r="H538" t="s">
        <v>56</v>
      </c>
      <c r="I538">
        <v>349.22</v>
      </c>
      <c r="J538">
        <v>80.97</v>
      </c>
      <c r="K538">
        <v>33.6</v>
      </c>
      <c r="L538" t="s">
        <v>356</v>
      </c>
      <c r="M538" t="s">
        <v>25</v>
      </c>
      <c r="N538" t="s">
        <v>64</v>
      </c>
      <c r="O538" t="s">
        <v>38</v>
      </c>
      <c r="P538" t="s">
        <v>58</v>
      </c>
      <c r="Q538" t="s">
        <v>59</v>
      </c>
      <c r="R538" s="1">
        <v>43134</v>
      </c>
      <c r="S538" s="2">
        <f t="shared" si="24"/>
        <v>1.8794140106894721E-3</v>
      </c>
      <c r="T538" s="1" t="str">
        <f t="shared" si="25"/>
        <v/>
      </c>
      <c r="U538" t="str">
        <f t="shared" si="26"/>
        <v>Major Local Control Audit</v>
      </c>
    </row>
    <row r="539" spans="1:21" x14ac:dyDescent="0.25">
      <c r="A539">
        <v>30215</v>
      </c>
      <c r="B539" t="s">
        <v>21</v>
      </c>
      <c r="C539" s="1">
        <v>43157</v>
      </c>
      <c r="D539" t="s">
        <v>55</v>
      </c>
      <c r="E539">
        <v>23</v>
      </c>
      <c r="F539">
        <v>3637.7280000000001</v>
      </c>
      <c r="G539">
        <v>0.06</v>
      </c>
      <c r="H539" t="s">
        <v>31</v>
      </c>
      <c r="I539">
        <v>349.47</v>
      </c>
      <c r="J539">
        <v>195.99</v>
      </c>
      <c r="K539">
        <v>8.99</v>
      </c>
      <c r="L539" t="s">
        <v>357</v>
      </c>
      <c r="M539" t="s">
        <v>63</v>
      </c>
      <c r="N539" t="s">
        <v>37</v>
      </c>
      <c r="O539" t="s">
        <v>38</v>
      </c>
      <c r="P539" t="s">
        <v>39</v>
      </c>
      <c r="Q539" t="s">
        <v>40</v>
      </c>
      <c r="R539" s="1">
        <v>43159</v>
      </c>
      <c r="S539" s="2">
        <f t="shared" si="24"/>
        <v>2.0850186398569666E-3</v>
      </c>
      <c r="T539" s="1" t="str">
        <f t="shared" si="25"/>
        <v/>
      </c>
      <c r="U539" t="str">
        <f t="shared" si="26"/>
        <v>Major Local Control Audit</v>
      </c>
    </row>
    <row r="540" spans="1:21" x14ac:dyDescent="0.25">
      <c r="A540">
        <v>31873</v>
      </c>
      <c r="B540" t="s">
        <v>21</v>
      </c>
      <c r="C540" s="1">
        <v>43412</v>
      </c>
      <c r="D540" t="s">
        <v>52</v>
      </c>
      <c r="E540">
        <v>14</v>
      </c>
      <c r="F540">
        <v>2465.5014999999999</v>
      </c>
      <c r="G540">
        <v>0.06</v>
      </c>
      <c r="H540" t="s">
        <v>31</v>
      </c>
      <c r="I540">
        <v>13.01</v>
      </c>
      <c r="J540">
        <v>205.99</v>
      </c>
      <c r="K540">
        <v>8.99</v>
      </c>
      <c r="L540" t="s">
        <v>363</v>
      </c>
      <c r="M540" t="s">
        <v>54</v>
      </c>
      <c r="N540" t="s">
        <v>37</v>
      </c>
      <c r="O540" t="s">
        <v>38</v>
      </c>
      <c r="P540" t="s">
        <v>39</v>
      </c>
      <c r="Q540" t="s">
        <v>40</v>
      </c>
      <c r="R540" s="1">
        <v>43419</v>
      </c>
      <c r="S540" s="2">
        <f t="shared" si="24"/>
        <v>1.413139350741812E-3</v>
      </c>
      <c r="T540" s="1" t="str">
        <f t="shared" si="25"/>
        <v/>
      </c>
      <c r="U540" t="str">
        <f t="shared" si="26"/>
        <v>Major Local Control Audit</v>
      </c>
    </row>
    <row r="541" spans="1:21" x14ac:dyDescent="0.25">
      <c r="A541">
        <v>31873</v>
      </c>
      <c r="B541" t="s">
        <v>21</v>
      </c>
      <c r="C541" s="1">
        <v>43412</v>
      </c>
      <c r="D541" t="s">
        <v>52</v>
      </c>
      <c r="E541">
        <v>50</v>
      </c>
      <c r="F541">
        <v>8558.4714999999997</v>
      </c>
      <c r="G541">
        <v>0.06</v>
      </c>
      <c r="H541" t="s">
        <v>31</v>
      </c>
      <c r="I541">
        <v>2539.46</v>
      </c>
      <c r="J541">
        <v>205.99</v>
      </c>
      <c r="K541">
        <v>8.99</v>
      </c>
      <c r="L541" t="s">
        <v>363</v>
      </c>
      <c r="M541" t="s">
        <v>54</v>
      </c>
      <c r="N541" t="s">
        <v>37</v>
      </c>
      <c r="O541" t="s">
        <v>38</v>
      </c>
      <c r="P541" t="s">
        <v>39</v>
      </c>
      <c r="Q541" t="s">
        <v>40</v>
      </c>
      <c r="R541" s="1">
        <v>43419</v>
      </c>
      <c r="S541" s="2">
        <f t="shared" si="24"/>
        <v>4.90541695425953E-3</v>
      </c>
      <c r="T541" s="1" t="str">
        <f t="shared" si="25"/>
        <v/>
      </c>
      <c r="U541" t="str">
        <f t="shared" si="26"/>
        <v>Major Local Control Audit</v>
      </c>
    </row>
    <row r="542" spans="1:21" x14ac:dyDescent="0.25">
      <c r="A542">
        <v>32676</v>
      </c>
      <c r="B542" t="s">
        <v>21</v>
      </c>
      <c r="C542" s="1">
        <v>43132</v>
      </c>
      <c r="D542" t="s">
        <v>49</v>
      </c>
      <c r="E542">
        <v>37</v>
      </c>
      <c r="F542">
        <v>1697.44</v>
      </c>
      <c r="G542">
        <v>0.06</v>
      </c>
      <c r="H542" t="s">
        <v>31</v>
      </c>
      <c r="I542">
        <v>523.42999999999995</v>
      </c>
      <c r="J542">
        <v>45.19</v>
      </c>
      <c r="K542">
        <v>1.99</v>
      </c>
      <c r="L542" t="s">
        <v>213</v>
      </c>
      <c r="M542" t="s">
        <v>63</v>
      </c>
      <c r="N542" t="s">
        <v>26</v>
      </c>
      <c r="O542" t="s">
        <v>38</v>
      </c>
      <c r="P542" t="s">
        <v>89</v>
      </c>
      <c r="Q542" t="s">
        <v>34</v>
      </c>
      <c r="R542" s="1">
        <v>43135</v>
      </c>
      <c r="S542" s="2">
        <f t="shared" si="24"/>
        <v>9.7291332393153334E-4</v>
      </c>
      <c r="T542" s="1" t="str">
        <f t="shared" si="25"/>
        <v/>
      </c>
      <c r="U542" t="str">
        <f t="shared" si="26"/>
        <v>Medium Local Control Audit</v>
      </c>
    </row>
    <row r="543" spans="1:21" x14ac:dyDescent="0.25">
      <c r="A543">
        <v>32869</v>
      </c>
      <c r="B543" t="s">
        <v>21</v>
      </c>
      <c r="C543" s="1">
        <v>43186</v>
      </c>
      <c r="D543" t="s">
        <v>55</v>
      </c>
      <c r="E543">
        <v>41</v>
      </c>
      <c r="F543">
        <v>322.02999999999997</v>
      </c>
      <c r="G543">
        <v>0.06</v>
      </c>
      <c r="H543" t="s">
        <v>31</v>
      </c>
      <c r="I543">
        <v>-82.83</v>
      </c>
      <c r="J543">
        <v>8.1199999999999992</v>
      </c>
      <c r="K543">
        <v>2.83</v>
      </c>
      <c r="L543" t="s">
        <v>160</v>
      </c>
      <c r="M543" t="s">
        <v>63</v>
      </c>
      <c r="N543" t="s">
        <v>26</v>
      </c>
      <c r="O543" t="s">
        <v>38</v>
      </c>
      <c r="P543" t="s">
        <v>89</v>
      </c>
      <c r="Q543" t="s">
        <v>34</v>
      </c>
      <c r="R543" s="1">
        <v>43187</v>
      </c>
      <c r="S543" s="2">
        <f t="shared" si="24"/>
        <v>1.8457634891699953E-4</v>
      </c>
      <c r="T543" s="1" t="str">
        <f t="shared" si="25"/>
        <v/>
      </c>
      <c r="U543" t="str">
        <f t="shared" si="26"/>
        <v>Low Impact</v>
      </c>
    </row>
    <row r="544" spans="1:21" x14ac:dyDescent="0.25">
      <c r="A544">
        <v>33699</v>
      </c>
      <c r="B544" t="s">
        <v>21</v>
      </c>
      <c r="C544" s="1">
        <v>43307</v>
      </c>
      <c r="D544" t="s">
        <v>52</v>
      </c>
      <c r="E544">
        <v>31</v>
      </c>
      <c r="F544">
        <v>196.81</v>
      </c>
      <c r="G544">
        <v>0.06</v>
      </c>
      <c r="H544" t="s">
        <v>31</v>
      </c>
      <c r="I544">
        <v>70.39</v>
      </c>
      <c r="J544">
        <v>6.45</v>
      </c>
      <c r="K544">
        <v>1.34</v>
      </c>
      <c r="L544" t="s">
        <v>259</v>
      </c>
      <c r="M544" t="s">
        <v>63</v>
      </c>
      <c r="N544" t="s">
        <v>45</v>
      </c>
      <c r="O544" t="s">
        <v>27</v>
      </c>
      <c r="P544" t="s">
        <v>42</v>
      </c>
      <c r="Q544" t="s">
        <v>29</v>
      </c>
      <c r="R544" s="1">
        <v>43312</v>
      </c>
      <c r="S544" s="2">
        <f t="shared" si="24"/>
        <v>1.128046182975334E-4</v>
      </c>
      <c r="T544" s="1" t="str">
        <f t="shared" si="25"/>
        <v/>
      </c>
      <c r="U544" t="str">
        <f t="shared" si="26"/>
        <v>Low Impact</v>
      </c>
    </row>
    <row r="545" spans="1:21" x14ac:dyDescent="0.25">
      <c r="A545">
        <v>33797</v>
      </c>
      <c r="B545" t="s">
        <v>21</v>
      </c>
      <c r="C545" s="1">
        <v>43111</v>
      </c>
      <c r="D545" t="s">
        <v>22</v>
      </c>
      <c r="E545">
        <v>18</v>
      </c>
      <c r="F545">
        <v>262.94</v>
      </c>
      <c r="G545">
        <v>0.06</v>
      </c>
      <c r="H545" t="s">
        <v>31</v>
      </c>
      <c r="I545">
        <v>-22.37</v>
      </c>
      <c r="J545">
        <v>14.42</v>
      </c>
      <c r="K545">
        <v>6.75</v>
      </c>
      <c r="L545" t="s">
        <v>98</v>
      </c>
      <c r="M545" t="s">
        <v>63</v>
      </c>
      <c r="N545" t="s">
        <v>45</v>
      </c>
      <c r="O545" t="s">
        <v>27</v>
      </c>
      <c r="P545" t="s">
        <v>46</v>
      </c>
      <c r="Q545" t="s">
        <v>74</v>
      </c>
      <c r="R545" s="1">
        <v>43112</v>
      </c>
      <c r="S545" s="2">
        <f t="shared" si="24"/>
        <v>1.5070802466924155E-4</v>
      </c>
      <c r="T545" s="1" t="str">
        <f t="shared" si="25"/>
        <v/>
      </c>
      <c r="U545" t="str">
        <f t="shared" si="26"/>
        <v>Low Impact</v>
      </c>
    </row>
    <row r="546" spans="1:21" x14ac:dyDescent="0.25">
      <c r="A546">
        <v>34631</v>
      </c>
      <c r="B546" t="s">
        <v>21</v>
      </c>
      <c r="C546" s="1">
        <v>43396</v>
      </c>
      <c r="D546" t="s">
        <v>22</v>
      </c>
      <c r="E546">
        <v>5</v>
      </c>
      <c r="F546">
        <v>22.06</v>
      </c>
      <c r="G546">
        <v>0.06</v>
      </c>
      <c r="H546" t="s">
        <v>31</v>
      </c>
      <c r="I546">
        <v>-22.28</v>
      </c>
      <c r="J546">
        <v>3.36</v>
      </c>
      <c r="K546">
        <v>6.27</v>
      </c>
      <c r="L546" t="s">
        <v>275</v>
      </c>
      <c r="M546" t="s">
        <v>166</v>
      </c>
      <c r="N546" t="s">
        <v>26</v>
      </c>
      <c r="O546" t="s">
        <v>27</v>
      </c>
      <c r="P546" t="s">
        <v>48</v>
      </c>
      <c r="Q546" t="s">
        <v>40</v>
      </c>
      <c r="R546" s="1">
        <v>43397</v>
      </c>
      <c r="S546" s="2">
        <f t="shared" si="24"/>
        <v>1.2644021541809799E-5</v>
      </c>
      <c r="T546" s="1" t="str">
        <f t="shared" si="25"/>
        <v/>
      </c>
      <c r="U546" t="str">
        <f t="shared" si="26"/>
        <v>Low Impact</v>
      </c>
    </row>
    <row r="547" spans="1:21" x14ac:dyDescent="0.25">
      <c r="A547">
        <v>34918</v>
      </c>
      <c r="B547" t="s">
        <v>21</v>
      </c>
      <c r="C547" s="1">
        <v>43396</v>
      </c>
      <c r="D547" t="s">
        <v>55</v>
      </c>
      <c r="E547">
        <v>12</v>
      </c>
      <c r="F547">
        <v>2230.9699999999998</v>
      </c>
      <c r="G547">
        <v>0.06</v>
      </c>
      <c r="H547" t="s">
        <v>56</v>
      </c>
      <c r="I547">
        <v>273.27</v>
      </c>
      <c r="J547">
        <v>180.98</v>
      </c>
      <c r="K547">
        <v>26.2</v>
      </c>
      <c r="L547" t="s">
        <v>376</v>
      </c>
      <c r="M547" t="s">
        <v>54</v>
      </c>
      <c r="N547" t="s">
        <v>26</v>
      </c>
      <c r="O547" t="s">
        <v>32</v>
      </c>
      <c r="P547" t="s">
        <v>86</v>
      </c>
      <c r="Q547" t="s">
        <v>59</v>
      </c>
      <c r="R547" s="1">
        <v>43397</v>
      </c>
      <c r="S547" s="2">
        <f t="shared" si="24"/>
        <v>1.2787140860893657E-3</v>
      </c>
      <c r="T547" s="1" t="str">
        <f t="shared" si="25"/>
        <v/>
      </c>
      <c r="U547" t="str">
        <f t="shared" si="26"/>
        <v>Medium Local Control Audit</v>
      </c>
    </row>
    <row r="548" spans="1:21" x14ac:dyDescent="0.25">
      <c r="A548">
        <v>35776</v>
      </c>
      <c r="B548" t="s">
        <v>21</v>
      </c>
      <c r="C548" s="1">
        <v>43135</v>
      </c>
      <c r="D548" t="s">
        <v>55</v>
      </c>
      <c r="E548">
        <v>36</v>
      </c>
      <c r="F548">
        <v>213.74</v>
      </c>
      <c r="G548">
        <v>0.06</v>
      </c>
      <c r="H548" t="s">
        <v>31</v>
      </c>
      <c r="I548">
        <v>-32.15</v>
      </c>
      <c r="J548">
        <v>5.81</v>
      </c>
      <c r="K548">
        <v>3.37</v>
      </c>
      <c r="L548" t="s">
        <v>378</v>
      </c>
      <c r="M548" t="s">
        <v>25</v>
      </c>
      <c r="N548" t="s">
        <v>64</v>
      </c>
      <c r="O548" t="s">
        <v>27</v>
      </c>
      <c r="P548" t="s">
        <v>72</v>
      </c>
      <c r="Q548" t="s">
        <v>29</v>
      </c>
      <c r="R548" s="1">
        <v>43137</v>
      </c>
      <c r="S548" s="2">
        <f t="shared" si="24"/>
        <v>1.2250830300754428E-4</v>
      </c>
      <c r="T548" s="1" t="str">
        <f t="shared" si="25"/>
        <v/>
      </c>
      <c r="U548" t="str">
        <f t="shared" si="26"/>
        <v>Low Impact</v>
      </c>
    </row>
    <row r="549" spans="1:21" x14ac:dyDescent="0.25">
      <c r="A549">
        <v>35813</v>
      </c>
      <c r="B549" t="s">
        <v>21</v>
      </c>
      <c r="C549" s="1">
        <v>43211</v>
      </c>
      <c r="D549" t="s">
        <v>49</v>
      </c>
      <c r="E549">
        <v>21</v>
      </c>
      <c r="F549">
        <v>156.31</v>
      </c>
      <c r="G549">
        <v>0.06</v>
      </c>
      <c r="H549" t="s">
        <v>23</v>
      </c>
      <c r="I549">
        <v>-9.81</v>
      </c>
      <c r="J549">
        <v>7.59</v>
      </c>
      <c r="K549">
        <v>4</v>
      </c>
      <c r="L549" t="s">
        <v>379</v>
      </c>
      <c r="M549" t="s">
        <v>25</v>
      </c>
      <c r="N549" t="s">
        <v>26</v>
      </c>
      <c r="O549" t="s">
        <v>32</v>
      </c>
      <c r="P549" t="s">
        <v>33</v>
      </c>
      <c r="Q549" t="s">
        <v>29</v>
      </c>
      <c r="R549" s="1">
        <v>43211</v>
      </c>
      <c r="S549" s="2">
        <f t="shared" si="24"/>
        <v>8.9591432783331365E-5</v>
      </c>
      <c r="T549" s="1" t="str">
        <f t="shared" si="25"/>
        <v/>
      </c>
      <c r="U549" t="str">
        <f t="shared" si="26"/>
        <v>Low Impact</v>
      </c>
    </row>
    <row r="550" spans="1:21" x14ac:dyDescent="0.25">
      <c r="A550">
        <v>36838</v>
      </c>
      <c r="B550" t="s">
        <v>21</v>
      </c>
      <c r="C550" s="1">
        <v>43198</v>
      </c>
      <c r="D550" t="s">
        <v>52</v>
      </c>
      <c r="E550">
        <v>3</v>
      </c>
      <c r="F550">
        <v>32.76</v>
      </c>
      <c r="G550">
        <v>0.06</v>
      </c>
      <c r="H550" t="s">
        <v>23</v>
      </c>
      <c r="I550">
        <v>11.29</v>
      </c>
      <c r="J550">
        <v>6.3</v>
      </c>
      <c r="K550">
        <v>0.5</v>
      </c>
      <c r="L550" t="s">
        <v>356</v>
      </c>
      <c r="M550" t="s">
        <v>25</v>
      </c>
      <c r="N550" t="s">
        <v>26</v>
      </c>
      <c r="O550" t="s">
        <v>27</v>
      </c>
      <c r="P550" t="s">
        <v>61</v>
      </c>
      <c r="Q550" t="s">
        <v>40</v>
      </c>
      <c r="R550" s="1">
        <v>43207</v>
      </c>
      <c r="S550" s="2">
        <f t="shared" si="24"/>
        <v>1.8776887838154532E-5</v>
      </c>
      <c r="T550" s="1" t="str">
        <f t="shared" si="25"/>
        <v/>
      </c>
      <c r="U550" t="str">
        <f t="shared" si="26"/>
        <v>Low Impact</v>
      </c>
    </row>
    <row r="551" spans="1:21" x14ac:dyDescent="0.25">
      <c r="A551">
        <v>36999</v>
      </c>
      <c r="B551" t="s">
        <v>30</v>
      </c>
      <c r="C551" s="1">
        <v>43446</v>
      </c>
      <c r="D551" t="s">
        <v>55</v>
      </c>
      <c r="E551">
        <v>28</v>
      </c>
      <c r="F551">
        <v>14475.74</v>
      </c>
      <c r="G551">
        <v>0.06</v>
      </c>
      <c r="H551" t="s">
        <v>56</v>
      </c>
      <c r="I551">
        <v>4963.8900000000003</v>
      </c>
      <c r="J551">
        <v>549.99</v>
      </c>
      <c r="K551">
        <v>49</v>
      </c>
      <c r="L551" t="s">
        <v>389</v>
      </c>
      <c r="M551" t="s">
        <v>54</v>
      </c>
      <c r="N551" t="s">
        <v>26</v>
      </c>
      <c r="O551" t="s">
        <v>38</v>
      </c>
      <c r="P551" t="s">
        <v>82</v>
      </c>
      <c r="Q551" t="s">
        <v>59</v>
      </c>
      <c r="R551" s="1">
        <v>43447</v>
      </c>
      <c r="S551" s="2">
        <f t="shared" si="24"/>
        <v>8.2969885944532088E-3</v>
      </c>
      <c r="T551" s="1" t="str">
        <f t="shared" si="25"/>
        <v>QUALITY CHECK</v>
      </c>
      <c r="U551" t="str">
        <f t="shared" si="26"/>
        <v>Major Local Control Audit</v>
      </c>
    </row>
    <row r="552" spans="1:21" x14ac:dyDescent="0.25">
      <c r="A552">
        <v>37825</v>
      </c>
      <c r="B552" t="s">
        <v>21</v>
      </c>
      <c r="C552" s="1">
        <v>43303</v>
      </c>
      <c r="D552" t="s">
        <v>52</v>
      </c>
      <c r="E552">
        <v>44</v>
      </c>
      <c r="F552">
        <v>505.01</v>
      </c>
      <c r="G552">
        <v>0.06</v>
      </c>
      <c r="H552" t="s">
        <v>31</v>
      </c>
      <c r="I552">
        <v>-43.52</v>
      </c>
      <c r="J552">
        <v>11.97</v>
      </c>
      <c r="K552">
        <v>4.9800000000000004</v>
      </c>
      <c r="L552" t="s">
        <v>392</v>
      </c>
      <c r="M552" t="s">
        <v>25</v>
      </c>
      <c r="N552" t="s">
        <v>37</v>
      </c>
      <c r="O552" t="s">
        <v>27</v>
      </c>
      <c r="P552" t="s">
        <v>46</v>
      </c>
      <c r="Q552" t="s">
        <v>40</v>
      </c>
      <c r="R552" s="1">
        <v>43305</v>
      </c>
      <c r="S552" s="2">
        <f t="shared" si="24"/>
        <v>2.8945409423523872E-4</v>
      </c>
      <c r="T552" s="1" t="str">
        <f t="shared" si="25"/>
        <v/>
      </c>
      <c r="U552" t="str">
        <f t="shared" si="26"/>
        <v>Low Impact</v>
      </c>
    </row>
    <row r="553" spans="1:21" x14ac:dyDescent="0.25">
      <c r="A553">
        <v>37825</v>
      </c>
      <c r="B553" t="s">
        <v>21</v>
      </c>
      <c r="C553" s="1">
        <v>43303</v>
      </c>
      <c r="D553" t="s">
        <v>52</v>
      </c>
      <c r="E553">
        <v>41</v>
      </c>
      <c r="F553">
        <v>286.75</v>
      </c>
      <c r="G553">
        <v>0.06</v>
      </c>
      <c r="H553" t="s">
        <v>31</v>
      </c>
      <c r="I553">
        <v>98.44</v>
      </c>
      <c r="J553">
        <v>6.98</v>
      </c>
      <c r="K553">
        <v>1.6</v>
      </c>
      <c r="L553" t="s">
        <v>392</v>
      </c>
      <c r="M553" t="s">
        <v>25</v>
      </c>
      <c r="N553" t="s">
        <v>37</v>
      </c>
      <c r="O553" t="s">
        <v>27</v>
      </c>
      <c r="P553" t="s">
        <v>42</v>
      </c>
      <c r="Q553" t="s">
        <v>29</v>
      </c>
      <c r="R553" s="1">
        <v>43310</v>
      </c>
      <c r="S553" s="2">
        <f t="shared" si="24"/>
        <v>1.6435508509129464E-4</v>
      </c>
      <c r="T553" s="1" t="str">
        <f t="shared" si="25"/>
        <v/>
      </c>
      <c r="U553" t="str">
        <f t="shared" si="26"/>
        <v>Low Impact</v>
      </c>
    </row>
    <row r="554" spans="1:21" x14ac:dyDescent="0.25">
      <c r="A554">
        <v>38084</v>
      </c>
      <c r="B554" t="s">
        <v>21</v>
      </c>
      <c r="C554" s="1">
        <v>43179</v>
      </c>
      <c r="D554" t="s">
        <v>22</v>
      </c>
      <c r="E554">
        <v>33</v>
      </c>
      <c r="F554">
        <v>404.91</v>
      </c>
      <c r="G554">
        <v>0.06</v>
      </c>
      <c r="H554" t="s">
        <v>31</v>
      </c>
      <c r="I554">
        <v>65.63</v>
      </c>
      <c r="J554">
        <v>12.64</v>
      </c>
      <c r="K554">
        <v>4.9800000000000004</v>
      </c>
      <c r="L554" t="s">
        <v>366</v>
      </c>
      <c r="M554" t="s">
        <v>54</v>
      </c>
      <c r="N554" t="s">
        <v>37</v>
      </c>
      <c r="O554" t="s">
        <v>32</v>
      </c>
      <c r="P554" t="s">
        <v>33</v>
      </c>
      <c r="Q554" t="s">
        <v>34</v>
      </c>
      <c r="R554" s="1">
        <v>43181</v>
      </c>
      <c r="S554" s="2">
        <f t="shared" si="24"/>
        <v>2.3208027028532213E-4</v>
      </c>
      <c r="T554" s="1" t="str">
        <f t="shared" si="25"/>
        <v/>
      </c>
      <c r="U554" t="str">
        <f t="shared" si="26"/>
        <v>Low Impact</v>
      </c>
    </row>
    <row r="555" spans="1:21" x14ac:dyDescent="0.25">
      <c r="A555">
        <v>38882</v>
      </c>
      <c r="B555" t="s">
        <v>21</v>
      </c>
      <c r="C555" s="1">
        <v>43448</v>
      </c>
      <c r="D555" t="s">
        <v>49</v>
      </c>
      <c r="E555">
        <v>40</v>
      </c>
      <c r="F555">
        <v>2169.4899999999998</v>
      </c>
      <c r="G555">
        <v>0.06</v>
      </c>
      <c r="H555" t="s">
        <v>31</v>
      </c>
      <c r="I555">
        <v>1043.43</v>
      </c>
      <c r="J555">
        <v>55.48</v>
      </c>
      <c r="K555">
        <v>4.8499999999999996</v>
      </c>
      <c r="L555" t="s">
        <v>397</v>
      </c>
      <c r="M555" t="s">
        <v>63</v>
      </c>
      <c r="N555" t="s">
        <v>64</v>
      </c>
      <c r="O555" t="s">
        <v>27</v>
      </c>
      <c r="P555" t="s">
        <v>42</v>
      </c>
      <c r="Q555" t="s">
        <v>40</v>
      </c>
      <c r="R555" s="1">
        <v>43448</v>
      </c>
      <c r="S555" s="2">
        <f t="shared" si="24"/>
        <v>1.2434758973137326E-3</v>
      </c>
      <c r="T555" s="1" t="str">
        <f t="shared" si="25"/>
        <v/>
      </c>
      <c r="U555" t="str">
        <f t="shared" si="26"/>
        <v>Medium Local Control Audit</v>
      </c>
    </row>
    <row r="556" spans="1:21" x14ac:dyDescent="0.25">
      <c r="A556">
        <v>39589</v>
      </c>
      <c r="B556" t="s">
        <v>21</v>
      </c>
      <c r="C556" s="1">
        <v>43314</v>
      </c>
      <c r="D556" t="s">
        <v>49</v>
      </c>
      <c r="E556">
        <v>20</v>
      </c>
      <c r="F556">
        <v>95.08</v>
      </c>
      <c r="G556">
        <v>0.06</v>
      </c>
      <c r="H556" t="s">
        <v>31</v>
      </c>
      <c r="I556">
        <v>39.909999999999997</v>
      </c>
      <c r="J556">
        <v>4.91</v>
      </c>
      <c r="K556">
        <v>0.5</v>
      </c>
      <c r="L556" t="s">
        <v>67</v>
      </c>
      <c r="M556" t="s">
        <v>54</v>
      </c>
      <c r="N556" t="s">
        <v>37</v>
      </c>
      <c r="O556" t="s">
        <v>27</v>
      </c>
      <c r="P556" t="s">
        <v>61</v>
      </c>
      <c r="Q556" t="s">
        <v>40</v>
      </c>
      <c r="R556" s="1">
        <v>43314</v>
      </c>
      <c r="S556" s="2">
        <f t="shared" si="24"/>
        <v>5.4496535276304429E-5</v>
      </c>
      <c r="T556" s="1" t="str">
        <f t="shared" si="25"/>
        <v/>
      </c>
      <c r="U556" t="str">
        <f t="shared" si="26"/>
        <v>Low Impact</v>
      </c>
    </row>
    <row r="557" spans="1:21" x14ac:dyDescent="0.25">
      <c r="A557">
        <v>39717</v>
      </c>
      <c r="B557" t="s">
        <v>21</v>
      </c>
      <c r="C557" s="1">
        <v>43432</v>
      </c>
      <c r="D557" t="s">
        <v>35</v>
      </c>
      <c r="E557">
        <v>20</v>
      </c>
      <c r="F557">
        <v>835.48</v>
      </c>
      <c r="G557">
        <v>0.06</v>
      </c>
      <c r="H557" t="s">
        <v>31</v>
      </c>
      <c r="I557">
        <v>-58.13</v>
      </c>
      <c r="J557">
        <v>43.57</v>
      </c>
      <c r="K557">
        <v>16.36</v>
      </c>
      <c r="L557" t="s">
        <v>399</v>
      </c>
      <c r="M557" t="s">
        <v>25</v>
      </c>
      <c r="N557" t="s">
        <v>26</v>
      </c>
      <c r="O557" t="s">
        <v>27</v>
      </c>
      <c r="P557" t="s">
        <v>43</v>
      </c>
      <c r="Q557" t="s">
        <v>40</v>
      </c>
      <c r="R557" s="1">
        <v>43434</v>
      </c>
      <c r="S557" s="2">
        <f t="shared" si="24"/>
        <v>4.788679563803831E-4</v>
      </c>
      <c r="T557" s="1" t="str">
        <f t="shared" si="25"/>
        <v/>
      </c>
      <c r="U557" t="str">
        <f t="shared" si="26"/>
        <v>Low Local Control Audit</v>
      </c>
    </row>
    <row r="558" spans="1:21" x14ac:dyDescent="0.25">
      <c r="A558">
        <v>39846</v>
      </c>
      <c r="B558" t="s">
        <v>21</v>
      </c>
      <c r="C558" s="1">
        <v>43158</v>
      </c>
      <c r="D558" t="s">
        <v>52</v>
      </c>
      <c r="E558">
        <v>14</v>
      </c>
      <c r="F558">
        <v>71.47</v>
      </c>
      <c r="G558">
        <v>0.06</v>
      </c>
      <c r="H558" t="s">
        <v>31</v>
      </c>
      <c r="I558">
        <v>-62.73</v>
      </c>
      <c r="J558">
        <v>4.9800000000000004</v>
      </c>
      <c r="K558">
        <v>4.62</v>
      </c>
      <c r="L558" t="s">
        <v>292</v>
      </c>
      <c r="M558" t="s">
        <v>166</v>
      </c>
      <c r="N558" t="s">
        <v>26</v>
      </c>
      <c r="O558" t="s">
        <v>38</v>
      </c>
      <c r="P558" t="s">
        <v>89</v>
      </c>
      <c r="Q558" t="s">
        <v>34</v>
      </c>
      <c r="R558" s="1">
        <v>43165</v>
      </c>
      <c r="S558" s="2">
        <f t="shared" si="24"/>
        <v>4.0964107869136281E-5</v>
      </c>
      <c r="T558" s="1" t="str">
        <f t="shared" si="25"/>
        <v/>
      </c>
      <c r="U558" t="str">
        <f t="shared" si="26"/>
        <v>Low Impact</v>
      </c>
    </row>
    <row r="559" spans="1:21" x14ac:dyDescent="0.25">
      <c r="A559">
        <v>39846</v>
      </c>
      <c r="B559" t="s">
        <v>21</v>
      </c>
      <c r="C559" s="1">
        <v>43158</v>
      </c>
      <c r="D559" t="s">
        <v>52</v>
      </c>
      <c r="E559">
        <v>10</v>
      </c>
      <c r="F559">
        <v>1372.14</v>
      </c>
      <c r="G559">
        <v>0.06</v>
      </c>
      <c r="H559" t="s">
        <v>56</v>
      </c>
      <c r="I559">
        <v>-340.98</v>
      </c>
      <c r="J559">
        <v>130.97999999999999</v>
      </c>
      <c r="K559">
        <v>54.74</v>
      </c>
      <c r="L559" t="s">
        <v>292</v>
      </c>
      <c r="M559" t="s">
        <v>25</v>
      </c>
      <c r="N559" t="s">
        <v>26</v>
      </c>
      <c r="O559" t="s">
        <v>32</v>
      </c>
      <c r="P559" t="s">
        <v>79</v>
      </c>
      <c r="Q559" t="s">
        <v>80</v>
      </c>
      <c r="R559" s="1">
        <v>43165</v>
      </c>
      <c r="S559" s="2">
        <f t="shared" si="24"/>
        <v>7.8646272522116495E-4</v>
      </c>
      <c r="T559" s="1" t="str">
        <f t="shared" si="25"/>
        <v/>
      </c>
      <c r="U559" t="str">
        <f t="shared" si="26"/>
        <v>Medium Impact</v>
      </c>
    </row>
    <row r="560" spans="1:21" x14ac:dyDescent="0.25">
      <c r="A560">
        <v>40544</v>
      </c>
      <c r="B560" t="s">
        <v>21</v>
      </c>
      <c r="C560" s="1">
        <v>43196</v>
      </c>
      <c r="D560" t="s">
        <v>52</v>
      </c>
      <c r="E560">
        <v>39</v>
      </c>
      <c r="F560">
        <v>2413.5300000000002</v>
      </c>
      <c r="G560">
        <v>0.06</v>
      </c>
      <c r="H560" t="s">
        <v>31</v>
      </c>
      <c r="I560">
        <v>544.04</v>
      </c>
      <c r="J560">
        <v>60.65</v>
      </c>
      <c r="K560">
        <v>12.23</v>
      </c>
      <c r="L560" t="s">
        <v>183</v>
      </c>
      <c r="M560" t="s">
        <v>54</v>
      </c>
      <c r="N560" t="s">
        <v>64</v>
      </c>
      <c r="O560" t="s">
        <v>32</v>
      </c>
      <c r="P560" t="s">
        <v>33</v>
      </c>
      <c r="Q560" t="s">
        <v>74</v>
      </c>
      <c r="R560" s="1">
        <v>43198</v>
      </c>
      <c r="S560" s="2">
        <f t="shared" si="24"/>
        <v>1.3833511020763466E-3</v>
      </c>
      <c r="T560" s="1" t="str">
        <f t="shared" si="25"/>
        <v/>
      </c>
      <c r="U560" t="str">
        <f t="shared" si="26"/>
        <v>Medium Local Control Audit</v>
      </c>
    </row>
    <row r="561" spans="1:21" x14ac:dyDescent="0.25">
      <c r="A561">
        <v>40547</v>
      </c>
      <c r="B561" t="s">
        <v>21</v>
      </c>
      <c r="C561" s="1">
        <v>43290</v>
      </c>
      <c r="D561" t="s">
        <v>49</v>
      </c>
      <c r="E561">
        <v>45</v>
      </c>
      <c r="F561">
        <v>6944.0919999999996</v>
      </c>
      <c r="G561">
        <v>0.06</v>
      </c>
      <c r="H561" t="s">
        <v>23</v>
      </c>
      <c r="I561">
        <v>1820.95</v>
      </c>
      <c r="J561">
        <v>179.99</v>
      </c>
      <c r="K561">
        <v>13.99</v>
      </c>
      <c r="L561" t="s">
        <v>401</v>
      </c>
      <c r="M561" t="s">
        <v>25</v>
      </c>
      <c r="N561" t="s">
        <v>45</v>
      </c>
      <c r="O561" t="s">
        <v>38</v>
      </c>
      <c r="P561" t="s">
        <v>39</v>
      </c>
      <c r="Q561" t="s">
        <v>74</v>
      </c>
      <c r="R561" s="1">
        <v>43292</v>
      </c>
      <c r="S561" s="2">
        <f t="shared" si="24"/>
        <v>3.9801110079922524E-3</v>
      </c>
      <c r="T561" s="1" t="str">
        <f t="shared" si="25"/>
        <v/>
      </c>
      <c r="U561" t="str">
        <f t="shared" si="26"/>
        <v>Major Local Control Audit</v>
      </c>
    </row>
    <row r="562" spans="1:21" x14ac:dyDescent="0.25">
      <c r="A562">
        <v>40835</v>
      </c>
      <c r="B562" t="s">
        <v>21</v>
      </c>
      <c r="C562" s="1">
        <v>43428</v>
      </c>
      <c r="D562" t="s">
        <v>35</v>
      </c>
      <c r="E562">
        <v>26</v>
      </c>
      <c r="F562">
        <v>393.59</v>
      </c>
      <c r="G562">
        <v>0.06</v>
      </c>
      <c r="H562" t="s">
        <v>31</v>
      </c>
      <c r="I562">
        <v>-8.08</v>
      </c>
      <c r="J562">
        <v>15.01</v>
      </c>
      <c r="K562">
        <v>8.4</v>
      </c>
      <c r="L562" t="s">
        <v>404</v>
      </c>
      <c r="M562" t="s">
        <v>63</v>
      </c>
      <c r="N562" t="s">
        <v>45</v>
      </c>
      <c r="O562" t="s">
        <v>27</v>
      </c>
      <c r="P562" t="s">
        <v>48</v>
      </c>
      <c r="Q562" t="s">
        <v>40</v>
      </c>
      <c r="R562" s="1">
        <v>43430</v>
      </c>
      <c r="S562" s="2">
        <f t="shared" si="24"/>
        <v>2.2559204164283403E-4</v>
      </c>
      <c r="T562" s="1" t="str">
        <f t="shared" si="25"/>
        <v/>
      </c>
      <c r="U562" t="str">
        <f t="shared" si="26"/>
        <v>Low Impact</v>
      </c>
    </row>
    <row r="563" spans="1:21" x14ac:dyDescent="0.25">
      <c r="A563">
        <v>41221</v>
      </c>
      <c r="B563" t="s">
        <v>21</v>
      </c>
      <c r="C563" s="1">
        <v>43355</v>
      </c>
      <c r="D563" t="s">
        <v>49</v>
      </c>
      <c r="E563">
        <v>4</v>
      </c>
      <c r="F563">
        <v>345.57</v>
      </c>
      <c r="G563">
        <v>0.06</v>
      </c>
      <c r="H563" t="s">
        <v>31</v>
      </c>
      <c r="I563">
        <v>-218.77</v>
      </c>
      <c r="J563">
        <v>80.98</v>
      </c>
      <c r="K563">
        <v>35</v>
      </c>
      <c r="L563" t="s">
        <v>170</v>
      </c>
      <c r="M563" t="s">
        <v>54</v>
      </c>
      <c r="N563" t="s">
        <v>37</v>
      </c>
      <c r="O563" t="s">
        <v>27</v>
      </c>
      <c r="P563" t="s">
        <v>43</v>
      </c>
      <c r="Q563" t="s">
        <v>76</v>
      </c>
      <c r="R563" s="1">
        <v>43356</v>
      </c>
      <c r="S563" s="2">
        <f t="shared" si="24"/>
        <v>1.9806865476895794E-4</v>
      </c>
      <c r="T563" s="1" t="str">
        <f t="shared" si="25"/>
        <v/>
      </c>
      <c r="U563" t="str">
        <f t="shared" si="26"/>
        <v>Low Impact</v>
      </c>
    </row>
    <row r="564" spans="1:21" x14ac:dyDescent="0.25">
      <c r="A564">
        <v>41604</v>
      </c>
      <c r="B564" t="s">
        <v>21</v>
      </c>
      <c r="C564" s="1">
        <v>43141</v>
      </c>
      <c r="D564" t="s">
        <v>55</v>
      </c>
      <c r="E564">
        <v>22</v>
      </c>
      <c r="F564">
        <v>138.24</v>
      </c>
      <c r="G564">
        <v>0.06</v>
      </c>
      <c r="H564" t="s">
        <v>31</v>
      </c>
      <c r="I564">
        <v>-48.22</v>
      </c>
      <c r="J564">
        <v>6.37</v>
      </c>
      <c r="K564">
        <v>5.19</v>
      </c>
      <c r="L564" t="s">
        <v>220</v>
      </c>
      <c r="M564" t="s">
        <v>54</v>
      </c>
      <c r="N564" t="s">
        <v>26</v>
      </c>
      <c r="O564" t="s">
        <v>27</v>
      </c>
      <c r="P564" t="s">
        <v>48</v>
      </c>
      <c r="Q564" t="s">
        <v>40</v>
      </c>
      <c r="R564" s="1">
        <v>43142</v>
      </c>
      <c r="S564" s="2">
        <f t="shared" si="24"/>
        <v>7.9234339888476285E-5</v>
      </c>
      <c r="T564" s="1" t="str">
        <f t="shared" si="25"/>
        <v/>
      </c>
      <c r="U564" t="str">
        <f t="shared" si="26"/>
        <v>Low Impact</v>
      </c>
    </row>
    <row r="565" spans="1:21" x14ac:dyDescent="0.25">
      <c r="A565">
        <v>42022</v>
      </c>
      <c r="B565" t="s">
        <v>21</v>
      </c>
      <c r="C565" s="1">
        <v>43367</v>
      </c>
      <c r="D565" t="s">
        <v>55</v>
      </c>
      <c r="E565">
        <v>11</v>
      </c>
      <c r="F565">
        <v>43.25</v>
      </c>
      <c r="G565">
        <v>0.06</v>
      </c>
      <c r="H565" t="s">
        <v>31</v>
      </c>
      <c r="I565">
        <v>-9.68</v>
      </c>
      <c r="J565">
        <v>3.95</v>
      </c>
      <c r="K565">
        <v>2</v>
      </c>
      <c r="L565" t="s">
        <v>170</v>
      </c>
      <c r="M565" t="s">
        <v>54</v>
      </c>
      <c r="N565" t="s">
        <v>37</v>
      </c>
      <c r="O565" t="s">
        <v>27</v>
      </c>
      <c r="P565" t="s">
        <v>72</v>
      </c>
      <c r="Q565" t="s">
        <v>29</v>
      </c>
      <c r="R565" s="1">
        <v>43368</v>
      </c>
      <c r="S565" s="2">
        <f t="shared" si="24"/>
        <v>2.4789389468870074E-5</v>
      </c>
      <c r="T565" s="1" t="str">
        <f t="shared" si="25"/>
        <v/>
      </c>
      <c r="U565" t="str">
        <f t="shared" si="26"/>
        <v>Low Impact</v>
      </c>
    </row>
    <row r="566" spans="1:21" x14ac:dyDescent="0.25">
      <c r="A566">
        <v>42631</v>
      </c>
      <c r="B566" t="s">
        <v>21</v>
      </c>
      <c r="C566" s="1">
        <v>43229</v>
      </c>
      <c r="D566" t="s">
        <v>35</v>
      </c>
      <c r="E566">
        <v>44</v>
      </c>
      <c r="F566">
        <v>287.22000000000003</v>
      </c>
      <c r="G566">
        <v>0.06</v>
      </c>
      <c r="H566" t="s">
        <v>31</v>
      </c>
      <c r="I566">
        <v>-72.930000000000007</v>
      </c>
      <c r="J566">
        <v>6.68</v>
      </c>
      <c r="K566">
        <v>5.41</v>
      </c>
      <c r="L566" t="s">
        <v>345</v>
      </c>
      <c r="M566" t="s">
        <v>25</v>
      </c>
      <c r="N566" t="s">
        <v>26</v>
      </c>
      <c r="O566" t="s">
        <v>27</v>
      </c>
      <c r="P566" t="s">
        <v>42</v>
      </c>
      <c r="Q566" t="s">
        <v>40</v>
      </c>
      <c r="R566" s="1">
        <v>43230</v>
      </c>
      <c r="S566" s="2">
        <f t="shared" si="24"/>
        <v>1.646244726762743E-4</v>
      </c>
      <c r="T566" s="1" t="str">
        <f t="shared" si="25"/>
        <v/>
      </c>
      <c r="U566" t="str">
        <f t="shared" si="26"/>
        <v>Low Impact</v>
      </c>
    </row>
    <row r="567" spans="1:21" x14ac:dyDescent="0.25">
      <c r="A567">
        <v>43554</v>
      </c>
      <c r="B567" t="s">
        <v>21</v>
      </c>
      <c r="C567" s="1">
        <v>43403</v>
      </c>
      <c r="D567" t="s">
        <v>49</v>
      </c>
      <c r="E567">
        <v>9</v>
      </c>
      <c r="F567">
        <v>34.18</v>
      </c>
      <c r="G567">
        <v>0.06</v>
      </c>
      <c r="H567" t="s">
        <v>31</v>
      </c>
      <c r="I567">
        <v>-5.46</v>
      </c>
      <c r="J567">
        <v>3.6</v>
      </c>
      <c r="K567">
        <v>2.2000000000000002</v>
      </c>
      <c r="L567" t="s">
        <v>346</v>
      </c>
      <c r="M567" t="s">
        <v>25</v>
      </c>
      <c r="N567" t="s">
        <v>64</v>
      </c>
      <c r="O567" t="s">
        <v>27</v>
      </c>
      <c r="P567" t="s">
        <v>42</v>
      </c>
      <c r="Q567" t="s">
        <v>29</v>
      </c>
      <c r="R567" s="1">
        <v>43406</v>
      </c>
      <c r="S567" s="2">
        <f t="shared" si="24"/>
        <v>1.9590782243837668E-5</v>
      </c>
      <c r="T567" s="1" t="str">
        <f t="shared" si="25"/>
        <v/>
      </c>
      <c r="U567" t="str">
        <f t="shared" si="26"/>
        <v>Low Impact</v>
      </c>
    </row>
    <row r="568" spans="1:21" x14ac:dyDescent="0.25">
      <c r="A568">
        <v>44772</v>
      </c>
      <c r="B568" t="s">
        <v>21</v>
      </c>
      <c r="C568" s="1">
        <v>43190</v>
      </c>
      <c r="D568" t="s">
        <v>22</v>
      </c>
      <c r="E568">
        <v>1</v>
      </c>
      <c r="F568">
        <v>54.076999999999998</v>
      </c>
      <c r="G568">
        <v>0.06</v>
      </c>
      <c r="H568" t="s">
        <v>23</v>
      </c>
      <c r="I568">
        <v>-232.99</v>
      </c>
      <c r="J568">
        <v>55.99</v>
      </c>
      <c r="K568">
        <v>5</v>
      </c>
      <c r="L568" t="s">
        <v>390</v>
      </c>
      <c r="M568" t="s">
        <v>166</v>
      </c>
      <c r="N568" t="s">
        <v>26</v>
      </c>
      <c r="O568" t="s">
        <v>38</v>
      </c>
      <c r="P568" t="s">
        <v>39</v>
      </c>
      <c r="Q568" t="s">
        <v>34</v>
      </c>
      <c r="R568" s="1">
        <v>43192</v>
      </c>
      <c r="S568" s="2">
        <f t="shared" si="24"/>
        <v>3.0995047729666747E-5</v>
      </c>
      <c r="T568" s="1" t="str">
        <f t="shared" si="25"/>
        <v/>
      </c>
      <c r="U568" t="str">
        <f t="shared" si="26"/>
        <v>Low Impact</v>
      </c>
    </row>
    <row r="569" spans="1:21" x14ac:dyDescent="0.25">
      <c r="A569">
        <v>44962</v>
      </c>
      <c r="B569" t="s">
        <v>30</v>
      </c>
      <c r="C569" s="1">
        <v>43462</v>
      </c>
      <c r="D569" t="s">
        <v>55</v>
      </c>
      <c r="E569">
        <v>27</v>
      </c>
      <c r="F569">
        <v>575.74</v>
      </c>
      <c r="G569">
        <v>0.06</v>
      </c>
      <c r="H569" t="s">
        <v>31</v>
      </c>
      <c r="I569">
        <v>152.6</v>
      </c>
      <c r="J569">
        <v>22.24</v>
      </c>
      <c r="K569">
        <v>1.99</v>
      </c>
      <c r="L569" t="s">
        <v>191</v>
      </c>
      <c r="M569" t="s">
        <v>25</v>
      </c>
      <c r="N569" t="s">
        <v>45</v>
      </c>
      <c r="O569" t="s">
        <v>38</v>
      </c>
      <c r="P569" t="s">
        <v>89</v>
      </c>
      <c r="Q569" t="s">
        <v>34</v>
      </c>
      <c r="R569" s="1">
        <v>43464</v>
      </c>
      <c r="S569" s="2">
        <f t="shared" si="24"/>
        <v>3.2999405994930074E-4</v>
      </c>
      <c r="T569" s="1" t="str">
        <f t="shared" si="25"/>
        <v>QUALITY CHECK</v>
      </c>
      <c r="U569" t="str">
        <f t="shared" si="26"/>
        <v>Low Impact</v>
      </c>
    </row>
    <row r="570" spans="1:21" x14ac:dyDescent="0.25">
      <c r="A570">
        <v>45218</v>
      </c>
      <c r="B570" t="s">
        <v>21</v>
      </c>
      <c r="C570" s="1">
        <v>43230</v>
      </c>
      <c r="D570" t="s">
        <v>52</v>
      </c>
      <c r="E570">
        <v>49</v>
      </c>
      <c r="F570">
        <v>309.45999999999998</v>
      </c>
      <c r="G570">
        <v>0.06</v>
      </c>
      <c r="H570" t="s">
        <v>31</v>
      </c>
      <c r="I570">
        <v>-82.64</v>
      </c>
      <c r="J570">
        <v>6.48</v>
      </c>
      <c r="K570">
        <v>2.74</v>
      </c>
      <c r="L570" t="s">
        <v>417</v>
      </c>
      <c r="M570" t="s">
        <v>54</v>
      </c>
      <c r="N570" t="s">
        <v>37</v>
      </c>
      <c r="O570" t="s">
        <v>38</v>
      </c>
      <c r="P570" t="s">
        <v>89</v>
      </c>
      <c r="Q570" t="s">
        <v>34</v>
      </c>
      <c r="R570" s="1">
        <v>43232</v>
      </c>
      <c r="S570" s="2">
        <f t="shared" si="24"/>
        <v>1.7737166393148052E-4</v>
      </c>
      <c r="T570" s="1" t="str">
        <f t="shared" si="25"/>
        <v/>
      </c>
      <c r="U570" t="str">
        <f t="shared" si="26"/>
        <v>Low Impact</v>
      </c>
    </row>
    <row r="571" spans="1:21" x14ac:dyDescent="0.25">
      <c r="A571">
        <v>323</v>
      </c>
      <c r="B571" t="s">
        <v>21</v>
      </c>
      <c r="C571" s="1">
        <v>43184</v>
      </c>
      <c r="D571" t="s">
        <v>49</v>
      </c>
      <c r="E571">
        <v>20</v>
      </c>
      <c r="F571">
        <v>108.09</v>
      </c>
      <c r="G571">
        <v>7.0000000000000007E-2</v>
      </c>
      <c r="H571" t="s">
        <v>31</v>
      </c>
      <c r="I571">
        <v>25.76</v>
      </c>
      <c r="J571">
        <v>5.68</v>
      </c>
      <c r="K571">
        <v>1.39</v>
      </c>
      <c r="L571" t="s">
        <v>50</v>
      </c>
      <c r="M571" t="s">
        <v>25</v>
      </c>
      <c r="N571" t="s">
        <v>45</v>
      </c>
      <c r="O571" t="s">
        <v>27</v>
      </c>
      <c r="P571" t="s">
        <v>51</v>
      </c>
      <c r="Q571" t="s">
        <v>40</v>
      </c>
      <c r="R571" s="1">
        <v>43186</v>
      </c>
      <c r="S571" s="2">
        <f t="shared" si="24"/>
        <v>6.1953412894570322E-5</v>
      </c>
      <c r="T571" s="1" t="str">
        <f t="shared" si="25"/>
        <v/>
      </c>
      <c r="U571" t="str">
        <f t="shared" si="26"/>
        <v>Low Impact</v>
      </c>
    </row>
    <row r="572" spans="1:21" x14ac:dyDescent="0.25">
      <c r="A572">
        <v>1829</v>
      </c>
      <c r="B572" t="s">
        <v>21</v>
      </c>
      <c r="C572" s="1">
        <v>43227</v>
      </c>
      <c r="D572" t="s">
        <v>35</v>
      </c>
      <c r="E572">
        <v>48</v>
      </c>
      <c r="F572">
        <v>133.04</v>
      </c>
      <c r="G572">
        <v>7.0000000000000007E-2</v>
      </c>
      <c r="H572" t="s">
        <v>31</v>
      </c>
      <c r="I572">
        <v>6.73</v>
      </c>
      <c r="J572">
        <v>2.78</v>
      </c>
      <c r="K572">
        <v>1.49</v>
      </c>
      <c r="L572" t="s">
        <v>83</v>
      </c>
      <c r="M572" t="s">
        <v>25</v>
      </c>
      <c r="N572" t="s">
        <v>45</v>
      </c>
      <c r="O572" t="s">
        <v>27</v>
      </c>
      <c r="P572" t="s">
        <v>48</v>
      </c>
      <c r="Q572" t="s">
        <v>40</v>
      </c>
      <c r="R572" s="1">
        <v>43228</v>
      </c>
      <c r="S572" s="2">
        <f t="shared" si="24"/>
        <v>7.6253881501467621E-5</v>
      </c>
      <c r="T572" s="1" t="str">
        <f t="shared" si="25"/>
        <v/>
      </c>
      <c r="U572" t="str">
        <f t="shared" si="26"/>
        <v>Low Impact</v>
      </c>
    </row>
    <row r="573" spans="1:21" x14ac:dyDescent="0.25">
      <c r="A573">
        <v>2756</v>
      </c>
      <c r="B573" t="s">
        <v>21</v>
      </c>
      <c r="C573" s="1">
        <v>43207</v>
      </c>
      <c r="D573" t="s">
        <v>49</v>
      </c>
      <c r="E573">
        <v>42</v>
      </c>
      <c r="F573">
        <v>248.54</v>
      </c>
      <c r="G573">
        <v>7.0000000000000007E-2</v>
      </c>
      <c r="H573" t="s">
        <v>31</v>
      </c>
      <c r="I573">
        <v>111.75</v>
      </c>
      <c r="J573">
        <v>6.3</v>
      </c>
      <c r="K573">
        <v>0.5</v>
      </c>
      <c r="L573" t="s">
        <v>91</v>
      </c>
      <c r="M573" t="s">
        <v>25</v>
      </c>
      <c r="N573" t="s">
        <v>45</v>
      </c>
      <c r="O573" t="s">
        <v>27</v>
      </c>
      <c r="P573" t="s">
        <v>61</v>
      </c>
      <c r="Q573" t="s">
        <v>40</v>
      </c>
      <c r="R573" s="1">
        <v>43207</v>
      </c>
      <c r="S573" s="2">
        <f t="shared" si="24"/>
        <v>1.4245444759752526E-4</v>
      </c>
      <c r="T573" s="1" t="str">
        <f t="shared" si="25"/>
        <v/>
      </c>
      <c r="U573" t="str">
        <f t="shared" si="26"/>
        <v>Low Impact</v>
      </c>
    </row>
    <row r="574" spans="1:21" x14ac:dyDescent="0.25">
      <c r="A574">
        <v>3585</v>
      </c>
      <c r="B574" t="s">
        <v>21</v>
      </c>
      <c r="C574" s="1">
        <v>43426</v>
      </c>
      <c r="D574" t="s">
        <v>35</v>
      </c>
      <c r="E574">
        <v>27</v>
      </c>
      <c r="F574">
        <v>259.72000000000003</v>
      </c>
      <c r="G574">
        <v>7.0000000000000007E-2</v>
      </c>
      <c r="H574" t="s">
        <v>31</v>
      </c>
      <c r="I574">
        <v>78.05</v>
      </c>
      <c r="J574">
        <v>10.06</v>
      </c>
      <c r="K574">
        <v>2.06</v>
      </c>
      <c r="L574" t="s">
        <v>103</v>
      </c>
      <c r="M574" t="s">
        <v>54</v>
      </c>
      <c r="N574" t="s">
        <v>26</v>
      </c>
      <c r="O574" t="s">
        <v>27</v>
      </c>
      <c r="P574" t="s">
        <v>42</v>
      </c>
      <c r="Q574" t="s">
        <v>29</v>
      </c>
      <c r="R574" s="1">
        <v>43426</v>
      </c>
      <c r="S574" s="2">
        <f t="shared" si="24"/>
        <v>1.4886243312959389E-4</v>
      </c>
      <c r="T574" s="1" t="str">
        <f t="shared" si="25"/>
        <v/>
      </c>
      <c r="U574" t="str">
        <f t="shared" si="26"/>
        <v>Low Impact</v>
      </c>
    </row>
    <row r="575" spans="1:21" x14ac:dyDescent="0.25">
      <c r="A575">
        <v>3585</v>
      </c>
      <c r="B575" t="s">
        <v>21</v>
      </c>
      <c r="C575" s="1">
        <v>43426</v>
      </c>
      <c r="D575" t="s">
        <v>35</v>
      </c>
      <c r="E575">
        <v>34</v>
      </c>
      <c r="F575">
        <v>54.69</v>
      </c>
      <c r="G575">
        <v>7.0000000000000007E-2</v>
      </c>
      <c r="H575" t="s">
        <v>31</v>
      </c>
      <c r="I575">
        <v>-35.75</v>
      </c>
      <c r="J575">
        <v>1.68</v>
      </c>
      <c r="K575">
        <v>1.57</v>
      </c>
      <c r="L575" t="s">
        <v>103</v>
      </c>
      <c r="M575" t="s">
        <v>54</v>
      </c>
      <c r="N575" t="s">
        <v>26</v>
      </c>
      <c r="O575" t="s">
        <v>27</v>
      </c>
      <c r="P575" t="s">
        <v>28</v>
      </c>
      <c r="Q575" t="s">
        <v>29</v>
      </c>
      <c r="R575" s="1">
        <v>43427</v>
      </c>
      <c r="S575" s="2">
        <f t="shared" si="24"/>
        <v>3.1346397920289114E-5</v>
      </c>
      <c r="T575" s="1" t="str">
        <f t="shared" si="25"/>
        <v/>
      </c>
      <c r="U575" t="str">
        <f t="shared" si="26"/>
        <v>Low Impact</v>
      </c>
    </row>
    <row r="576" spans="1:21" x14ac:dyDescent="0.25">
      <c r="A576">
        <v>5446</v>
      </c>
      <c r="B576" t="s">
        <v>21</v>
      </c>
      <c r="C576" s="1">
        <v>43271</v>
      </c>
      <c r="D576" t="s">
        <v>52</v>
      </c>
      <c r="E576">
        <v>42</v>
      </c>
      <c r="F576">
        <v>433.68</v>
      </c>
      <c r="G576">
        <v>7.0000000000000007E-2</v>
      </c>
      <c r="H576" t="s">
        <v>31</v>
      </c>
      <c r="I576">
        <v>44.1</v>
      </c>
      <c r="J576">
        <v>10.98</v>
      </c>
      <c r="K576">
        <v>4.8</v>
      </c>
      <c r="L576" t="s">
        <v>120</v>
      </c>
      <c r="M576" t="s">
        <v>63</v>
      </c>
      <c r="N576" t="s">
        <v>26</v>
      </c>
      <c r="O576" t="s">
        <v>27</v>
      </c>
      <c r="P576" t="s">
        <v>51</v>
      </c>
      <c r="Q576" t="s">
        <v>40</v>
      </c>
      <c r="R576" s="1">
        <v>43278</v>
      </c>
      <c r="S576" s="2">
        <f t="shared" si="24"/>
        <v>2.4857022947652192E-4</v>
      </c>
      <c r="T576" s="1" t="str">
        <f t="shared" si="25"/>
        <v/>
      </c>
      <c r="U576" t="str">
        <f t="shared" si="26"/>
        <v>Low Impact</v>
      </c>
    </row>
    <row r="577" spans="1:21" x14ac:dyDescent="0.25">
      <c r="A577">
        <v>5920</v>
      </c>
      <c r="B577" t="s">
        <v>21</v>
      </c>
      <c r="C577" s="1">
        <v>43423</v>
      </c>
      <c r="D577" t="s">
        <v>35</v>
      </c>
      <c r="E577">
        <v>4</v>
      </c>
      <c r="F577">
        <v>582.59</v>
      </c>
      <c r="G577">
        <v>7.0000000000000007E-2</v>
      </c>
      <c r="H577" t="s">
        <v>31</v>
      </c>
      <c r="I577">
        <v>-121.75</v>
      </c>
      <c r="J577">
        <v>155.06</v>
      </c>
      <c r="K577">
        <v>7.07</v>
      </c>
      <c r="L577" t="s">
        <v>125</v>
      </c>
      <c r="M577" t="s">
        <v>54</v>
      </c>
      <c r="N577" t="s">
        <v>64</v>
      </c>
      <c r="O577" t="s">
        <v>27</v>
      </c>
      <c r="P577" t="s">
        <v>43</v>
      </c>
      <c r="Q577" t="s">
        <v>40</v>
      </c>
      <c r="R577" s="1">
        <v>43423</v>
      </c>
      <c r="S577" s="2">
        <f t="shared" si="24"/>
        <v>3.3392024070911022E-4</v>
      </c>
      <c r="T577" s="1" t="str">
        <f t="shared" si="25"/>
        <v/>
      </c>
      <c r="U577" t="str">
        <f t="shared" si="26"/>
        <v>Low Impact</v>
      </c>
    </row>
    <row r="578" spans="1:21" x14ac:dyDescent="0.25">
      <c r="A578">
        <v>6211</v>
      </c>
      <c r="B578" t="s">
        <v>21</v>
      </c>
      <c r="C578" s="1">
        <v>43427</v>
      </c>
      <c r="D578" t="s">
        <v>49</v>
      </c>
      <c r="E578">
        <v>3</v>
      </c>
      <c r="F578">
        <v>68.64</v>
      </c>
      <c r="G578">
        <v>7.0000000000000007E-2</v>
      </c>
      <c r="H578" t="s">
        <v>31</v>
      </c>
      <c r="I578">
        <v>-38.93</v>
      </c>
      <c r="J578">
        <v>21.38</v>
      </c>
      <c r="K578">
        <v>8.99</v>
      </c>
      <c r="L578" t="s">
        <v>131</v>
      </c>
      <c r="M578" t="s">
        <v>25</v>
      </c>
      <c r="N578" t="s">
        <v>26</v>
      </c>
      <c r="O578" t="s">
        <v>27</v>
      </c>
      <c r="P578" t="s">
        <v>28</v>
      </c>
      <c r="Q578" t="s">
        <v>34</v>
      </c>
      <c r="R578" s="1">
        <v>43429</v>
      </c>
      <c r="S578" s="2">
        <f t="shared" ref="S578:S641" si="27">F578/$F$905</f>
        <v>3.9342050708514262E-5</v>
      </c>
      <c r="T578" s="1" t="str">
        <f t="shared" si="25"/>
        <v/>
      </c>
      <c r="U578" t="str">
        <f t="shared" si="26"/>
        <v>Low Impact</v>
      </c>
    </row>
    <row r="579" spans="1:21" x14ac:dyDescent="0.25">
      <c r="A579">
        <v>6592</v>
      </c>
      <c r="B579" t="s">
        <v>21</v>
      </c>
      <c r="C579" s="1">
        <v>43435</v>
      </c>
      <c r="D579" t="s">
        <v>52</v>
      </c>
      <c r="E579">
        <v>33</v>
      </c>
      <c r="F579">
        <v>1621.1</v>
      </c>
      <c r="G579">
        <v>7.0000000000000007E-2</v>
      </c>
      <c r="H579" t="s">
        <v>23</v>
      </c>
      <c r="I579">
        <v>-971.36</v>
      </c>
      <c r="J579">
        <v>48.91</v>
      </c>
      <c r="K579">
        <v>35</v>
      </c>
      <c r="L579" t="s">
        <v>135</v>
      </c>
      <c r="M579" t="s">
        <v>54</v>
      </c>
      <c r="N579" t="s">
        <v>64</v>
      </c>
      <c r="O579" t="s">
        <v>27</v>
      </c>
      <c r="P579" t="s">
        <v>43</v>
      </c>
      <c r="Q579" t="s">
        <v>76</v>
      </c>
      <c r="R579" s="1">
        <v>43437</v>
      </c>
      <c r="S579" s="2">
        <f t="shared" si="27"/>
        <v>9.291579021499485E-4</v>
      </c>
      <c r="T579" s="1" t="str">
        <f t="shared" ref="T579:T642" si="28">IF(B579="Y","QUALITY CHECK","")</f>
        <v/>
      </c>
      <c r="U579" t="str">
        <f t="shared" ref="U579:U642" si="29">VLOOKUP(S579,$G$912:$H$917,2)</f>
        <v>Medium Local Control Audit</v>
      </c>
    </row>
    <row r="580" spans="1:21" x14ac:dyDescent="0.25">
      <c r="A580">
        <v>6854</v>
      </c>
      <c r="B580" t="s">
        <v>21</v>
      </c>
      <c r="C580" s="1">
        <v>43106</v>
      </c>
      <c r="D580" t="s">
        <v>55</v>
      </c>
      <c r="E580">
        <v>1</v>
      </c>
      <c r="F580">
        <v>22.13</v>
      </c>
      <c r="G580">
        <v>7.0000000000000007E-2</v>
      </c>
      <c r="H580" t="s">
        <v>23</v>
      </c>
      <c r="I580">
        <v>-2.39</v>
      </c>
      <c r="J580">
        <v>7.68</v>
      </c>
      <c r="K580">
        <v>6.16</v>
      </c>
      <c r="L580" t="s">
        <v>137</v>
      </c>
      <c r="M580" t="s">
        <v>25</v>
      </c>
      <c r="N580" t="s">
        <v>64</v>
      </c>
      <c r="O580" t="s">
        <v>27</v>
      </c>
      <c r="P580" t="s">
        <v>48</v>
      </c>
      <c r="Q580" t="s">
        <v>40</v>
      </c>
      <c r="R580" s="1">
        <v>43108</v>
      </c>
      <c r="S580" s="2">
        <f t="shared" si="27"/>
        <v>1.268414309701953E-5</v>
      </c>
      <c r="T580" s="1" t="str">
        <f t="shared" si="28"/>
        <v/>
      </c>
      <c r="U580" t="str">
        <f t="shared" si="29"/>
        <v>Low Impact</v>
      </c>
    </row>
    <row r="581" spans="1:21" x14ac:dyDescent="0.25">
      <c r="A581">
        <v>7776</v>
      </c>
      <c r="B581" t="s">
        <v>21</v>
      </c>
      <c r="C581" s="1">
        <v>43173</v>
      </c>
      <c r="D581" t="s">
        <v>55</v>
      </c>
      <c r="E581">
        <v>36</v>
      </c>
      <c r="F581">
        <v>7223.59</v>
      </c>
      <c r="G581">
        <v>7.0000000000000007E-2</v>
      </c>
      <c r="H581" t="s">
        <v>56</v>
      </c>
      <c r="I581">
        <v>1769.81</v>
      </c>
      <c r="J581">
        <v>200.98</v>
      </c>
      <c r="K581">
        <v>23.76</v>
      </c>
      <c r="L581" t="s">
        <v>141</v>
      </c>
      <c r="M581" t="s">
        <v>25</v>
      </c>
      <c r="N581" t="s">
        <v>26</v>
      </c>
      <c r="O581" t="s">
        <v>32</v>
      </c>
      <c r="P581" t="s">
        <v>86</v>
      </c>
      <c r="Q581" t="s">
        <v>59</v>
      </c>
      <c r="R581" s="1">
        <v>43174</v>
      </c>
      <c r="S581" s="2">
        <f t="shared" si="27"/>
        <v>4.1403094999638195E-3</v>
      </c>
      <c r="T581" s="1" t="str">
        <f t="shared" si="28"/>
        <v/>
      </c>
      <c r="U581" t="str">
        <f t="shared" si="29"/>
        <v>Major Local Control Audit</v>
      </c>
    </row>
    <row r="582" spans="1:21" x14ac:dyDescent="0.25">
      <c r="A582">
        <v>7782</v>
      </c>
      <c r="B582" t="s">
        <v>21</v>
      </c>
      <c r="C582" s="1">
        <v>43283</v>
      </c>
      <c r="D582" t="s">
        <v>49</v>
      </c>
      <c r="E582">
        <v>20</v>
      </c>
      <c r="F582">
        <v>1205.73</v>
      </c>
      <c r="G582">
        <v>7.0000000000000007E-2</v>
      </c>
      <c r="H582" t="s">
        <v>23</v>
      </c>
      <c r="I582">
        <v>310.93</v>
      </c>
      <c r="J582">
        <v>60.97</v>
      </c>
      <c r="K582">
        <v>4.5</v>
      </c>
      <c r="L582" t="s">
        <v>113</v>
      </c>
      <c r="M582" t="s">
        <v>25</v>
      </c>
      <c r="N582" t="s">
        <v>26</v>
      </c>
      <c r="O582" t="s">
        <v>27</v>
      </c>
      <c r="P582" t="s">
        <v>46</v>
      </c>
      <c r="Q582" t="s">
        <v>40</v>
      </c>
      <c r="R582" s="1">
        <v>43285</v>
      </c>
      <c r="S582" s="2">
        <f t="shared" si="27"/>
        <v>6.9108232518614373E-4</v>
      </c>
      <c r="T582" s="1" t="str">
        <f t="shared" si="28"/>
        <v/>
      </c>
      <c r="U582" t="str">
        <f t="shared" si="29"/>
        <v>Medium Impact</v>
      </c>
    </row>
    <row r="583" spans="1:21" x14ac:dyDescent="0.25">
      <c r="A583">
        <v>7845</v>
      </c>
      <c r="B583" t="s">
        <v>30</v>
      </c>
      <c r="C583" s="1">
        <v>43447</v>
      </c>
      <c r="D583" t="s">
        <v>49</v>
      </c>
      <c r="E583">
        <v>45</v>
      </c>
      <c r="F583">
        <v>2145.0500000000002</v>
      </c>
      <c r="G583">
        <v>7.0000000000000007E-2</v>
      </c>
      <c r="H583" t="s">
        <v>23</v>
      </c>
      <c r="I583">
        <v>1012.67</v>
      </c>
      <c r="J583">
        <v>48.94</v>
      </c>
      <c r="K583">
        <v>5.86</v>
      </c>
      <c r="L583" t="s">
        <v>136</v>
      </c>
      <c r="M583" t="s">
        <v>54</v>
      </c>
      <c r="N583" t="s">
        <v>45</v>
      </c>
      <c r="O583" t="s">
        <v>27</v>
      </c>
      <c r="P583" t="s">
        <v>42</v>
      </c>
      <c r="Q583" t="s">
        <v>40</v>
      </c>
      <c r="R583" s="1">
        <v>43448</v>
      </c>
      <c r="S583" s="2">
        <f t="shared" si="27"/>
        <v>1.2294677428947921E-3</v>
      </c>
      <c r="T583" s="1" t="str">
        <f t="shared" si="28"/>
        <v>QUALITY CHECK</v>
      </c>
      <c r="U583" t="str">
        <f t="shared" si="29"/>
        <v>Medium Local Control Audit</v>
      </c>
    </row>
    <row r="584" spans="1:21" x14ac:dyDescent="0.25">
      <c r="A584">
        <v>8103</v>
      </c>
      <c r="B584" t="s">
        <v>21</v>
      </c>
      <c r="C584" s="1">
        <v>43406</v>
      </c>
      <c r="D584" t="s">
        <v>52</v>
      </c>
      <c r="E584">
        <v>16</v>
      </c>
      <c r="F584">
        <v>457.68</v>
      </c>
      <c r="G584">
        <v>7.0000000000000007E-2</v>
      </c>
      <c r="H584" t="s">
        <v>31</v>
      </c>
      <c r="I584">
        <v>107.38</v>
      </c>
      <c r="J584">
        <v>29.17</v>
      </c>
      <c r="K584">
        <v>6.27</v>
      </c>
      <c r="L584" t="s">
        <v>144</v>
      </c>
      <c r="M584" t="s">
        <v>54</v>
      </c>
      <c r="N584" t="s">
        <v>26</v>
      </c>
      <c r="O584" t="s">
        <v>27</v>
      </c>
      <c r="P584" t="s">
        <v>48</v>
      </c>
      <c r="Q584" t="s">
        <v>40</v>
      </c>
      <c r="R584" s="1">
        <v>43410</v>
      </c>
      <c r="S584" s="2">
        <f t="shared" si="27"/>
        <v>2.6232619126271574E-4</v>
      </c>
      <c r="T584" s="1" t="str">
        <f t="shared" si="28"/>
        <v/>
      </c>
      <c r="U584" t="str">
        <f t="shared" si="29"/>
        <v>Low Impact</v>
      </c>
    </row>
    <row r="585" spans="1:21" x14ac:dyDescent="0.25">
      <c r="A585">
        <v>8132</v>
      </c>
      <c r="B585" t="s">
        <v>21</v>
      </c>
      <c r="C585" s="1">
        <v>43234</v>
      </c>
      <c r="D585" t="s">
        <v>52</v>
      </c>
      <c r="E585">
        <v>45</v>
      </c>
      <c r="F585">
        <v>294.86</v>
      </c>
      <c r="G585">
        <v>7.0000000000000007E-2</v>
      </c>
      <c r="H585" t="s">
        <v>31</v>
      </c>
      <c r="I585">
        <v>-141.12</v>
      </c>
      <c r="J585">
        <v>6.68</v>
      </c>
      <c r="K585">
        <v>6.92</v>
      </c>
      <c r="L585" t="s">
        <v>145</v>
      </c>
      <c r="M585" t="s">
        <v>25</v>
      </c>
      <c r="N585" t="s">
        <v>37</v>
      </c>
      <c r="O585" t="s">
        <v>27</v>
      </c>
      <c r="P585" t="s">
        <v>42</v>
      </c>
      <c r="Q585" t="s">
        <v>40</v>
      </c>
      <c r="R585" s="1">
        <v>43241</v>
      </c>
      <c r="S585" s="2">
        <f t="shared" si="27"/>
        <v>1.690034538448793E-4</v>
      </c>
      <c r="T585" s="1" t="str">
        <f t="shared" si="28"/>
        <v/>
      </c>
      <c r="U585" t="str">
        <f t="shared" si="29"/>
        <v>Low Impact</v>
      </c>
    </row>
    <row r="586" spans="1:21" x14ac:dyDescent="0.25">
      <c r="A586">
        <v>8709</v>
      </c>
      <c r="B586" t="s">
        <v>21</v>
      </c>
      <c r="C586" s="1">
        <v>43167</v>
      </c>
      <c r="D586" t="s">
        <v>35</v>
      </c>
      <c r="E586">
        <v>50</v>
      </c>
      <c r="F586">
        <v>2451.41</v>
      </c>
      <c r="G586">
        <v>7.0000000000000007E-2</v>
      </c>
      <c r="H586" t="s">
        <v>31</v>
      </c>
      <c r="I586">
        <v>773.36</v>
      </c>
      <c r="J586">
        <v>51.98</v>
      </c>
      <c r="K586">
        <v>10.17</v>
      </c>
      <c r="L586" t="s">
        <v>156</v>
      </c>
      <c r="M586" t="s">
        <v>54</v>
      </c>
      <c r="N586" t="s">
        <v>37</v>
      </c>
      <c r="O586" t="s">
        <v>38</v>
      </c>
      <c r="P586" t="s">
        <v>58</v>
      </c>
      <c r="Q586" t="s">
        <v>74</v>
      </c>
      <c r="R586" s="1">
        <v>43169</v>
      </c>
      <c r="S586" s="2">
        <f t="shared" si="27"/>
        <v>1.4050625950955556E-3</v>
      </c>
      <c r="T586" s="1" t="str">
        <f t="shared" si="28"/>
        <v/>
      </c>
      <c r="U586" t="str">
        <f t="shared" si="29"/>
        <v>Major Local Control Audit</v>
      </c>
    </row>
    <row r="587" spans="1:21" x14ac:dyDescent="0.25">
      <c r="A587">
        <v>8710</v>
      </c>
      <c r="B587" t="s">
        <v>21</v>
      </c>
      <c r="C587" s="1">
        <v>43104</v>
      </c>
      <c r="D587" t="s">
        <v>49</v>
      </c>
      <c r="E587">
        <v>42</v>
      </c>
      <c r="F587">
        <v>151.35</v>
      </c>
      <c r="G587">
        <v>7.0000000000000007E-2</v>
      </c>
      <c r="H587" t="s">
        <v>23</v>
      </c>
      <c r="I587">
        <v>8.33</v>
      </c>
      <c r="J587">
        <v>3.71</v>
      </c>
      <c r="K587">
        <v>1.93</v>
      </c>
      <c r="L587" t="s">
        <v>157</v>
      </c>
      <c r="M587" t="s">
        <v>54</v>
      </c>
      <c r="N587" t="s">
        <v>26</v>
      </c>
      <c r="O587" t="s">
        <v>27</v>
      </c>
      <c r="P587" t="s">
        <v>42</v>
      </c>
      <c r="Q587" t="s">
        <v>29</v>
      </c>
      <c r="R587" s="1">
        <v>43106</v>
      </c>
      <c r="S587" s="2">
        <f t="shared" si="27"/>
        <v>8.6748534014184642E-5</v>
      </c>
      <c r="T587" s="1" t="str">
        <f t="shared" si="28"/>
        <v/>
      </c>
      <c r="U587" t="str">
        <f t="shared" si="29"/>
        <v>Low Impact</v>
      </c>
    </row>
    <row r="588" spans="1:21" x14ac:dyDescent="0.25">
      <c r="A588">
        <v>9383</v>
      </c>
      <c r="B588" t="s">
        <v>21</v>
      </c>
      <c r="C588" s="1">
        <v>43175</v>
      </c>
      <c r="D588" t="s">
        <v>22</v>
      </c>
      <c r="E588">
        <v>11</v>
      </c>
      <c r="F588">
        <v>82.42</v>
      </c>
      <c r="G588">
        <v>7.0000000000000007E-2</v>
      </c>
      <c r="H588" t="s">
        <v>31</v>
      </c>
      <c r="I588">
        <v>18.53</v>
      </c>
      <c r="J588">
        <v>7.59</v>
      </c>
      <c r="K588">
        <v>4</v>
      </c>
      <c r="L588" t="s">
        <v>168</v>
      </c>
      <c r="M588" t="s">
        <v>25</v>
      </c>
      <c r="N588" t="s">
        <v>26</v>
      </c>
      <c r="O588" t="s">
        <v>32</v>
      </c>
      <c r="P588" t="s">
        <v>33</v>
      </c>
      <c r="Q588" t="s">
        <v>29</v>
      </c>
      <c r="R588" s="1">
        <v>43177</v>
      </c>
      <c r="S588" s="2">
        <f t="shared" si="27"/>
        <v>4.7240265434087201E-5</v>
      </c>
      <c r="T588" s="1" t="str">
        <f t="shared" si="28"/>
        <v/>
      </c>
      <c r="U588" t="str">
        <f t="shared" si="29"/>
        <v>Low Impact</v>
      </c>
    </row>
    <row r="589" spans="1:21" x14ac:dyDescent="0.25">
      <c r="A589">
        <v>9954</v>
      </c>
      <c r="B589" t="s">
        <v>21</v>
      </c>
      <c r="C589" s="1">
        <v>43270</v>
      </c>
      <c r="D589" t="s">
        <v>22</v>
      </c>
      <c r="E589">
        <v>36</v>
      </c>
      <c r="F589">
        <v>10122.719999999999</v>
      </c>
      <c r="G589">
        <v>7.0000000000000007E-2</v>
      </c>
      <c r="H589" t="s">
        <v>56</v>
      </c>
      <c r="I589">
        <v>-381.16</v>
      </c>
      <c r="J589">
        <v>280.98</v>
      </c>
      <c r="K589">
        <v>57</v>
      </c>
      <c r="L589" t="s">
        <v>174</v>
      </c>
      <c r="M589" t="s">
        <v>25</v>
      </c>
      <c r="N589" t="s">
        <v>26</v>
      </c>
      <c r="O589" t="s">
        <v>32</v>
      </c>
      <c r="P589" t="s">
        <v>86</v>
      </c>
      <c r="Q589" t="s">
        <v>59</v>
      </c>
      <c r="R589" s="1">
        <v>43271</v>
      </c>
      <c r="S589" s="2">
        <f t="shared" si="27"/>
        <v>5.8019895621808197E-3</v>
      </c>
      <c r="T589" s="1" t="str">
        <f t="shared" si="28"/>
        <v/>
      </c>
      <c r="U589" t="str">
        <f t="shared" si="29"/>
        <v>Major Local Control Audit</v>
      </c>
    </row>
    <row r="590" spans="1:21" x14ac:dyDescent="0.25">
      <c r="A590">
        <v>10052</v>
      </c>
      <c r="B590" t="s">
        <v>21</v>
      </c>
      <c r="C590" s="1">
        <v>43350</v>
      </c>
      <c r="D590" t="s">
        <v>22</v>
      </c>
      <c r="E590">
        <v>16</v>
      </c>
      <c r="F590">
        <v>95.9</v>
      </c>
      <c r="G590">
        <v>7.0000000000000007E-2</v>
      </c>
      <c r="H590" t="s">
        <v>31</v>
      </c>
      <c r="I590">
        <v>19.57</v>
      </c>
      <c r="J590">
        <v>6.08</v>
      </c>
      <c r="K590">
        <v>0.91</v>
      </c>
      <c r="L590" t="s">
        <v>176</v>
      </c>
      <c r="M590" t="s">
        <v>25</v>
      </c>
      <c r="N590" t="s">
        <v>26</v>
      </c>
      <c r="O590" t="s">
        <v>27</v>
      </c>
      <c r="P590" t="s">
        <v>28</v>
      </c>
      <c r="Q590" t="s">
        <v>29</v>
      </c>
      <c r="R590" s="1">
        <v>43351</v>
      </c>
      <c r="S590" s="2">
        <f t="shared" si="27"/>
        <v>5.4966530637332721E-5</v>
      </c>
      <c r="T590" s="1" t="str">
        <f t="shared" si="28"/>
        <v/>
      </c>
      <c r="U590" t="str">
        <f t="shared" si="29"/>
        <v>Low Impact</v>
      </c>
    </row>
    <row r="591" spans="1:21" x14ac:dyDescent="0.25">
      <c r="A591">
        <v>11174</v>
      </c>
      <c r="B591" t="s">
        <v>21</v>
      </c>
      <c r="C591" s="1">
        <v>43199</v>
      </c>
      <c r="D591" t="s">
        <v>55</v>
      </c>
      <c r="E591">
        <v>30</v>
      </c>
      <c r="F591">
        <v>3197.0030000000002</v>
      </c>
      <c r="G591">
        <v>7.0000000000000007E-2</v>
      </c>
      <c r="H591" t="s">
        <v>31</v>
      </c>
      <c r="I591">
        <v>603.46</v>
      </c>
      <c r="J591">
        <v>125.99</v>
      </c>
      <c r="K591">
        <v>7.69</v>
      </c>
      <c r="L591" t="s">
        <v>177</v>
      </c>
      <c r="M591" t="s">
        <v>25</v>
      </c>
      <c r="N591" t="s">
        <v>26</v>
      </c>
      <c r="O591" t="s">
        <v>38</v>
      </c>
      <c r="P591" t="s">
        <v>39</v>
      </c>
      <c r="Q591" t="s">
        <v>40</v>
      </c>
      <c r="R591" s="1">
        <v>43200</v>
      </c>
      <c r="S591" s="2">
        <f t="shared" si="27"/>
        <v>1.8324104624311223E-3</v>
      </c>
      <c r="T591" s="1" t="str">
        <f t="shared" si="28"/>
        <v/>
      </c>
      <c r="U591" t="str">
        <f t="shared" si="29"/>
        <v>Major Local Control Audit</v>
      </c>
    </row>
    <row r="592" spans="1:21" x14ac:dyDescent="0.25">
      <c r="A592">
        <v>11777</v>
      </c>
      <c r="B592" t="s">
        <v>21</v>
      </c>
      <c r="C592" s="1">
        <v>43459</v>
      </c>
      <c r="D592" t="s">
        <v>52</v>
      </c>
      <c r="E592">
        <v>39</v>
      </c>
      <c r="F592">
        <v>651.45000000000005</v>
      </c>
      <c r="G592">
        <v>7.0000000000000007E-2</v>
      </c>
      <c r="H592" t="s">
        <v>31</v>
      </c>
      <c r="I592">
        <v>-160.56</v>
      </c>
      <c r="J592">
        <v>17.7</v>
      </c>
      <c r="K592">
        <v>9.4700000000000006</v>
      </c>
      <c r="L592" t="s">
        <v>202</v>
      </c>
      <c r="M592" t="s">
        <v>25</v>
      </c>
      <c r="N592" t="s">
        <v>64</v>
      </c>
      <c r="O592" t="s">
        <v>27</v>
      </c>
      <c r="P592" t="s">
        <v>43</v>
      </c>
      <c r="Q592" t="s">
        <v>40</v>
      </c>
      <c r="R592" s="1">
        <v>42005</v>
      </c>
      <c r="S592" s="2">
        <f t="shared" si="27"/>
        <v>3.7338838773399795E-4</v>
      </c>
      <c r="T592" s="1" t="str">
        <f t="shared" si="28"/>
        <v/>
      </c>
      <c r="U592" t="str">
        <f t="shared" si="29"/>
        <v>Low Impact</v>
      </c>
    </row>
    <row r="593" spans="1:21" x14ac:dyDescent="0.25">
      <c r="A593">
        <v>12389</v>
      </c>
      <c r="B593" t="s">
        <v>21</v>
      </c>
      <c r="C593" s="1">
        <v>43316</v>
      </c>
      <c r="D593" t="s">
        <v>55</v>
      </c>
      <c r="E593">
        <v>34</v>
      </c>
      <c r="F593">
        <v>2560.59</v>
      </c>
      <c r="G593">
        <v>7.0000000000000007E-2</v>
      </c>
      <c r="H593" t="s">
        <v>31</v>
      </c>
      <c r="I593">
        <v>670.96</v>
      </c>
      <c r="J593">
        <v>80.98</v>
      </c>
      <c r="K593">
        <v>7.18</v>
      </c>
      <c r="L593" t="s">
        <v>162</v>
      </c>
      <c r="M593" t="s">
        <v>63</v>
      </c>
      <c r="N593" t="s">
        <v>26</v>
      </c>
      <c r="O593" t="s">
        <v>38</v>
      </c>
      <c r="P593" t="s">
        <v>89</v>
      </c>
      <c r="Q593" t="s">
        <v>40</v>
      </c>
      <c r="R593" s="1">
        <v>43318</v>
      </c>
      <c r="S593" s="2">
        <f t="shared" si="27"/>
        <v>1.4676407579212491E-3</v>
      </c>
      <c r="T593" s="1" t="str">
        <f t="shared" si="28"/>
        <v/>
      </c>
      <c r="U593" t="str">
        <f t="shared" si="29"/>
        <v>Major Local Control Audit</v>
      </c>
    </row>
    <row r="594" spans="1:21" x14ac:dyDescent="0.25">
      <c r="A594">
        <v>12903</v>
      </c>
      <c r="B594" t="s">
        <v>30</v>
      </c>
      <c r="C594" s="1">
        <v>43368</v>
      </c>
      <c r="D594" t="s">
        <v>49</v>
      </c>
      <c r="E594">
        <v>2</v>
      </c>
      <c r="F594">
        <v>63.427</v>
      </c>
      <c r="G594">
        <v>7.0000000000000007E-2</v>
      </c>
      <c r="H594" t="s">
        <v>31</v>
      </c>
      <c r="I594">
        <v>-191.79</v>
      </c>
      <c r="J594">
        <v>35.99</v>
      </c>
      <c r="K594">
        <v>5</v>
      </c>
      <c r="L594" t="s">
        <v>211</v>
      </c>
      <c r="M594" t="s">
        <v>25</v>
      </c>
      <c r="N594" t="s">
        <v>64</v>
      </c>
      <c r="O594" t="s">
        <v>38</v>
      </c>
      <c r="P594" t="s">
        <v>39</v>
      </c>
      <c r="Q594" t="s">
        <v>29</v>
      </c>
      <c r="R594" s="1">
        <v>43370</v>
      </c>
      <c r="S594" s="2">
        <f t="shared" si="27"/>
        <v>3.6354141175538082E-5</v>
      </c>
      <c r="T594" s="1" t="str">
        <f t="shared" si="28"/>
        <v>QUALITY CHECK</v>
      </c>
      <c r="U594" t="str">
        <f t="shared" si="29"/>
        <v>Low Impact</v>
      </c>
    </row>
    <row r="595" spans="1:21" x14ac:dyDescent="0.25">
      <c r="A595">
        <v>13218</v>
      </c>
      <c r="B595" t="s">
        <v>30</v>
      </c>
      <c r="C595" s="1">
        <v>43236</v>
      </c>
      <c r="D595" t="s">
        <v>35</v>
      </c>
      <c r="E595">
        <v>16</v>
      </c>
      <c r="F595">
        <v>98.8</v>
      </c>
      <c r="G595">
        <v>7.0000000000000007E-2</v>
      </c>
      <c r="H595" t="s">
        <v>31</v>
      </c>
      <c r="I595">
        <v>-62</v>
      </c>
      <c r="J595">
        <v>5.98</v>
      </c>
      <c r="K595">
        <v>7.15</v>
      </c>
      <c r="L595" t="s">
        <v>203</v>
      </c>
      <c r="M595" t="s">
        <v>25</v>
      </c>
      <c r="N595" t="s">
        <v>26</v>
      </c>
      <c r="O595" t="s">
        <v>27</v>
      </c>
      <c r="P595" t="s">
        <v>42</v>
      </c>
      <c r="Q595" t="s">
        <v>40</v>
      </c>
      <c r="R595" s="1">
        <v>43238</v>
      </c>
      <c r="S595" s="2">
        <f t="shared" si="27"/>
        <v>5.6628709353164465E-5</v>
      </c>
      <c r="T595" s="1" t="str">
        <f t="shared" si="28"/>
        <v>QUALITY CHECK</v>
      </c>
      <c r="U595" t="str">
        <f t="shared" si="29"/>
        <v>Low Impact</v>
      </c>
    </row>
    <row r="596" spans="1:21" x14ac:dyDescent="0.25">
      <c r="A596">
        <v>13604</v>
      </c>
      <c r="B596" t="s">
        <v>21</v>
      </c>
      <c r="C596" s="1">
        <v>43133</v>
      </c>
      <c r="D596" t="s">
        <v>22</v>
      </c>
      <c r="E596">
        <v>42</v>
      </c>
      <c r="F596">
        <v>3609.88</v>
      </c>
      <c r="G596">
        <v>7.0000000000000007E-2</v>
      </c>
      <c r="H596" t="s">
        <v>31</v>
      </c>
      <c r="I596">
        <v>-1396.22</v>
      </c>
      <c r="J596">
        <v>90.98</v>
      </c>
      <c r="K596">
        <v>56.2</v>
      </c>
      <c r="L596" t="s">
        <v>110</v>
      </c>
      <c r="M596" t="s">
        <v>63</v>
      </c>
      <c r="N596" t="s">
        <v>26</v>
      </c>
      <c r="O596" t="s">
        <v>32</v>
      </c>
      <c r="P596" t="s">
        <v>33</v>
      </c>
      <c r="Q596" t="s">
        <v>74</v>
      </c>
      <c r="R596" s="1">
        <v>43136</v>
      </c>
      <c r="S596" s="2">
        <f t="shared" si="27"/>
        <v>2.0690571388643862E-3</v>
      </c>
      <c r="T596" s="1" t="str">
        <f t="shared" si="28"/>
        <v/>
      </c>
      <c r="U596" t="str">
        <f t="shared" si="29"/>
        <v>Major Local Control Audit</v>
      </c>
    </row>
    <row r="597" spans="1:21" x14ac:dyDescent="0.25">
      <c r="A597">
        <v>15105</v>
      </c>
      <c r="B597" t="s">
        <v>21</v>
      </c>
      <c r="C597" s="1">
        <v>43407</v>
      </c>
      <c r="D597" t="s">
        <v>52</v>
      </c>
      <c r="E597">
        <v>39</v>
      </c>
      <c r="F597">
        <v>460.43</v>
      </c>
      <c r="G597">
        <v>7.0000000000000007E-2</v>
      </c>
      <c r="H597" t="s">
        <v>31</v>
      </c>
      <c r="I597">
        <v>-76.180000000000007</v>
      </c>
      <c r="J597">
        <v>12.28</v>
      </c>
      <c r="K597">
        <v>6.13</v>
      </c>
      <c r="L597" t="s">
        <v>119</v>
      </c>
      <c r="M597" t="s">
        <v>25</v>
      </c>
      <c r="N597" t="s">
        <v>45</v>
      </c>
      <c r="O597" t="s">
        <v>27</v>
      </c>
      <c r="P597" t="s">
        <v>43</v>
      </c>
      <c r="Q597" t="s">
        <v>40</v>
      </c>
      <c r="R597" s="1">
        <v>43414</v>
      </c>
      <c r="S597" s="2">
        <f t="shared" si="27"/>
        <v>2.6390239521738377E-4</v>
      </c>
      <c r="T597" s="1" t="str">
        <f t="shared" si="28"/>
        <v/>
      </c>
      <c r="U597" t="str">
        <f t="shared" si="29"/>
        <v>Low Impact</v>
      </c>
    </row>
    <row r="598" spans="1:21" x14ac:dyDescent="0.25">
      <c r="A598">
        <v>15139</v>
      </c>
      <c r="B598" t="s">
        <v>21</v>
      </c>
      <c r="C598" s="1">
        <v>43423</v>
      </c>
      <c r="D598" t="s">
        <v>35</v>
      </c>
      <c r="E598">
        <v>17</v>
      </c>
      <c r="F598">
        <v>5203.8999999999996</v>
      </c>
      <c r="G598">
        <v>7.0000000000000007E-2</v>
      </c>
      <c r="H598" t="s">
        <v>56</v>
      </c>
      <c r="I598">
        <v>636.20000000000005</v>
      </c>
      <c r="J598">
        <v>300.98</v>
      </c>
      <c r="K598">
        <v>64.73</v>
      </c>
      <c r="L598" t="s">
        <v>120</v>
      </c>
      <c r="M598" t="s">
        <v>63</v>
      </c>
      <c r="N598" t="s">
        <v>26</v>
      </c>
      <c r="O598" t="s">
        <v>32</v>
      </c>
      <c r="P598" t="s">
        <v>86</v>
      </c>
      <c r="Q598" t="s">
        <v>59</v>
      </c>
      <c r="R598" s="1">
        <v>43425</v>
      </c>
      <c r="S598" s="2">
        <f t="shared" si="27"/>
        <v>2.9826937307989125E-3</v>
      </c>
      <c r="T598" s="1" t="str">
        <f t="shared" si="28"/>
        <v/>
      </c>
      <c r="U598" t="str">
        <f t="shared" si="29"/>
        <v>Major Local Control Audit</v>
      </c>
    </row>
    <row r="599" spans="1:21" x14ac:dyDescent="0.25">
      <c r="A599">
        <v>16032</v>
      </c>
      <c r="B599" t="s">
        <v>21</v>
      </c>
      <c r="C599" s="1">
        <v>43439</v>
      </c>
      <c r="D599" t="s">
        <v>52</v>
      </c>
      <c r="E599">
        <v>35</v>
      </c>
      <c r="F599">
        <v>436.98</v>
      </c>
      <c r="G599">
        <v>7.0000000000000007E-2</v>
      </c>
      <c r="H599" t="s">
        <v>31</v>
      </c>
      <c r="I599">
        <v>75.61</v>
      </c>
      <c r="J599">
        <v>12.64</v>
      </c>
      <c r="K599">
        <v>4.9800000000000004</v>
      </c>
      <c r="L599" t="s">
        <v>245</v>
      </c>
      <c r="M599" t="s">
        <v>25</v>
      </c>
      <c r="N599" t="s">
        <v>37</v>
      </c>
      <c r="O599" t="s">
        <v>32</v>
      </c>
      <c r="P599" t="s">
        <v>33</v>
      </c>
      <c r="Q599" t="s">
        <v>34</v>
      </c>
      <c r="R599" s="1">
        <v>43446</v>
      </c>
      <c r="S599" s="2">
        <f t="shared" si="27"/>
        <v>2.5046167422212361E-4</v>
      </c>
      <c r="T599" s="1" t="str">
        <f t="shared" si="28"/>
        <v/>
      </c>
      <c r="U599" t="str">
        <f t="shared" si="29"/>
        <v>Low Impact</v>
      </c>
    </row>
    <row r="600" spans="1:21" x14ac:dyDescent="0.25">
      <c r="A600">
        <v>17315</v>
      </c>
      <c r="B600" t="s">
        <v>21</v>
      </c>
      <c r="C600" s="1">
        <v>43212</v>
      </c>
      <c r="D600" t="s">
        <v>52</v>
      </c>
      <c r="E600">
        <v>29</v>
      </c>
      <c r="F600">
        <v>159.11000000000001</v>
      </c>
      <c r="G600">
        <v>7.0000000000000007E-2</v>
      </c>
      <c r="H600" t="s">
        <v>31</v>
      </c>
      <c r="I600">
        <v>64.010000000000005</v>
      </c>
      <c r="J600">
        <v>5.43</v>
      </c>
      <c r="K600">
        <v>0.95</v>
      </c>
      <c r="L600" t="s">
        <v>213</v>
      </c>
      <c r="M600" t="s">
        <v>63</v>
      </c>
      <c r="N600" t="s">
        <v>64</v>
      </c>
      <c r="O600" t="s">
        <v>27</v>
      </c>
      <c r="P600" t="s">
        <v>42</v>
      </c>
      <c r="Q600" t="s">
        <v>29</v>
      </c>
      <c r="R600" s="1">
        <v>43216</v>
      </c>
      <c r="S600" s="2">
        <f t="shared" si="27"/>
        <v>9.1196294991720638E-5</v>
      </c>
      <c r="T600" s="1" t="str">
        <f t="shared" si="28"/>
        <v/>
      </c>
      <c r="U600" t="str">
        <f t="shared" si="29"/>
        <v>Low Impact</v>
      </c>
    </row>
    <row r="601" spans="1:21" x14ac:dyDescent="0.25">
      <c r="A601">
        <v>17927</v>
      </c>
      <c r="B601" t="s">
        <v>21</v>
      </c>
      <c r="C601" s="1">
        <v>43321</v>
      </c>
      <c r="D601" t="s">
        <v>55</v>
      </c>
      <c r="E601">
        <v>42</v>
      </c>
      <c r="F601">
        <v>865.21</v>
      </c>
      <c r="G601">
        <v>7.0000000000000007E-2</v>
      </c>
      <c r="H601" t="s">
        <v>31</v>
      </c>
      <c r="I601">
        <v>-42.1</v>
      </c>
      <c r="J601">
        <v>20.95</v>
      </c>
      <c r="K601">
        <v>5.99</v>
      </c>
      <c r="L601" t="s">
        <v>235</v>
      </c>
      <c r="M601" t="s">
        <v>25</v>
      </c>
      <c r="N601" t="s">
        <v>64</v>
      </c>
      <c r="O601" t="s">
        <v>38</v>
      </c>
      <c r="P601" t="s">
        <v>89</v>
      </c>
      <c r="Q601" t="s">
        <v>40</v>
      </c>
      <c r="R601" s="1">
        <v>43322</v>
      </c>
      <c r="S601" s="2">
        <f t="shared" si="27"/>
        <v>4.959081540430307E-4</v>
      </c>
      <c r="T601" s="1" t="str">
        <f t="shared" si="28"/>
        <v/>
      </c>
      <c r="U601" t="str">
        <f t="shared" si="29"/>
        <v>Low Local Control Audit</v>
      </c>
    </row>
    <row r="602" spans="1:21" x14ac:dyDescent="0.25">
      <c r="A602">
        <v>18049</v>
      </c>
      <c r="B602" t="s">
        <v>21</v>
      </c>
      <c r="C602" s="1">
        <v>43325</v>
      </c>
      <c r="D602" t="s">
        <v>55</v>
      </c>
      <c r="E602">
        <v>10</v>
      </c>
      <c r="F602">
        <v>65.52</v>
      </c>
      <c r="G602">
        <v>7.0000000000000007E-2</v>
      </c>
      <c r="H602" t="s">
        <v>31</v>
      </c>
      <c r="I602">
        <v>-22.57</v>
      </c>
      <c r="J602">
        <v>5.98</v>
      </c>
      <c r="K602">
        <v>5.46</v>
      </c>
      <c r="L602" t="s">
        <v>260</v>
      </c>
      <c r="M602" t="s">
        <v>25</v>
      </c>
      <c r="N602" t="s">
        <v>26</v>
      </c>
      <c r="O602" t="s">
        <v>27</v>
      </c>
      <c r="P602" t="s">
        <v>42</v>
      </c>
      <c r="Q602" t="s">
        <v>40</v>
      </c>
      <c r="R602" s="1">
        <v>43327</v>
      </c>
      <c r="S602" s="2">
        <f t="shared" si="27"/>
        <v>3.7553775676309063E-5</v>
      </c>
      <c r="T602" s="1" t="str">
        <f t="shared" si="28"/>
        <v/>
      </c>
      <c r="U602" t="str">
        <f t="shared" si="29"/>
        <v>Low Impact</v>
      </c>
    </row>
    <row r="603" spans="1:21" x14ac:dyDescent="0.25">
      <c r="A603">
        <v>19042</v>
      </c>
      <c r="B603" t="s">
        <v>21</v>
      </c>
      <c r="C603" s="1">
        <v>43160</v>
      </c>
      <c r="D603" t="s">
        <v>49</v>
      </c>
      <c r="E603">
        <v>8</v>
      </c>
      <c r="F603">
        <v>327.61</v>
      </c>
      <c r="G603">
        <v>7.0000000000000007E-2</v>
      </c>
      <c r="H603" t="s">
        <v>31</v>
      </c>
      <c r="I603">
        <v>54.9</v>
      </c>
      <c r="J603">
        <v>40.98</v>
      </c>
      <c r="K603">
        <v>7.47</v>
      </c>
      <c r="L603" t="s">
        <v>271</v>
      </c>
      <c r="M603" t="s">
        <v>63</v>
      </c>
      <c r="N603" t="s">
        <v>26</v>
      </c>
      <c r="O603" t="s">
        <v>27</v>
      </c>
      <c r="P603" t="s">
        <v>48</v>
      </c>
      <c r="Q603" t="s">
        <v>40</v>
      </c>
      <c r="R603" s="1">
        <v>43161</v>
      </c>
      <c r="S603" s="2">
        <f t="shared" si="27"/>
        <v>1.8777461003228961E-4</v>
      </c>
      <c r="T603" s="1" t="str">
        <f t="shared" si="28"/>
        <v/>
      </c>
      <c r="U603" t="str">
        <f t="shared" si="29"/>
        <v>Low Impact</v>
      </c>
    </row>
    <row r="604" spans="1:21" x14ac:dyDescent="0.25">
      <c r="A604">
        <v>19943</v>
      </c>
      <c r="B604" t="s">
        <v>21</v>
      </c>
      <c r="C604" s="1">
        <v>43428</v>
      </c>
      <c r="D604" t="s">
        <v>49</v>
      </c>
      <c r="E604">
        <v>16</v>
      </c>
      <c r="F604">
        <v>1959.92</v>
      </c>
      <c r="G604">
        <v>7.0000000000000007E-2</v>
      </c>
      <c r="H604" t="s">
        <v>56</v>
      </c>
      <c r="I604">
        <v>-374.96</v>
      </c>
      <c r="J604">
        <v>124.49</v>
      </c>
      <c r="K604">
        <v>51.94</v>
      </c>
      <c r="L604" t="s">
        <v>284</v>
      </c>
      <c r="M604" t="s">
        <v>25</v>
      </c>
      <c r="N604" t="s">
        <v>26</v>
      </c>
      <c r="O604" t="s">
        <v>32</v>
      </c>
      <c r="P604" t="s">
        <v>118</v>
      </c>
      <c r="Q604" t="s">
        <v>80</v>
      </c>
      <c r="R604" s="1">
        <v>43429</v>
      </c>
      <c r="S604" s="2">
        <f t="shared" si="27"/>
        <v>1.1233576926665395E-3</v>
      </c>
      <c r="T604" s="1" t="str">
        <f t="shared" si="28"/>
        <v/>
      </c>
      <c r="U604" t="str">
        <f t="shared" si="29"/>
        <v>Medium Local Control Audit</v>
      </c>
    </row>
    <row r="605" spans="1:21" x14ac:dyDescent="0.25">
      <c r="A605">
        <v>20069</v>
      </c>
      <c r="B605" t="s">
        <v>21</v>
      </c>
      <c r="C605" s="1">
        <v>43369</v>
      </c>
      <c r="D605" t="s">
        <v>49</v>
      </c>
      <c r="E605">
        <v>6</v>
      </c>
      <c r="F605">
        <v>247.15</v>
      </c>
      <c r="G605">
        <v>7.0000000000000007E-2</v>
      </c>
      <c r="H605" t="s">
        <v>31</v>
      </c>
      <c r="I605">
        <v>-88.35</v>
      </c>
      <c r="J605">
        <v>40.89</v>
      </c>
      <c r="K605">
        <v>18.98</v>
      </c>
      <c r="L605" t="s">
        <v>286</v>
      </c>
      <c r="M605" t="s">
        <v>25</v>
      </c>
      <c r="N605" t="s">
        <v>26</v>
      </c>
      <c r="O605" t="s">
        <v>32</v>
      </c>
      <c r="P605" t="s">
        <v>33</v>
      </c>
      <c r="Q605" t="s">
        <v>40</v>
      </c>
      <c r="R605" s="1">
        <v>43371</v>
      </c>
      <c r="S605" s="2">
        <f t="shared" si="27"/>
        <v>1.4165774814407488E-4</v>
      </c>
      <c r="T605" s="1" t="str">
        <f t="shared" si="28"/>
        <v/>
      </c>
      <c r="U605" t="str">
        <f t="shared" si="29"/>
        <v>Low Impact</v>
      </c>
    </row>
    <row r="606" spans="1:21" x14ac:dyDescent="0.25">
      <c r="A606">
        <v>22407</v>
      </c>
      <c r="B606" t="s">
        <v>21</v>
      </c>
      <c r="C606" s="1">
        <v>43421</v>
      </c>
      <c r="D606" t="s">
        <v>22</v>
      </c>
      <c r="E606">
        <v>20</v>
      </c>
      <c r="F606">
        <v>676.44</v>
      </c>
      <c r="G606">
        <v>7.0000000000000007E-2</v>
      </c>
      <c r="H606" t="s">
        <v>31</v>
      </c>
      <c r="I606">
        <v>48.76</v>
      </c>
      <c r="J606">
        <v>34.54</v>
      </c>
      <c r="K606">
        <v>14.72</v>
      </c>
      <c r="L606" t="s">
        <v>308</v>
      </c>
      <c r="M606" t="s">
        <v>25</v>
      </c>
      <c r="N606" t="s">
        <v>26</v>
      </c>
      <c r="O606" t="s">
        <v>27</v>
      </c>
      <c r="P606" t="s">
        <v>48</v>
      </c>
      <c r="Q606" t="s">
        <v>40</v>
      </c>
      <c r="R606" s="1">
        <v>43422</v>
      </c>
      <c r="S606" s="2">
        <f t="shared" si="27"/>
        <v>3.8771178294387223E-4</v>
      </c>
      <c r="T606" s="1" t="str">
        <f t="shared" si="28"/>
        <v/>
      </c>
      <c r="U606" t="str">
        <f t="shared" si="29"/>
        <v>Low Impact</v>
      </c>
    </row>
    <row r="607" spans="1:21" x14ac:dyDescent="0.25">
      <c r="A607">
        <v>22919</v>
      </c>
      <c r="B607" t="s">
        <v>21</v>
      </c>
      <c r="C607" s="1">
        <v>43298</v>
      </c>
      <c r="D607" t="s">
        <v>49</v>
      </c>
      <c r="E607">
        <v>21</v>
      </c>
      <c r="F607">
        <v>98.77</v>
      </c>
      <c r="G607">
        <v>7.0000000000000007E-2</v>
      </c>
      <c r="H607" t="s">
        <v>31</v>
      </c>
      <c r="I607">
        <v>41.33</v>
      </c>
      <c r="J607">
        <v>4.91</v>
      </c>
      <c r="K607">
        <v>0.5</v>
      </c>
      <c r="L607" t="s">
        <v>311</v>
      </c>
      <c r="M607" t="s">
        <v>25</v>
      </c>
      <c r="N607" t="s">
        <v>64</v>
      </c>
      <c r="O607" t="s">
        <v>27</v>
      </c>
      <c r="P607" t="s">
        <v>61</v>
      </c>
      <c r="Q607" t="s">
        <v>40</v>
      </c>
      <c r="R607" s="1">
        <v>43299</v>
      </c>
      <c r="S607" s="2">
        <f t="shared" si="27"/>
        <v>5.6611514400931726E-5</v>
      </c>
      <c r="T607" s="1" t="str">
        <f t="shared" si="28"/>
        <v/>
      </c>
      <c r="U607" t="str">
        <f t="shared" si="29"/>
        <v>Low Impact</v>
      </c>
    </row>
    <row r="608" spans="1:21" x14ac:dyDescent="0.25">
      <c r="A608">
        <v>23877</v>
      </c>
      <c r="B608" t="s">
        <v>21</v>
      </c>
      <c r="C608" s="1">
        <v>43293</v>
      </c>
      <c r="D608" t="s">
        <v>22</v>
      </c>
      <c r="E608">
        <v>31</v>
      </c>
      <c r="F608">
        <v>1624.5965000000001</v>
      </c>
      <c r="G608">
        <v>7.0000000000000007E-2</v>
      </c>
      <c r="H608" t="s">
        <v>31</v>
      </c>
      <c r="I608">
        <v>109.84</v>
      </c>
      <c r="J608">
        <v>65.989999999999995</v>
      </c>
      <c r="K608">
        <v>8.8000000000000007</v>
      </c>
      <c r="L608" t="s">
        <v>233</v>
      </c>
      <c r="M608" t="s">
        <v>25</v>
      </c>
      <c r="N608" t="s">
        <v>37</v>
      </c>
      <c r="O608" t="s">
        <v>38</v>
      </c>
      <c r="P608" t="s">
        <v>39</v>
      </c>
      <c r="Q608" t="s">
        <v>40</v>
      </c>
      <c r="R608" s="1">
        <v>43293</v>
      </c>
      <c r="S608" s="2">
        <f t="shared" si="27"/>
        <v>9.3116197383267478E-4</v>
      </c>
      <c r="T608" s="1" t="str">
        <f t="shared" si="28"/>
        <v/>
      </c>
      <c r="U608" t="str">
        <f t="shared" si="29"/>
        <v>Medium Local Control Audit</v>
      </c>
    </row>
    <row r="609" spans="1:21" x14ac:dyDescent="0.25">
      <c r="A609">
        <v>24358</v>
      </c>
      <c r="B609" t="s">
        <v>21</v>
      </c>
      <c r="C609" s="1">
        <v>43236</v>
      </c>
      <c r="D609" t="s">
        <v>49</v>
      </c>
      <c r="E609">
        <v>27</v>
      </c>
      <c r="F609">
        <v>7333.45</v>
      </c>
      <c r="G609">
        <v>7.0000000000000007E-2</v>
      </c>
      <c r="H609" t="s">
        <v>31</v>
      </c>
      <c r="I609">
        <v>-207.28</v>
      </c>
      <c r="J609">
        <v>279.48</v>
      </c>
      <c r="K609">
        <v>35</v>
      </c>
      <c r="L609" t="s">
        <v>171</v>
      </c>
      <c r="M609" t="s">
        <v>25</v>
      </c>
      <c r="N609" t="s">
        <v>45</v>
      </c>
      <c r="O609" t="s">
        <v>27</v>
      </c>
      <c r="P609" t="s">
        <v>43</v>
      </c>
      <c r="Q609" t="s">
        <v>76</v>
      </c>
      <c r="R609" s="1">
        <v>43236</v>
      </c>
      <c r="S609" s="2">
        <f t="shared" si="27"/>
        <v>4.2032774150401212E-3</v>
      </c>
      <c r="T609" s="1" t="str">
        <f t="shared" si="28"/>
        <v/>
      </c>
      <c r="U609" t="str">
        <f t="shared" si="29"/>
        <v>Major Local Control Audit</v>
      </c>
    </row>
    <row r="610" spans="1:21" x14ac:dyDescent="0.25">
      <c r="A610">
        <v>25060</v>
      </c>
      <c r="B610" t="s">
        <v>21</v>
      </c>
      <c r="C610" s="1">
        <v>43301</v>
      </c>
      <c r="D610" t="s">
        <v>22</v>
      </c>
      <c r="E610">
        <v>1</v>
      </c>
      <c r="F610">
        <v>1893.93</v>
      </c>
      <c r="G610">
        <v>7.0000000000000007E-2</v>
      </c>
      <c r="H610" t="s">
        <v>56</v>
      </c>
      <c r="I610">
        <v>-4654.7299999999996</v>
      </c>
      <c r="J610">
        <v>2036.48</v>
      </c>
      <c r="K610">
        <v>14.7</v>
      </c>
      <c r="L610" t="s">
        <v>325</v>
      </c>
      <c r="M610" t="s">
        <v>25</v>
      </c>
      <c r="N610" t="s">
        <v>64</v>
      </c>
      <c r="O610" t="s">
        <v>38</v>
      </c>
      <c r="P610" t="s">
        <v>58</v>
      </c>
      <c r="Q610" t="s">
        <v>59</v>
      </c>
      <c r="R610" s="1">
        <v>43303</v>
      </c>
      <c r="S610" s="2">
        <f t="shared" si="27"/>
        <v>1.085534529405251E-3</v>
      </c>
      <c r="T610" s="1" t="str">
        <f t="shared" si="28"/>
        <v/>
      </c>
      <c r="U610" t="str">
        <f t="shared" si="29"/>
        <v>Medium Local Control Audit</v>
      </c>
    </row>
    <row r="611" spans="1:21" x14ac:dyDescent="0.25">
      <c r="A611">
        <v>25347</v>
      </c>
      <c r="B611" t="s">
        <v>21</v>
      </c>
      <c r="C611" s="1">
        <v>43263</v>
      </c>
      <c r="D611" t="s">
        <v>52</v>
      </c>
      <c r="E611">
        <v>28</v>
      </c>
      <c r="F611">
        <v>967.27</v>
      </c>
      <c r="G611">
        <v>7.0000000000000007E-2</v>
      </c>
      <c r="H611" t="s">
        <v>31</v>
      </c>
      <c r="I611">
        <v>309.31</v>
      </c>
      <c r="J611">
        <v>35.44</v>
      </c>
      <c r="K611">
        <v>7.5</v>
      </c>
      <c r="L611" t="s">
        <v>326</v>
      </c>
      <c r="M611" t="s">
        <v>63</v>
      </c>
      <c r="N611" t="s">
        <v>26</v>
      </c>
      <c r="O611" t="s">
        <v>27</v>
      </c>
      <c r="P611" t="s">
        <v>42</v>
      </c>
      <c r="Q611" t="s">
        <v>40</v>
      </c>
      <c r="R611" s="1">
        <v>43270</v>
      </c>
      <c r="S611" s="2">
        <f t="shared" si="27"/>
        <v>5.5440538153881975E-4</v>
      </c>
      <c r="T611" s="1" t="str">
        <f t="shared" si="28"/>
        <v/>
      </c>
      <c r="U611" t="str">
        <f t="shared" si="29"/>
        <v>Medium Impact</v>
      </c>
    </row>
    <row r="612" spans="1:21" x14ac:dyDescent="0.25">
      <c r="A612">
        <v>25541</v>
      </c>
      <c r="B612" t="s">
        <v>21</v>
      </c>
      <c r="C612" s="1">
        <v>43113</v>
      </c>
      <c r="D612" t="s">
        <v>52</v>
      </c>
      <c r="E612">
        <v>50</v>
      </c>
      <c r="F612">
        <v>297.76</v>
      </c>
      <c r="G612">
        <v>7.0000000000000007E-2</v>
      </c>
      <c r="H612" t="s">
        <v>31</v>
      </c>
      <c r="I612">
        <v>-111.34</v>
      </c>
      <c r="J612">
        <v>5.98</v>
      </c>
      <c r="K612">
        <v>5.79</v>
      </c>
      <c r="L612" t="s">
        <v>329</v>
      </c>
      <c r="M612" t="s">
        <v>25</v>
      </c>
      <c r="N612" t="s">
        <v>64</v>
      </c>
      <c r="O612" t="s">
        <v>27</v>
      </c>
      <c r="P612" t="s">
        <v>42</v>
      </c>
      <c r="Q612" t="s">
        <v>40</v>
      </c>
      <c r="R612" s="1">
        <v>43115</v>
      </c>
      <c r="S612" s="2">
        <f t="shared" si="27"/>
        <v>1.7066563256071105E-4</v>
      </c>
      <c r="T612" s="1" t="str">
        <f t="shared" si="28"/>
        <v/>
      </c>
      <c r="U612" t="str">
        <f t="shared" si="29"/>
        <v>Low Impact</v>
      </c>
    </row>
    <row r="613" spans="1:21" x14ac:dyDescent="0.25">
      <c r="A613">
        <v>25638</v>
      </c>
      <c r="B613" t="s">
        <v>21</v>
      </c>
      <c r="C613" s="1">
        <v>43318</v>
      </c>
      <c r="D613" t="s">
        <v>35</v>
      </c>
      <c r="E613">
        <v>12</v>
      </c>
      <c r="F613">
        <v>115.45</v>
      </c>
      <c r="G613">
        <v>7.0000000000000007E-2</v>
      </c>
      <c r="H613" t="s">
        <v>31</v>
      </c>
      <c r="I613">
        <v>23.53</v>
      </c>
      <c r="J613">
        <v>10.06</v>
      </c>
      <c r="K613">
        <v>2.06</v>
      </c>
      <c r="L613" t="s">
        <v>332</v>
      </c>
      <c r="M613" t="s">
        <v>25</v>
      </c>
      <c r="N613" t="s">
        <v>26</v>
      </c>
      <c r="O613" t="s">
        <v>27</v>
      </c>
      <c r="P613" t="s">
        <v>42</v>
      </c>
      <c r="Q613" t="s">
        <v>29</v>
      </c>
      <c r="R613" s="1">
        <v>43319</v>
      </c>
      <c r="S613" s="2">
        <f t="shared" si="27"/>
        <v>6.6171907842336422E-5</v>
      </c>
      <c r="T613" s="1" t="str">
        <f t="shared" si="28"/>
        <v/>
      </c>
      <c r="U613" t="str">
        <f t="shared" si="29"/>
        <v>Low Impact</v>
      </c>
    </row>
    <row r="614" spans="1:21" x14ac:dyDescent="0.25">
      <c r="A614">
        <v>28897</v>
      </c>
      <c r="B614" t="s">
        <v>21</v>
      </c>
      <c r="C614" s="1">
        <v>43336</v>
      </c>
      <c r="D614" t="s">
        <v>55</v>
      </c>
      <c r="E614">
        <v>14</v>
      </c>
      <c r="F614">
        <v>877.47</v>
      </c>
      <c r="G614">
        <v>7.0000000000000007E-2</v>
      </c>
      <c r="H614" t="s">
        <v>31</v>
      </c>
      <c r="I614">
        <v>151.24</v>
      </c>
      <c r="J614">
        <v>60.98</v>
      </c>
      <c r="K614">
        <v>19.989999999999998</v>
      </c>
      <c r="L614" t="s">
        <v>349</v>
      </c>
      <c r="M614" t="s">
        <v>54</v>
      </c>
      <c r="N614" t="s">
        <v>64</v>
      </c>
      <c r="O614" t="s">
        <v>27</v>
      </c>
      <c r="P614" t="s">
        <v>51</v>
      </c>
      <c r="Q614" t="s">
        <v>40</v>
      </c>
      <c r="R614" s="1">
        <v>43338</v>
      </c>
      <c r="S614" s="2">
        <f t="shared" si="27"/>
        <v>5.0293515785547797E-4</v>
      </c>
      <c r="T614" s="1" t="str">
        <f t="shared" si="28"/>
        <v/>
      </c>
      <c r="U614" t="str">
        <f t="shared" si="29"/>
        <v>Medium Impact</v>
      </c>
    </row>
    <row r="615" spans="1:21" x14ac:dyDescent="0.25">
      <c r="A615">
        <v>30083</v>
      </c>
      <c r="B615" t="s">
        <v>21</v>
      </c>
      <c r="C615" s="1">
        <v>43108</v>
      </c>
      <c r="D615" t="s">
        <v>22</v>
      </c>
      <c r="E615">
        <v>23</v>
      </c>
      <c r="F615">
        <v>324.27999999999997</v>
      </c>
      <c r="G615">
        <v>7.0000000000000007E-2</v>
      </c>
      <c r="H615" t="s">
        <v>31</v>
      </c>
      <c r="I615">
        <v>20.43</v>
      </c>
      <c r="J615">
        <v>14.56</v>
      </c>
      <c r="K615">
        <v>3.5</v>
      </c>
      <c r="L615" t="s">
        <v>93</v>
      </c>
      <c r="M615" t="s">
        <v>25</v>
      </c>
      <c r="N615" t="s">
        <v>37</v>
      </c>
      <c r="O615" t="s">
        <v>27</v>
      </c>
      <c r="P615" t="s">
        <v>46</v>
      </c>
      <c r="Q615" t="s">
        <v>40</v>
      </c>
      <c r="R615" s="1">
        <v>43109</v>
      </c>
      <c r="S615" s="2">
        <f t="shared" si="27"/>
        <v>1.8586597033445518E-4</v>
      </c>
      <c r="T615" s="1" t="str">
        <f t="shared" si="28"/>
        <v/>
      </c>
      <c r="U615" t="str">
        <f t="shared" si="29"/>
        <v>Low Impact</v>
      </c>
    </row>
    <row r="616" spans="1:21" x14ac:dyDescent="0.25">
      <c r="A616">
        <v>30567</v>
      </c>
      <c r="B616" t="s">
        <v>21</v>
      </c>
      <c r="C616" s="1">
        <v>43114</v>
      </c>
      <c r="D616" t="s">
        <v>22</v>
      </c>
      <c r="E616">
        <v>8</v>
      </c>
      <c r="F616">
        <v>733.55</v>
      </c>
      <c r="G616">
        <v>7.0000000000000007E-2</v>
      </c>
      <c r="H616" t="s">
        <v>31</v>
      </c>
      <c r="I616">
        <v>103.13</v>
      </c>
      <c r="J616">
        <v>90.48</v>
      </c>
      <c r="K616">
        <v>19.989999999999998</v>
      </c>
      <c r="L616" t="s">
        <v>191</v>
      </c>
      <c r="M616" t="s">
        <v>25</v>
      </c>
      <c r="N616" t="s">
        <v>45</v>
      </c>
      <c r="O616" t="s">
        <v>27</v>
      </c>
      <c r="P616" t="s">
        <v>51</v>
      </c>
      <c r="Q616" t="s">
        <v>40</v>
      </c>
      <c r="R616" s="1">
        <v>43115</v>
      </c>
      <c r="S616" s="2">
        <f t="shared" si="27"/>
        <v>4.2044524034426915E-4</v>
      </c>
      <c r="T616" s="1" t="str">
        <f t="shared" si="28"/>
        <v/>
      </c>
      <c r="U616" t="str">
        <f t="shared" si="29"/>
        <v>Low Local Control Audit</v>
      </c>
    </row>
    <row r="617" spans="1:21" x14ac:dyDescent="0.25">
      <c r="A617">
        <v>31364</v>
      </c>
      <c r="B617" t="s">
        <v>21</v>
      </c>
      <c r="C617" s="1">
        <v>43221</v>
      </c>
      <c r="D617" t="s">
        <v>22</v>
      </c>
      <c r="E617">
        <v>2</v>
      </c>
      <c r="F617">
        <v>789.01</v>
      </c>
      <c r="G617">
        <v>7.0000000000000007E-2</v>
      </c>
      <c r="H617" t="s">
        <v>31</v>
      </c>
      <c r="I617">
        <v>-539.59</v>
      </c>
      <c r="J617">
        <v>415.88</v>
      </c>
      <c r="K617">
        <v>11.37</v>
      </c>
      <c r="L617" t="s">
        <v>360</v>
      </c>
      <c r="M617" t="s">
        <v>166</v>
      </c>
      <c r="N617" t="s">
        <v>26</v>
      </c>
      <c r="O617" t="s">
        <v>27</v>
      </c>
      <c r="P617" t="s">
        <v>43</v>
      </c>
      <c r="Q617" t="s">
        <v>40</v>
      </c>
      <c r="R617" s="1">
        <v>43221</v>
      </c>
      <c r="S617" s="2">
        <f t="shared" si="27"/>
        <v>4.5223297537186536E-4</v>
      </c>
      <c r="T617" s="1" t="str">
        <f t="shared" si="28"/>
        <v/>
      </c>
      <c r="U617" t="str">
        <f t="shared" si="29"/>
        <v>Low Local Control Audit</v>
      </c>
    </row>
    <row r="618" spans="1:21" x14ac:dyDescent="0.25">
      <c r="A618">
        <v>32037</v>
      </c>
      <c r="B618" t="s">
        <v>21</v>
      </c>
      <c r="C618" s="1">
        <v>43147</v>
      </c>
      <c r="D618" t="s">
        <v>52</v>
      </c>
      <c r="E618">
        <v>15</v>
      </c>
      <c r="F618">
        <v>9862.51</v>
      </c>
      <c r="G618">
        <v>7.0000000000000007E-2</v>
      </c>
      <c r="H618" t="s">
        <v>31</v>
      </c>
      <c r="I618">
        <v>325.29000000000002</v>
      </c>
      <c r="J618">
        <v>699.99</v>
      </c>
      <c r="K618">
        <v>24.49</v>
      </c>
      <c r="L618" t="s">
        <v>220</v>
      </c>
      <c r="M618" t="s">
        <v>54</v>
      </c>
      <c r="N618" t="s">
        <v>37</v>
      </c>
      <c r="O618" t="s">
        <v>38</v>
      </c>
      <c r="P618" t="s">
        <v>82</v>
      </c>
      <c r="Q618" t="s">
        <v>76</v>
      </c>
      <c r="R618" s="1">
        <v>43151</v>
      </c>
      <c r="S618" s="2">
        <f t="shared" si="27"/>
        <v>5.6528462781647582E-3</v>
      </c>
      <c r="T618" s="1" t="str">
        <f t="shared" si="28"/>
        <v/>
      </c>
      <c r="U618" t="str">
        <f t="shared" si="29"/>
        <v>Major Local Control Audit</v>
      </c>
    </row>
    <row r="619" spans="1:21" x14ac:dyDescent="0.25">
      <c r="A619">
        <v>32070</v>
      </c>
      <c r="B619" t="s">
        <v>21</v>
      </c>
      <c r="C619" s="1">
        <v>43298</v>
      </c>
      <c r="D619" t="s">
        <v>55</v>
      </c>
      <c r="E619">
        <v>50</v>
      </c>
      <c r="F619">
        <v>86.7</v>
      </c>
      <c r="G619">
        <v>7.0000000000000007E-2</v>
      </c>
      <c r="H619" t="s">
        <v>31</v>
      </c>
      <c r="I619">
        <v>-185.34</v>
      </c>
      <c r="J619">
        <v>1.76</v>
      </c>
      <c r="K619">
        <v>4.8600000000000003</v>
      </c>
      <c r="L619" t="s">
        <v>296</v>
      </c>
      <c r="M619" t="s">
        <v>63</v>
      </c>
      <c r="N619" t="s">
        <v>37</v>
      </c>
      <c r="O619" t="s">
        <v>32</v>
      </c>
      <c r="P619" t="s">
        <v>33</v>
      </c>
      <c r="Q619" t="s">
        <v>40</v>
      </c>
      <c r="R619" s="1">
        <v>43298</v>
      </c>
      <c r="S619" s="2">
        <f t="shared" si="27"/>
        <v>4.9693411952625095E-5</v>
      </c>
      <c r="T619" s="1" t="str">
        <f t="shared" si="28"/>
        <v/>
      </c>
      <c r="U619" t="str">
        <f t="shared" si="29"/>
        <v>Low Impact</v>
      </c>
    </row>
    <row r="620" spans="1:21" x14ac:dyDescent="0.25">
      <c r="A620">
        <v>32295</v>
      </c>
      <c r="B620" t="s">
        <v>21</v>
      </c>
      <c r="C620" s="1">
        <v>43107</v>
      </c>
      <c r="D620" t="s">
        <v>35</v>
      </c>
      <c r="E620">
        <v>11</v>
      </c>
      <c r="F620">
        <v>607.59699999999998</v>
      </c>
      <c r="G620">
        <v>7.0000000000000007E-2</v>
      </c>
      <c r="H620" t="s">
        <v>31</v>
      </c>
      <c r="I620">
        <v>-112.24</v>
      </c>
      <c r="J620">
        <v>65.989999999999995</v>
      </c>
      <c r="K620">
        <v>5.99</v>
      </c>
      <c r="L620" t="s">
        <v>107</v>
      </c>
      <c r="M620" t="s">
        <v>54</v>
      </c>
      <c r="N620" t="s">
        <v>45</v>
      </c>
      <c r="O620" t="s">
        <v>38</v>
      </c>
      <c r="P620" t="s">
        <v>39</v>
      </c>
      <c r="Q620" t="s">
        <v>40</v>
      </c>
      <c r="R620" s="1">
        <v>43108</v>
      </c>
      <c r="S620" s="2">
        <f t="shared" si="27"/>
        <v>3.482533797252497E-4</v>
      </c>
      <c r="T620" s="1" t="str">
        <f t="shared" si="28"/>
        <v/>
      </c>
      <c r="U620" t="str">
        <f t="shared" si="29"/>
        <v>Low Impact</v>
      </c>
    </row>
    <row r="621" spans="1:21" x14ac:dyDescent="0.25">
      <c r="A621">
        <v>32420</v>
      </c>
      <c r="B621" t="s">
        <v>21</v>
      </c>
      <c r="C621" s="1">
        <v>43310</v>
      </c>
      <c r="D621" t="s">
        <v>55</v>
      </c>
      <c r="E621">
        <v>35</v>
      </c>
      <c r="F621">
        <v>175.08</v>
      </c>
      <c r="G621">
        <v>7.0000000000000007E-2</v>
      </c>
      <c r="H621" t="s">
        <v>31</v>
      </c>
      <c r="I621">
        <v>-168.72</v>
      </c>
      <c r="J621">
        <v>5.0199999999999996</v>
      </c>
      <c r="K621">
        <v>5.14</v>
      </c>
      <c r="L621" t="s">
        <v>95</v>
      </c>
      <c r="M621" t="s">
        <v>63</v>
      </c>
      <c r="N621" t="s">
        <v>64</v>
      </c>
      <c r="O621" t="s">
        <v>38</v>
      </c>
      <c r="P621" t="s">
        <v>89</v>
      </c>
      <c r="Q621" t="s">
        <v>34</v>
      </c>
      <c r="R621" s="1">
        <v>43312</v>
      </c>
      <c r="S621" s="2">
        <f t="shared" si="27"/>
        <v>1.0034974123028376E-4</v>
      </c>
      <c r="T621" s="1" t="str">
        <f t="shared" si="28"/>
        <v/>
      </c>
      <c r="U621" t="str">
        <f t="shared" si="29"/>
        <v>Low Impact</v>
      </c>
    </row>
    <row r="622" spans="1:21" x14ac:dyDescent="0.25">
      <c r="A622">
        <v>32420</v>
      </c>
      <c r="B622" t="s">
        <v>21</v>
      </c>
      <c r="C622" s="1">
        <v>43310</v>
      </c>
      <c r="D622" t="s">
        <v>55</v>
      </c>
      <c r="E622">
        <v>19</v>
      </c>
      <c r="F622">
        <v>5369.46</v>
      </c>
      <c r="G622">
        <v>7.0000000000000007E-2</v>
      </c>
      <c r="H622" t="s">
        <v>56</v>
      </c>
      <c r="I622">
        <v>-439.62</v>
      </c>
      <c r="J622">
        <v>280.98</v>
      </c>
      <c r="K622">
        <v>57</v>
      </c>
      <c r="L622" t="s">
        <v>95</v>
      </c>
      <c r="M622" t="s">
        <v>63</v>
      </c>
      <c r="N622" t="s">
        <v>64</v>
      </c>
      <c r="O622" t="s">
        <v>32</v>
      </c>
      <c r="P622" t="s">
        <v>86</v>
      </c>
      <c r="Q622" t="s">
        <v>59</v>
      </c>
      <c r="R622" s="1">
        <v>43312</v>
      </c>
      <c r="S622" s="2">
        <f t="shared" si="27"/>
        <v>3.0775869405206728E-3</v>
      </c>
      <c r="T622" s="1" t="str">
        <f t="shared" si="28"/>
        <v/>
      </c>
      <c r="U622" t="str">
        <f t="shared" si="29"/>
        <v>Major Local Control Audit</v>
      </c>
    </row>
    <row r="623" spans="1:21" x14ac:dyDescent="0.25">
      <c r="A623">
        <v>33699</v>
      </c>
      <c r="B623" t="s">
        <v>21</v>
      </c>
      <c r="C623" s="1">
        <v>43307</v>
      </c>
      <c r="D623" t="s">
        <v>52</v>
      </c>
      <c r="E623">
        <v>18</v>
      </c>
      <c r="F623">
        <v>290.07</v>
      </c>
      <c r="G623">
        <v>7.0000000000000007E-2</v>
      </c>
      <c r="H623" t="s">
        <v>31</v>
      </c>
      <c r="I623">
        <v>-114.2</v>
      </c>
      <c r="J623">
        <v>16.739999999999998</v>
      </c>
      <c r="K623">
        <v>7.04</v>
      </c>
      <c r="L623" t="s">
        <v>259</v>
      </c>
      <c r="M623" t="s">
        <v>63</v>
      </c>
      <c r="N623" t="s">
        <v>45</v>
      </c>
      <c r="O623" t="s">
        <v>27</v>
      </c>
      <c r="P623" t="s">
        <v>43</v>
      </c>
      <c r="Q623" t="s">
        <v>40</v>
      </c>
      <c r="R623" s="1">
        <v>43314</v>
      </c>
      <c r="S623" s="2">
        <f t="shared" si="27"/>
        <v>1.6625799313838479E-4</v>
      </c>
      <c r="T623" s="1" t="str">
        <f t="shared" si="28"/>
        <v/>
      </c>
      <c r="U623" t="str">
        <f t="shared" si="29"/>
        <v>Low Impact</v>
      </c>
    </row>
    <row r="624" spans="1:21" x14ac:dyDescent="0.25">
      <c r="A624">
        <v>34275</v>
      </c>
      <c r="B624" t="s">
        <v>21</v>
      </c>
      <c r="C624" s="1">
        <v>43282</v>
      </c>
      <c r="D624" t="s">
        <v>52</v>
      </c>
      <c r="E624">
        <v>27</v>
      </c>
      <c r="F624">
        <v>123.46</v>
      </c>
      <c r="G624">
        <v>7.0000000000000007E-2</v>
      </c>
      <c r="H624" t="s">
        <v>31</v>
      </c>
      <c r="I624">
        <v>26.66</v>
      </c>
      <c r="J624">
        <v>4.84</v>
      </c>
      <c r="K624">
        <v>0.71</v>
      </c>
      <c r="L624" t="s">
        <v>370</v>
      </c>
      <c r="M624" t="s">
        <v>63</v>
      </c>
      <c r="N624" t="s">
        <v>45</v>
      </c>
      <c r="O624" t="s">
        <v>27</v>
      </c>
      <c r="P624" t="s">
        <v>28</v>
      </c>
      <c r="Q624" t="s">
        <v>29</v>
      </c>
      <c r="R624" s="1">
        <v>43284</v>
      </c>
      <c r="S624" s="2">
        <f t="shared" si="27"/>
        <v>7.0762960088478592E-5</v>
      </c>
      <c r="T624" s="1" t="str">
        <f t="shared" si="28"/>
        <v/>
      </c>
      <c r="U624" t="str">
        <f t="shared" si="29"/>
        <v>Low Impact</v>
      </c>
    </row>
    <row r="625" spans="1:21" x14ac:dyDescent="0.25">
      <c r="A625">
        <v>34631</v>
      </c>
      <c r="B625" t="s">
        <v>21</v>
      </c>
      <c r="C625" s="1">
        <v>43396</v>
      </c>
      <c r="D625" t="s">
        <v>22</v>
      </c>
      <c r="E625">
        <v>19</v>
      </c>
      <c r="F625">
        <v>12616.2</v>
      </c>
      <c r="G625">
        <v>7.0000000000000007E-2</v>
      </c>
      <c r="H625" t="s">
        <v>31</v>
      </c>
      <c r="I625">
        <v>2808.22</v>
      </c>
      <c r="J625">
        <v>699.99</v>
      </c>
      <c r="K625">
        <v>24.49</v>
      </c>
      <c r="L625" t="s">
        <v>275</v>
      </c>
      <c r="M625" t="s">
        <v>166</v>
      </c>
      <c r="N625" t="s">
        <v>26</v>
      </c>
      <c r="O625" t="s">
        <v>38</v>
      </c>
      <c r="P625" t="s">
        <v>82</v>
      </c>
      <c r="Q625" t="s">
        <v>76</v>
      </c>
      <c r="R625" s="1">
        <v>43398</v>
      </c>
      <c r="S625" s="2">
        <f t="shared" si="27"/>
        <v>7.231165211957425E-3</v>
      </c>
      <c r="T625" s="1" t="str">
        <f t="shared" si="28"/>
        <v/>
      </c>
      <c r="U625" t="str">
        <f t="shared" si="29"/>
        <v>Major Local Control Audit</v>
      </c>
    </row>
    <row r="626" spans="1:21" x14ac:dyDescent="0.25">
      <c r="A626">
        <v>35136</v>
      </c>
      <c r="B626" t="s">
        <v>21</v>
      </c>
      <c r="C626" s="1">
        <v>43381</v>
      </c>
      <c r="D626" t="s">
        <v>49</v>
      </c>
      <c r="E626">
        <v>23</v>
      </c>
      <c r="F626">
        <v>68.73</v>
      </c>
      <c r="G626">
        <v>7.0000000000000007E-2</v>
      </c>
      <c r="H626" t="s">
        <v>31</v>
      </c>
      <c r="I626">
        <v>17.170000000000002</v>
      </c>
      <c r="J626">
        <v>2.94</v>
      </c>
      <c r="K626">
        <v>0.81</v>
      </c>
      <c r="L626" t="s">
        <v>148</v>
      </c>
      <c r="M626" t="s">
        <v>25</v>
      </c>
      <c r="N626" t="s">
        <v>26</v>
      </c>
      <c r="O626" t="s">
        <v>27</v>
      </c>
      <c r="P626" t="s">
        <v>28</v>
      </c>
      <c r="Q626" t="s">
        <v>29</v>
      </c>
      <c r="R626" s="1">
        <v>43382</v>
      </c>
      <c r="S626" s="2">
        <f t="shared" si="27"/>
        <v>3.9393635565212493E-5</v>
      </c>
      <c r="T626" s="1" t="str">
        <f t="shared" si="28"/>
        <v/>
      </c>
      <c r="U626" t="str">
        <f t="shared" si="29"/>
        <v>Low Impact</v>
      </c>
    </row>
    <row r="627" spans="1:21" x14ac:dyDescent="0.25">
      <c r="A627">
        <v>36131</v>
      </c>
      <c r="B627" t="s">
        <v>21</v>
      </c>
      <c r="C627" s="1">
        <v>43237</v>
      </c>
      <c r="D627" t="s">
        <v>35</v>
      </c>
      <c r="E627">
        <v>43</v>
      </c>
      <c r="F627">
        <v>354.96</v>
      </c>
      <c r="G627">
        <v>7.0000000000000007E-2</v>
      </c>
      <c r="H627" t="s">
        <v>31</v>
      </c>
      <c r="I627">
        <v>151.27000000000001</v>
      </c>
      <c r="J627">
        <v>8.34</v>
      </c>
      <c r="K627">
        <v>1.43</v>
      </c>
      <c r="L627" t="s">
        <v>199</v>
      </c>
      <c r="M627" t="s">
        <v>25</v>
      </c>
      <c r="N627" t="s">
        <v>37</v>
      </c>
      <c r="O627" t="s">
        <v>27</v>
      </c>
      <c r="P627" t="s">
        <v>42</v>
      </c>
      <c r="Q627" t="s">
        <v>29</v>
      </c>
      <c r="R627" s="1">
        <v>43239</v>
      </c>
      <c r="S627" s="2">
        <f t="shared" si="27"/>
        <v>2.0345067481780627E-4</v>
      </c>
      <c r="T627" s="1" t="str">
        <f t="shared" si="28"/>
        <v/>
      </c>
      <c r="U627" t="str">
        <f t="shared" si="29"/>
        <v>Low Impact</v>
      </c>
    </row>
    <row r="628" spans="1:21" x14ac:dyDescent="0.25">
      <c r="A628">
        <v>38341</v>
      </c>
      <c r="B628" t="s">
        <v>21</v>
      </c>
      <c r="C628" s="1">
        <v>43238</v>
      </c>
      <c r="D628" t="s">
        <v>55</v>
      </c>
      <c r="E628">
        <v>5</v>
      </c>
      <c r="F628">
        <v>64.25</v>
      </c>
      <c r="G628">
        <v>7.0000000000000007E-2</v>
      </c>
      <c r="H628" t="s">
        <v>31</v>
      </c>
      <c r="I628">
        <v>-7.94</v>
      </c>
      <c r="J628">
        <v>12.28</v>
      </c>
      <c r="K628">
        <v>4.8600000000000003</v>
      </c>
      <c r="L628" t="s">
        <v>279</v>
      </c>
      <c r="M628" t="s">
        <v>63</v>
      </c>
      <c r="N628" t="s">
        <v>26</v>
      </c>
      <c r="O628" t="s">
        <v>27</v>
      </c>
      <c r="P628" t="s">
        <v>42</v>
      </c>
      <c r="Q628" t="s">
        <v>40</v>
      </c>
      <c r="R628" s="1">
        <v>43240</v>
      </c>
      <c r="S628" s="2">
        <f t="shared" si="27"/>
        <v>3.682585603178965E-5</v>
      </c>
      <c r="T628" s="1" t="str">
        <f t="shared" si="28"/>
        <v/>
      </c>
      <c r="U628" t="str">
        <f t="shared" si="29"/>
        <v>Low Impact</v>
      </c>
    </row>
    <row r="629" spans="1:21" x14ac:dyDescent="0.25">
      <c r="A629">
        <v>39015</v>
      </c>
      <c r="B629" t="s">
        <v>21</v>
      </c>
      <c r="C629" s="1">
        <v>43440</v>
      </c>
      <c r="D629" t="s">
        <v>55</v>
      </c>
      <c r="E629">
        <v>11</v>
      </c>
      <c r="F629">
        <v>74.02</v>
      </c>
      <c r="G629">
        <v>7.0000000000000007E-2</v>
      </c>
      <c r="H629" t="s">
        <v>31</v>
      </c>
      <c r="I629">
        <v>-28.45</v>
      </c>
      <c r="J629">
        <v>6.48</v>
      </c>
      <c r="K629">
        <v>5.74</v>
      </c>
      <c r="L629" t="s">
        <v>398</v>
      </c>
      <c r="M629" t="s">
        <v>54</v>
      </c>
      <c r="N629" t="s">
        <v>26</v>
      </c>
      <c r="O629" t="s">
        <v>27</v>
      </c>
      <c r="P629" t="s">
        <v>42</v>
      </c>
      <c r="Q629" t="s">
        <v>40</v>
      </c>
      <c r="R629" s="1">
        <v>43440</v>
      </c>
      <c r="S629" s="2">
        <f t="shared" si="27"/>
        <v>4.2425678808919367E-5</v>
      </c>
      <c r="T629" s="1" t="str">
        <f t="shared" si="28"/>
        <v/>
      </c>
      <c r="U629" t="str">
        <f t="shared" si="29"/>
        <v>Low Impact</v>
      </c>
    </row>
    <row r="630" spans="1:21" x14ac:dyDescent="0.25">
      <c r="A630">
        <v>42242</v>
      </c>
      <c r="B630" t="s">
        <v>21</v>
      </c>
      <c r="C630" s="1">
        <v>43191</v>
      </c>
      <c r="D630" t="s">
        <v>22</v>
      </c>
      <c r="E630">
        <v>23</v>
      </c>
      <c r="F630">
        <v>2287.1</v>
      </c>
      <c r="G630">
        <v>7.0000000000000007E-2</v>
      </c>
      <c r="H630" t="s">
        <v>31</v>
      </c>
      <c r="I630">
        <v>231.49</v>
      </c>
      <c r="J630">
        <v>99.99</v>
      </c>
      <c r="K630">
        <v>19.989999999999998</v>
      </c>
      <c r="L630" t="s">
        <v>240</v>
      </c>
      <c r="M630" t="s">
        <v>54</v>
      </c>
      <c r="N630" t="s">
        <v>26</v>
      </c>
      <c r="O630" t="s">
        <v>38</v>
      </c>
      <c r="P630" t="s">
        <v>58</v>
      </c>
      <c r="Q630" t="s">
        <v>40</v>
      </c>
      <c r="R630" s="1">
        <v>43192</v>
      </c>
      <c r="S630" s="2">
        <f t="shared" si="27"/>
        <v>1.3108858417168264E-3</v>
      </c>
      <c r="T630" s="1" t="str">
        <f t="shared" si="28"/>
        <v/>
      </c>
      <c r="U630" t="str">
        <f t="shared" si="29"/>
        <v>Medium Local Control Audit</v>
      </c>
    </row>
    <row r="631" spans="1:21" x14ac:dyDescent="0.25">
      <c r="A631">
        <v>42342</v>
      </c>
      <c r="B631" t="s">
        <v>30</v>
      </c>
      <c r="C631" s="1">
        <v>43347</v>
      </c>
      <c r="D631" t="s">
        <v>22</v>
      </c>
      <c r="E631">
        <v>43</v>
      </c>
      <c r="F631">
        <v>9501.6239999999998</v>
      </c>
      <c r="G631">
        <v>7.0000000000000007E-2</v>
      </c>
      <c r="H631" t="s">
        <v>56</v>
      </c>
      <c r="I631">
        <v>-686.45</v>
      </c>
      <c r="J631">
        <v>286.85000000000002</v>
      </c>
      <c r="K631">
        <v>61.76</v>
      </c>
      <c r="L631" t="s">
        <v>412</v>
      </c>
      <c r="M631" t="s">
        <v>25</v>
      </c>
      <c r="N631" t="s">
        <v>26</v>
      </c>
      <c r="O631" t="s">
        <v>32</v>
      </c>
      <c r="P631" t="s">
        <v>118</v>
      </c>
      <c r="Q631" t="s">
        <v>80</v>
      </c>
      <c r="R631" s="1">
        <v>43349</v>
      </c>
      <c r="S631" s="2">
        <f t="shared" si="27"/>
        <v>5.4459990271159111E-3</v>
      </c>
      <c r="T631" s="1" t="str">
        <f t="shared" si="28"/>
        <v>QUALITY CHECK</v>
      </c>
      <c r="U631" t="str">
        <f t="shared" si="29"/>
        <v>Major Local Control Audit</v>
      </c>
    </row>
    <row r="632" spans="1:21" x14ac:dyDescent="0.25">
      <c r="A632">
        <v>4870</v>
      </c>
      <c r="B632" t="s">
        <v>21</v>
      </c>
      <c r="C632" s="1">
        <v>43317</v>
      </c>
      <c r="D632" t="s">
        <v>55</v>
      </c>
      <c r="E632">
        <v>44</v>
      </c>
      <c r="F632">
        <v>17248.09</v>
      </c>
      <c r="G632">
        <v>0.08</v>
      </c>
      <c r="H632" t="s">
        <v>56</v>
      </c>
      <c r="I632">
        <v>2048.63</v>
      </c>
      <c r="J632">
        <v>400.98</v>
      </c>
      <c r="K632">
        <v>42.52</v>
      </c>
      <c r="L632" t="s">
        <v>117</v>
      </c>
      <c r="M632" t="s">
        <v>25</v>
      </c>
      <c r="N632" t="s">
        <v>26</v>
      </c>
      <c r="O632" t="s">
        <v>32</v>
      </c>
      <c r="P632" t="s">
        <v>118</v>
      </c>
      <c r="Q632" t="s">
        <v>80</v>
      </c>
      <c r="R632" s="1">
        <v>43318</v>
      </c>
      <c r="S632" s="2">
        <f t="shared" si="27"/>
        <v>9.8860027885346417E-3</v>
      </c>
      <c r="T632" s="1" t="str">
        <f t="shared" si="28"/>
        <v/>
      </c>
      <c r="U632" t="str">
        <f t="shared" si="29"/>
        <v>Major Local Control Audit</v>
      </c>
    </row>
    <row r="633" spans="1:21" x14ac:dyDescent="0.25">
      <c r="A633">
        <v>6241</v>
      </c>
      <c r="B633" t="s">
        <v>30</v>
      </c>
      <c r="C633" s="1">
        <v>43463</v>
      </c>
      <c r="D633" t="s">
        <v>52</v>
      </c>
      <c r="E633">
        <v>24</v>
      </c>
      <c r="F633">
        <v>133.94</v>
      </c>
      <c r="G633">
        <v>0.08</v>
      </c>
      <c r="H633" t="s">
        <v>23</v>
      </c>
      <c r="I633">
        <v>45</v>
      </c>
      <c r="J633">
        <v>5.84</v>
      </c>
      <c r="K633">
        <v>1</v>
      </c>
      <c r="L633" t="s">
        <v>132</v>
      </c>
      <c r="M633" t="s">
        <v>25</v>
      </c>
      <c r="N633" t="s">
        <v>45</v>
      </c>
      <c r="O633" t="s">
        <v>27</v>
      </c>
      <c r="P633" t="s">
        <v>28</v>
      </c>
      <c r="Q633" t="s">
        <v>29</v>
      </c>
      <c r="R633" s="1">
        <v>42007</v>
      </c>
      <c r="S633" s="2">
        <f t="shared" si="27"/>
        <v>7.6769730068449891E-5</v>
      </c>
      <c r="T633" s="1" t="str">
        <f t="shared" si="28"/>
        <v>QUALITY CHECK</v>
      </c>
      <c r="U633" t="str">
        <f t="shared" si="29"/>
        <v>Low Impact</v>
      </c>
    </row>
    <row r="634" spans="1:21" x14ac:dyDescent="0.25">
      <c r="A634">
        <v>7905</v>
      </c>
      <c r="B634" t="s">
        <v>21</v>
      </c>
      <c r="C634" s="1">
        <v>43254</v>
      </c>
      <c r="D634" t="s">
        <v>52</v>
      </c>
      <c r="E634">
        <v>46</v>
      </c>
      <c r="F634">
        <v>11057.6</v>
      </c>
      <c r="G634">
        <v>0.08</v>
      </c>
      <c r="H634" t="s">
        <v>56</v>
      </c>
      <c r="I634">
        <v>183.9</v>
      </c>
      <c r="J634">
        <v>259.70999999999998</v>
      </c>
      <c r="K634">
        <v>66.67</v>
      </c>
      <c r="L634" t="s">
        <v>143</v>
      </c>
      <c r="M634" t="s">
        <v>25</v>
      </c>
      <c r="N634" t="s">
        <v>45</v>
      </c>
      <c r="O634" t="s">
        <v>32</v>
      </c>
      <c r="P634" t="s">
        <v>118</v>
      </c>
      <c r="Q634" t="s">
        <v>80</v>
      </c>
      <c r="R634" s="1">
        <v>43258</v>
      </c>
      <c r="S634" s="2">
        <f t="shared" si="27"/>
        <v>6.3378301269590232E-3</v>
      </c>
      <c r="T634" s="1" t="str">
        <f t="shared" si="28"/>
        <v/>
      </c>
      <c r="U634" t="str">
        <f t="shared" si="29"/>
        <v>Major Local Control Audit</v>
      </c>
    </row>
    <row r="635" spans="1:21" x14ac:dyDescent="0.25">
      <c r="A635">
        <v>8132</v>
      </c>
      <c r="B635" t="s">
        <v>21</v>
      </c>
      <c r="C635" s="1">
        <v>43234</v>
      </c>
      <c r="D635" t="s">
        <v>52</v>
      </c>
      <c r="E635">
        <v>46</v>
      </c>
      <c r="F635">
        <v>229.35</v>
      </c>
      <c r="G635">
        <v>0.08</v>
      </c>
      <c r="H635" t="s">
        <v>23</v>
      </c>
      <c r="I635">
        <v>-165.45</v>
      </c>
      <c r="J635">
        <v>4.8899999999999997</v>
      </c>
      <c r="K635">
        <v>4.93</v>
      </c>
      <c r="L635" t="s">
        <v>145</v>
      </c>
      <c r="M635" t="s">
        <v>25</v>
      </c>
      <c r="N635" t="s">
        <v>37</v>
      </c>
      <c r="O635" t="s">
        <v>38</v>
      </c>
      <c r="P635" t="s">
        <v>89</v>
      </c>
      <c r="Q635" t="s">
        <v>34</v>
      </c>
      <c r="R635" s="1">
        <v>43234</v>
      </c>
      <c r="S635" s="2">
        <f t="shared" si="27"/>
        <v>1.3145540981931449E-4</v>
      </c>
      <c r="T635" s="1" t="str">
        <f t="shared" si="28"/>
        <v/>
      </c>
      <c r="U635" t="str">
        <f t="shared" si="29"/>
        <v>Low Impact</v>
      </c>
    </row>
    <row r="636" spans="1:21" x14ac:dyDescent="0.25">
      <c r="A636">
        <v>8325</v>
      </c>
      <c r="B636" t="s">
        <v>21</v>
      </c>
      <c r="C636" s="1">
        <v>43114</v>
      </c>
      <c r="D636" t="s">
        <v>49</v>
      </c>
      <c r="E636">
        <v>21</v>
      </c>
      <c r="F636">
        <v>2364.29</v>
      </c>
      <c r="G636">
        <v>0.08</v>
      </c>
      <c r="H636" t="s">
        <v>56</v>
      </c>
      <c r="I636">
        <v>-220.05</v>
      </c>
      <c r="J636">
        <v>115.99</v>
      </c>
      <c r="K636">
        <v>56.14</v>
      </c>
      <c r="L636" t="s">
        <v>151</v>
      </c>
      <c r="M636" t="s">
        <v>25</v>
      </c>
      <c r="N636" t="s">
        <v>37</v>
      </c>
      <c r="O636" t="s">
        <v>38</v>
      </c>
      <c r="P636" t="s">
        <v>58</v>
      </c>
      <c r="Q636" t="s">
        <v>59</v>
      </c>
      <c r="R636" s="1">
        <v>43116</v>
      </c>
      <c r="S636" s="2">
        <f t="shared" si="27"/>
        <v>1.3551284538116722E-3</v>
      </c>
      <c r="T636" s="1" t="str">
        <f t="shared" si="28"/>
        <v/>
      </c>
      <c r="U636" t="str">
        <f t="shared" si="29"/>
        <v>Medium Local Control Audit</v>
      </c>
    </row>
    <row r="637" spans="1:21" x14ac:dyDescent="0.25">
      <c r="A637">
        <v>8325</v>
      </c>
      <c r="B637" t="s">
        <v>21</v>
      </c>
      <c r="C637" s="1">
        <v>43114</v>
      </c>
      <c r="D637" t="s">
        <v>49</v>
      </c>
      <c r="E637">
        <v>27</v>
      </c>
      <c r="F637">
        <v>112.57</v>
      </c>
      <c r="G637">
        <v>0.08</v>
      </c>
      <c r="H637" t="s">
        <v>31</v>
      </c>
      <c r="I637">
        <v>13.92</v>
      </c>
      <c r="J637">
        <v>4.28</v>
      </c>
      <c r="K637">
        <v>0.94</v>
      </c>
      <c r="L637" t="s">
        <v>151</v>
      </c>
      <c r="M637" t="s">
        <v>25</v>
      </c>
      <c r="N637" t="s">
        <v>37</v>
      </c>
      <c r="O637" t="s">
        <v>27</v>
      </c>
      <c r="P637" t="s">
        <v>28</v>
      </c>
      <c r="Q637" t="s">
        <v>29</v>
      </c>
      <c r="R637" s="1">
        <v>43117</v>
      </c>
      <c r="S637" s="2">
        <f t="shared" si="27"/>
        <v>6.4521192427993151E-5</v>
      </c>
      <c r="T637" s="1" t="str">
        <f t="shared" si="28"/>
        <v/>
      </c>
      <c r="U637" t="str">
        <f t="shared" si="29"/>
        <v>Low Impact</v>
      </c>
    </row>
    <row r="638" spans="1:21" x14ac:dyDescent="0.25">
      <c r="A638">
        <v>9478</v>
      </c>
      <c r="B638" t="s">
        <v>21</v>
      </c>
      <c r="C638" s="1">
        <v>43187</v>
      </c>
      <c r="D638" t="s">
        <v>35</v>
      </c>
      <c r="E638">
        <v>48</v>
      </c>
      <c r="F638">
        <v>199.46</v>
      </c>
      <c r="G638">
        <v>0.08</v>
      </c>
      <c r="H638" t="s">
        <v>31</v>
      </c>
      <c r="I638">
        <v>-121.2</v>
      </c>
      <c r="J638">
        <v>4.28</v>
      </c>
      <c r="K638">
        <v>4.79</v>
      </c>
      <c r="L638" t="s">
        <v>133</v>
      </c>
      <c r="M638" t="s">
        <v>54</v>
      </c>
      <c r="N638" t="s">
        <v>26</v>
      </c>
      <c r="O638" t="s">
        <v>27</v>
      </c>
      <c r="P638" t="s">
        <v>42</v>
      </c>
      <c r="Q638" t="s">
        <v>40</v>
      </c>
      <c r="R638" s="1">
        <v>43189</v>
      </c>
      <c r="S638" s="2">
        <f t="shared" si="27"/>
        <v>1.1432350574475896E-4</v>
      </c>
      <c r="T638" s="1" t="str">
        <f t="shared" si="28"/>
        <v/>
      </c>
      <c r="U638" t="str">
        <f t="shared" si="29"/>
        <v>Low Impact</v>
      </c>
    </row>
    <row r="639" spans="1:21" x14ac:dyDescent="0.25">
      <c r="A639">
        <v>9637</v>
      </c>
      <c r="B639" t="s">
        <v>21</v>
      </c>
      <c r="C639" s="1">
        <v>43103</v>
      </c>
      <c r="D639" t="s">
        <v>52</v>
      </c>
      <c r="E639">
        <v>12</v>
      </c>
      <c r="F639">
        <v>522.49</v>
      </c>
      <c r="G639">
        <v>0.08</v>
      </c>
      <c r="H639" t="s">
        <v>31</v>
      </c>
      <c r="I639">
        <v>-236.43</v>
      </c>
      <c r="J639">
        <v>43.22</v>
      </c>
      <c r="K639">
        <v>16.71</v>
      </c>
      <c r="L639" t="s">
        <v>169</v>
      </c>
      <c r="M639" t="s">
        <v>25</v>
      </c>
      <c r="N639" t="s">
        <v>26</v>
      </c>
      <c r="O639" t="s">
        <v>38</v>
      </c>
      <c r="P639" t="s">
        <v>89</v>
      </c>
      <c r="Q639" t="s">
        <v>40</v>
      </c>
      <c r="R639" s="1">
        <v>43105</v>
      </c>
      <c r="S639" s="2">
        <f t="shared" si="27"/>
        <v>2.9947301973618325E-4</v>
      </c>
      <c r="T639" s="1" t="str">
        <f t="shared" si="28"/>
        <v/>
      </c>
      <c r="U639" t="str">
        <f t="shared" si="29"/>
        <v>Low Impact</v>
      </c>
    </row>
    <row r="640" spans="1:21" x14ac:dyDescent="0.25">
      <c r="A640">
        <v>9894</v>
      </c>
      <c r="B640" t="s">
        <v>21</v>
      </c>
      <c r="C640" s="1">
        <v>43177</v>
      </c>
      <c r="D640" t="s">
        <v>35</v>
      </c>
      <c r="E640">
        <v>16</v>
      </c>
      <c r="F640">
        <v>5403.75</v>
      </c>
      <c r="G640">
        <v>0.08</v>
      </c>
      <c r="H640" t="s">
        <v>56</v>
      </c>
      <c r="I640">
        <v>103.83</v>
      </c>
      <c r="J640">
        <v>355.98</v>
      </c>
      <c r="K640">
        <v>58.92</v>
      </c>
      <c r="L640" t="s">
        <v>127</v>
      </c>
      <c r="M640" t="s">
        <v>63</v>
      </c>
      <c r="N640" t="s">
        <v>45</v>
      </c>
      <c r="O640" t="s">
        <v>32</v>
      </c>
      <c r="P640" t="s">
        <v>86</v>
      </c>
      <c r="Q640" t="s">
        <v>59</v>
      </c>
      <c r="R640" s="1">
        <v>43179</v>
      </c>
      <c r="S640" s="2">
        <f t="shared" si="27"/>
        <v>3.0972407709226974E-3</v>
      </c>
      <c r="T640" s="1" t="str">
        <f t="shared" si="28"/>
        <v/>
      </c>
      <c r="U640" t="str">
        <f t="shared" si="29"/>
        <v>Major Local Control Audit</v>
      </c>
    </row>
    <row r="641" spans="1:21" x14ac:dyDescent="0.25">
      <c r="A641">
        <v>10052</v>
      </c>
      <c r="B641" t="s">
        <v>21</v>
      </c>
      <c r="C641" s="1">
        <v>43350</v>
      </c>
      <c r="D641" t="s">
        <v>22</v>
      </c>
      <c r="E641">
        <v>28</v>
      </c>
      <c r="F641">
        <v>517.91</v>
      </c>
      <c r="G641">
        <v>0.08</v>
      </c>
      <c r="H641" t="s">
        <v>31</v>
      </c>
      <c r="I641">
        <v>107.11</v>
      </c>
      <c r="J641">
        <v>19.899999999999999</v>
      </c>
      <c r="K641">
        <v>5.29</v>
      </c>
      <c r="L641" t="s">
        <v>176</v>
      </c>
      <c r="M641" t="s">
        <v>25</v>
      </c>
      <c r="N641" t="s">
        <v>26</v>
      </c>
      <c r="O641" t="s">
        <v>27</v>
      </c>
      <c r="P641" t="s">
        <v>46</v>
      </c>
      <c r="Q641" t="s">
        <v>74</v>
      </c>
      <c r="R641" s="1">
        <v>43352</v>
      </c>
      <c r="S641" s="2">
        <f t="shared" si="27"/>
        <v>2.9684792369531792E-4</v>
      </c>
      <c r="T641" s="1" t="str">
        <f t="shared" si="28"/>
        <v/>
      </c>
      <c r="U641" t="str">
        <f t="shared" si="29"/>
        <v>Low Impact</v>
      </c>
    </row>
    <row r="642" spans="1:21" x14ac:dyDescent="0.25">
      <c r="A642">
        <v>10371</v>
      </c>
      <c r="B642" t="s">
        <v>21</v>
      </c>
      <c r="C642" s="1">
        <v>43359</v>
      </c>
      <c r="D642" t="s">
        <v>35</v>
      </c>
      <c r="E642">
        <v>10</v>
      </c>
      <c r="F642">
        <v>156.15</v>
      </c>
      <c r="G642">
        <v>0.08</v>
      </c>
      <c r="H642" t="s">
        <v>23</v>
      </c>
      <c r="I642">
        <v>-37.6</v>
      </c>
      <c r="J642">
        <v>15.73</v>
      </c>
      <c r="K642">
        <v>7.42</v>
      </c>
      <c r="L642" t="s">
        <v>182</v>
      </c>
      <c r="M642" t="s">
        <v>54</v>
      </c>
      <c r="N642" t="s">
        <v>26</v>
      </c>
      <c r="O642" t="s">
        <v>27</v>
      </c>
      <c r="P642" t="s">
        <v>66</v>
      </c>
      <c r="Q642" t="s">
        <v>34</v>
      </c>
      <c r="R642" s="1">
        <v>43361</v>
      </c>
      <c r="S642" s="2">
        <f t="shared" ref="S642:S705" si="30">F642/$F$905</f>
        <v>8.9499726371423396E-5</v>
      </c>
      <c r="T642" s="1" t="str">
        <f t="shared" si="28"/>
        <v/>
      </c>
      <c r="U642" t="str">
        <f t="shared" si="29"/>
        <v>Low Impact</v>
      </c>
    </row>
    <row r="643" spans="1:21" x14ac:dyDescent="0.25">
      <c r="A643">
        <v>11335</v>
      </c>
      <c r="B643" t="s">
        <v>21</v>
      </c>
      <c r="C643" s="1">
        <v>43394</v>
      </c>
      <c r="D643" t="s">
        <v>35</v>
      </c>
      <c r="E643">
        <v>3</v>
      </c>
      <c r="F643">
        <v>14.84</v>
      </c>
      <c r="G643">
        <v>0.08</v>
      </c>
      <c r="H643" t="s">
        <v>31</v>
      </c>
      <c r="I643">
        <v>-2.42</v>
      </c>
      <c r="J643">
        <v>4.9800000000000004</v>
      </c>
      <c r="K643">
        <v>0.49</v>
      </c>
      <c r="L643" t="s">
        <v>195</v>
      </c>
      <c r="M643" t="s">
        <v>25</v>
      </c>
      <c r="N643" t="s">
        <v>26</v>
      </c>
      <c r="O643" t="s">
        <v>27</v>
      </c>
      <c r="P643" t="s">
        <v>61</v>
      </c>
      <c r="Q643" t="s">
        <v>40</v>
      </c>
      <c r="R643" s="1">
        <v>43395</v>
      </c>
      <c r="S643" s="2">
        <f t="shared" si="30"/>
        <v>8.5057697044631646E-6</v>
      </c>
      <c r="T643" s="1" t="str">
        <f t="shared" ref="T643:T706" si="31">IF(B643="Y","QUALITY CHECK","")</f>
        <v/>
      </c>
      <c r="U643" t="str">
        <f t="shared" ref="U643:U706" si="32">VLOOKUP(S643,$G$912:$H$917,2)</f>
        <v>Low Impact</v>
      </c>
    </row>
    <row r="644" spans="1:21" x14ac:dyDescent="0.25">
      <c r="A644">
        <v>11686</v>
      </c>
      <c r="B644" t="s">
        <v>21</v>
      </c>
      <c r="C644" s="1">
        <v>43127</v>
      </c>
      <c r="D644" t="s">
        <v>22</v>
      </c>
      <c r="E644">
        <v>38</v>
      </c>
      <c r="F644">
        <v>6121.1985000000004</v>
      </c>
      <c r="G644">
        <v>0.08</v>
      </c>
      <c r="H644" t="s">
        <v>31</v>
      </c>
      <c r="I644">
        <v>1312.34</v>
      </c>
      <c r="J644">
        <v>205.99</v>
      </c>
      <c r="K644">
        <v>2.5</v>
      </c>
      <c r="L644" t="s">
        <v>200</v>
      </c>
      <c r="M644" t="s">
        <v>54</v>
      </c>
      <c r="N644" t="s">
        <v>37</v>
      </c>
      <c r="O644" t="s">
        <v>38</v>
      </c>
      <c r="P644" t="s">
        <v>39</v>
      </c>
      <c r="Q644" t="s">
        <v>40</v>
      </c>
      <c r="R644" s="1">
        <v>43128</v>
      </c>
      <c r="S644" s="2">
        <f t="shared" si="30"/>
        <v>3.5084571938211167E-3</v>
      </c>
      <c r="T644" s="1" t="str">
        <f t="shared" si="31"/>
        <v/>
      </c>
      <c r="U644" t="str">
        <f t="shared" si="32"/>
        <v>Major Local Control Audit</v>
      </c>
    </row>
    <row r="645" spans="1:21" x14ac:dyDescent="0.25">
      <c r="A645">
        <v>12389</v>
      </c>
      <c r="B645" t="s">
        <v>21</v>
      </c>
      <c r="C645" s="1">
        <v>43316</v>
      </c>
      <c r="D645" t="s">
        <v>55</v>
      </c>
      <c r="E645">
        <v>16</v>
      </c>
      <c r="F645">
        <v>189.04</v>
      </c>
      <c r="G645">
        <v>0.08</v>
      </c>
      <c r="H645" t="s">
        <v>31</v>
      </c>
      <c r="I645">
        <v>-74.77</v>
      </c>
      <c r="J645">
        <v>11.35</v>
      </c>
      <c r="K645">
        <v>8.6</v>
      </c>
      <c r="L645" t="s">
        <v>162</v>
      </c>
      <c r="M645" t="s">
        <v>63</v>
      </c>
      <c r="N645" t="s">
        <v>26</v>
      </c>
      <c r="O645" t="s">
        <v>27</v>
      </c>
      <c r="P645" t="s">
        <v>43</v>
      </c>
      <c r="Q645" t="s">
        <v>40</v>
      </c>
      <c r="R645" s="1">
        <v>43317</v>
      </c>
      <c r="S645" s="2">
        <f t="shared" si="30"/>
        <v>1.0835112566925314E-4</v>
      </c>
      <c r="T645" s="1" t="str">
        <f t="shared" si="31"/>
        <v/>
      </c>
      <c r="U645" t="str">
        <f t="shared" si="32"/>
        <v>Low Impact</v>
      </c>
    </row>
    <row r="646" spans="1:21" x14ac:dyDescent="0.25">
      <c r="A646">
        <v>12544</v>
      </c>
      <c r="B646" t="s">
        <v>21</v>
      </c>
      <c r="C646" s="1">
        <v>43162</v>
      </c>
      <c r="D646" t="s">
        <v>52</v>
      </c>
      <c r="E646">
        <v>34</v>
      </c>
      <c r="F646">
        <v>74.3</v>
      </c>
      <c r="G646">
        <v>0.08</v>
      </c>
      <c r="H646" t="s">
        <v>31</v>
      </c>
      <c r="I646">
        <v>-129.01</v>
      </c>
      <c r="J646">
        <v>2.08</v>
      </c>
      <c r="K646">
        <v>5.33</v>
      </c>
      <c r="L646" t="s">
        <v>207</v>
      </c>
      <c r="M646" t="s">
        <v>166</v>
      </c>
      <c r="N646" t="s">
        <v>26</v>
      </c>
      <c r="O646" t="s">
        <v>32</v>
      </c>
      <c r="P646" t="s">
        <v>33</v>
      </c>
      <c r="Q646" t="s">
        <v>40</v>
      </c>
      <c r="R646" s="1">
        <v>43169</v>
      </c>
      <c r="S646" s="2">
        <f t="shared" si="30"/>
        <v>4.25861650297583E-5</v>
      </c>
      <c r="T646" s="1" t="str">
        <f t="shared" si="31"/>
        <v/>
      </c>
      <c r="U646" t="str">
        <f t="shared" si="32"/>
        <v>Low Impact</v>
      </c>
    </row>
    <row r="647" spans="1:21" x14ac:dyDescent="0.25">
      <c r="A647">
        <v>12676</v>
      </c>
      <c r="B647" t="s">
        <v>21</v>
      </c>
      <c r="C647" s="1">
        <v>43115</v>
      </c>
      <c r="D647" t="s">
        <v>35</v>
      </c>
      <c r="E647">
        <v>25</v>
      </c>
      <c r="F647">
        <v>201.06</v>
      </c>
      <c r="G647">
        <v>0.08</v>
      </c>
      <c r="H647" t="s">
        <v>23</v>
      </c>
      <c r="I647">
        <v>-80.86</v>
      </c>
      <c r="J647">
        <v>8.09</v>
      </c>
      <c r="K647">
        <v>7.96</v>
      </c>
      <c r="L647" t="s">
        <v>208</v>
      </c>
      <c r="M647" t="s">
        <v>25</v>
      </c>
      <c r="N647" t="s">
        <v>37</v>
      </c>
      <c r="O647" t="s">
        <v>32</v>
      </c>
      <c r="P647" t="s">
        <v>33</v>
      </c>
      <c r="Q647" t="s">
        <v>40</v>
      </c>
      <c r="R647" s="1">
        <v>43116</v>
      </c>
      <c r="S647" s="2">
        <f t="shared" si="30"/>
        <v>1.1524056986383855E-4</v>
      </c>
      <c r="T647" s="1" t="str">
        <f t="shared" si="31"/>
        <v/>
      </c>
      <c r="U647" t="str">
        <f t="shared" si="32"/>
        <v>Low Impact</v>
      </c>
    </row>
    <row r="648" spans="1:21" x14ac:dyDescent="0.25">
      <c r="A648">
        <v>12771</v>
      </c>
      <c r="B648" t="s">
        <v>21</v>
      </c>
      <c r="C648" s="1">
        <v>43117</v>
      </c>
      <c r="D648" t="s">
        <v>49</v>
      </c>
      <c r="E648">
        <v>40</v>
      </c>
      <c r="F648">
        <v>1143.49</v>
      </c>
      <c r="G648">
        <v>0.08</v>
      </c>
      <c r="H648" t="s">
        <v>31</v>
      </c>
      <c r="I648">
        <v>-193.44</v>
      </c>
      <c r="J648">
        <v>30.53</v>
      </c>
      <c r="K648">
        <v>19.989999999999998</v>
      </c>
      <c r="L648" t="s">
        <v>210</v>
      </c>
      <c r="M648" t="s">
        <v>166</v>
      </c>
      <c r="N648" t="s">
        <v>45</v>
      </c>
      <c r="O648" t="s">
        <v>27</v>
      </c>
      <c r="P648" t="s">
        <v>61</v>
      </c>
      <c r="Q648" t="s">
        <v>40</v>
      </c>
      <c r="R648" s="1">
        <v>43117</v>
      </c>
      <c r="S648" s="2">
        <f t="shared" si="30"/>
        <v>6.5540853095394781E-4</v>
      </c>
      <c r="T648" s="1" t="str">
        <f t="shared" si="31"/>
        <v/>
      </c>
      <c r="U648" t="str">
        <f t="shared" si="32"/>
        <v>Medium Impact</v>
      </c>
    </row>
    <row r="649" spans="1:21" x14ac:dyDescent="0.25">
      <c r="A649">
        <v>13091</v>
      </c>
      <c r="B649" t="s">
        <v>30</v>
      </c>
      <c r="C649" s="1">
        <v>43419</v>
      </c>
      <c r="D649" t="s">
        <v>55</v>
      </c>
      <c r="E649">
        <v>12</v>
      </c>
      <c r="F649">
        <v>81.430000000000007</v>
      </c>
      <c r="G649">
        <v>0.08</v>
      </c>
      <c r="H649" t="s">
        <v>31</v>
      </c>
      <c r="I649">
        <v>-44.66</v>
      </c>
      <c r="J649">
        <v>6.48</v>
      </c>
      <c r="K649">
        <v>7.03</v>
      </c>
      <c r="L649" t="s">
        <v>212</v>
      </c>
      <c r="M649" t="s">
        <v>54</v>
      </c>
      <c r="N649" t="s">
        <v>26</v>
      </c>
      <c r="O649" t="s">
        <v>27</v>
      </c>
      <c r="P649" t="s">
        <v>42</v>
      </c>
      <c r="Q649" t="s">
        <v>40</v>
      </c>
      <c r="R649" s="1">
        <v>43420</v>
      </c>
      <c r="S649" s="2">
        <f t="shared" si="30"/>
        <v>4.6672832010406714E-5</v>
      </c>
      <c r="T649" s="1" t="str">
        <f t="shared" si="31"/>
        <v>QUALITY CHECK</v>
      </c>
      <c r="U649" t="str">
        <f t="shared" si="32"/>
        <v>Low Impact</v>
      </c>
    </row>
    <row r="650" spans="1:21" x14ac:dyDescent="0.25">
      <c r="A650">
        <v>13314</v>
      </c>
      <c r="B650" t="s">
        <v>21</v>
      </c>
      <c r="C650" s="1">
        <v>43233</v>
      </c>
      <c r="D650" t="s">
        <v>35</v>
      </c>
      <c r="E650">
        <v>34</v>
      </c>
      <c r="F650">
        <v>89.4</v>
      </c>
      <c r="G650">
        <v>0.08</v>
      </c>
      <c r="H650" t="s">
        <v>23</v>
      </c>
      <c r="I650">
        <v>22.22</v>
      </c>
      <c r="J650">
        <v>2.62</v>
      </c>
      <c r="K650">
        <v>0.8</v>
      </c>
      <c r="L650" t="s">
        <v>119</v>
      </c>
      <c r="M650" t="s">
        <v>25</v>
      </c>
      <c r="N650" t="s">
        <v>45</v>
      </c>
      <c r="O650" t="s">
        <v>27</v>
      </c>
      <c r="P650" t="s">
        <v>72</v>
      </c>
      <c r="Q650" t="s">
        <v>29</v>
      </c>
      <c r="R650" s="1">
        <v>43235</v>
      </c>
      <c r="S650" s="2">
        <f t="shared" si="30"/>
        <v>5.1240957653571898E-5</v>
      </c>
      <c r="T650" s="1" t="str">
        <f t="shared" si="31"/>
        <v/>
      </c>
      <c r="U650" t="str">
        <f t="shared" si="32"/>
        <v>Low Impact</v>
      </c>
    </row>
    <row r="651" spans="1:21" x14ac:dyDescent="0.25">
      <c r="A651">
        <v>14055</v>
      </c>
      <c r="B651" t="s">
        <v>21</v>
      </c>
      <c r="C651" s="1">
        <v>43344</v>
      </c>
      <c r="D651" t="s">
        <v>35</v>
      </c>
      <c r="E651">
        <v>21</v>
      </c>
      <c r="F651">
        <v>441.7</v>
      </c>
      <c r="G651">
        <v>0.08</v>
      </c>
      <c r="H651" t="s">
        <v>31</v>
      </c>
      <c r="I651">
        <v>167.18</v>
      </c>
      <c r="J651">
        <v>22.23</v>
      </c>
      <c r="K651">
        <v>3.63</v>
      </c>
      <c r="L651" t="s">
        <v>36</v>
      </c>
      <c r="M651" t="s">
        <v>25</v>
      </c>
      <c r="N651" t="s">
        <v>37</v>
      </c>
      <c r="O651" t="s">
        <v>32</v>
      </c>
      <c r="P651" t="s">
        <v>33</v>
      </c>
      <c r="Q651" t="s">
        <v>34</v>
      </c>
      <c r="R651" s="1">
        <v>43346</v>
      </c>
      <c r="S651" s="2">
        <f t="shared" si="30"/>
        <v>2.5316701337340833E-4</v>
      </c>
      <c r="T651" s="1" t="str">
        <f t="shared" si="31"/>
        <v/>
      </c>
      <c r="U651" t="str">
        <f t="shared" si="32"/>
        <v>Low Impact</v>
      </c>
    </row>
    <row r="652" spans="1:21" x14ac:dyDescent="0.25">
      <c r="A652">
        <v>14400</v>
      </c>
      <c r="B652" t="s">
        <v>21</v>
      </c>
      <c r="C652" s="1">
        <v>43135</v>
      </c>
      <c r="D652" t="s">
        <v>55</v>
      </c>
      <c r="E652">
        <v>43</v>
      </c>
      <c r="F652">
        <v>6089.05</v>
      </c>
      <c r="G652">
        <v>0.08</v>
      </c>
      <c r="H652" t="s">
        <v>56</v>
      </c>
      <c r="I652">
        <v>-2110.56</v>
      </c>
      <c r="J652">
        <v>146.05000000000001</v>
      </c>
      <c r="K652">
        <v>80.2</v>
      </c>
      <c r="L652" t="s">
        <v>230</v>
      </c>
      <c r="M652" t="s">
        <v>25</v>
      </c>
      <c r="N652" t="s">
        <v>37</v>
      </c>
      <c r="O652" t="s">
        <v>32</v>
      </c>
      <c r="P652" t="s">
        <v>118</v>
      </c>
      <c r="Q652" t="s">
        <v>80</v>
      </c>
      <c r="R652" s="1">
        <v>43136</v>
      </c>
      <c r="S652" s="2">
        <f t="shared" si="30"/>
        <v>3.4900307964259728E-3</v>
      </c>
      <c r="T652" s="1" t="str">
        <f t="shared" si="31"/>
        <v/>
      </c>
      <c r="U652" t="str">
        <f t="shared" si="32"/>
        <v>Major Local Control Audit</v>
      </c>
    </row>
    <row r="653" spans="1:21" x14ac:dyDescent="0.25">
      <c r="A653">
        <v>14785</v>
      </c>
      <c r="B653" t="s">
        <v>21</v>
      </c>
      <c r="C653" s="1">
        <v>43382</v>
      </c>
      <c r="D653" t="s">
        <v>35</v>
      </c>
      <c r="E653">
        <v>20</v>
      </c>
      <c r="F653">
        <v>94.86</v>
      </c>
      <c r="G653">
        <v>0.08</v>
      </c>
      <c r="H653" t="s">
        <v>31</v>
      </c>
      <c r="I653">
        <v>39.69</v>
      </c>
      <c r="J653">
        <v>4.91</v>
      </c>
      <c r="K653">
        <v>0.5</v>
      </c>
      <c r="L653" t="s">
        <v>233</v>
      </c>
      <c r="M653" t="s">
        <v>25</v>
      </c>
      <c r="N653" t="s">
        <v>64</v>
      </c>
      <c r="O653" t="s">
        <v>27</v>
      </c>
      <c r="P653" t="s">
        <v>61</v>
      </c>
      <c r="Q653" t="s">
        <v>40</v>
      </c>
      <c r="R653" s="1">
        <v>43382</v>
      </c>
      <c r="S653" s="2">
        <f t="shared" si="30"/>
        <v>5.4370438959930988E-5</v>
      </c>
      <c r="T653" s="1" t="str">
        <f t="shared" si="31"/>
        <v/>
      </c>
      <c r="U653" t="str">
        <f t="shared" si="32"/>
        <v>Low Impact</v>
      </c>
    </row>
    <row r="654" spans="1:21" x14ac:dyDescent="0.25">
      <c r="A654">
        <v>14823</v>
      </c>
      <c r="B654" t="s">
        <v>21</v>
      </c>
      <c r="C654" s="1">
        <v>43143</v>
      </c>
      <c r="D654" t="s">
        <v>52</v>
      </c>
      <c r="E654">
        <v>20</v>
      </c>
      <c r="F654">
        <v>124.84</v>
      </c>
      <c r="G654">
        <v>0.08</v>
      </c>
      <c r="H654" t="s">
        <v>31</v>
      </c>
      <c r="I654">
        <v>10.56</v>
      </c>
      <c r="J654">
        <v>6.7</v>
      </c>
      <c r="K654">
        <v>1.56</v>
      </c>
      <c r="L654" t="s">
        <v>234</v>
      </c>
      <c r="M654" t="s">
        <v>54</v>
      </c>
      <c r="N654" t="s">
        <v>45</v>
      </c>
      <c r="O654" t="s">
        <v>27</v>
      </c>
      <c r="P654" t="s">
        <v>28</v>
      </c>
      <c r="Q654" t="s">
        <v>29</v>
      </c>
      <c r="R654" s="1">
        <v>43143</v>
      </c>
      <c r="S654" s="2">
        <f t="shared" si="30"/>
        <v>7.1553927891184743E-5</v>
      </c>
      <c r="T654" s="1" t="str">
        <f t="shared" si="31"/>
        <v/>
      </c>
      <c r="U654" t="str">
        <f t="shared" si="32"/>
        <v>Low Impact</v>
      </c>
    </row>
    <row r="655" spans="1:21" x14ac:dyDescent="0.25">
      <c r="A655">
        <v>14983</v>
      </c>
      <c r="B655" t="s">
        <v>21</v>
      </c>
      <c r="C655" s="1">
        <v>43142</v>
      </c>
      <c r="D655" t="s">
        <v>35</v>
      </c>
      <c r="E655">
        <v>18</v>
      </c>
      <c r="F655">
        <v>3015.4940000000001</v>
      </c>
      <c r="G655">
        <v>0.08</v>
      </c>
      <c r="H655" t="s">
        <v>31</v>
      </c>
      <c r="I655">
        <v>251.54</v>
      </c>
      <c r="J655">
        <v>205.99</v>
      </c>
      <c r="K655">
        <v>8.99</v>
      </c>
      <c r="L655" t="s">
        <v>236</v>
      </c>
      <c r="M655" t="s">
        <v>25</v>
      </c>
      <c r="N655" t="s">
        <v>64</v>
      </c>
      <c r="O655" t="s">
        <v>38</v>
      </c>
      <c r="P655" t="s">
        <v>39</v>
      </c>
      <c r="Q655" t="s">
        <v>40</v>
      </c>
      <c r="R655" s="1">
        <v>43143</v>
      </c>
      <c r="S655" s="2">
        <f t="shared" si="30"/>
        <v>1.7283758429373617E-3</v>
      </c>
      <c r="T655" s="1" t="str">
        <f t="shared" si="31"/>
        <v/>
      </c>
      <c r="U655" t="str">
        <f t="shared" si="32"/>
        <v>Major Local Control Audit</v>
      </c>
    </row>
    <row r="656" spans="1:21" x14ac:dyDescent="0.25">
      <c r="A656">
        <v>15904</v>
      </c>
      <c r="B656" t="s">
        <v>21</v>
      </c>
      <c r="C656" s="1">
        <v>43400</v>
      </c>
      <c r="D656" t="s">
        <v>22</v>
      </c>
      <c r="E656">
        <v>39</v>
      </c>
      <c r="F656">
        <v>124.01</v>
      </c>
      <c r="G656">
        <v>0.08</v>
      </c>
      <c r="H656" t="s">
        <v>31</v>
      </c>
      <c r="I656">
        <v>-109.02</v>
      </c>
      <c r="J656">
        <v>3.28</v>
      </c>
      <c r="K656">
        <v>3.97</v>
      </c>
      <c r="L656" t="s">
        <v>181</v>
      </c>
      <c r="M656" t="s">
        <v>25</v>
      </c>
      <c r="N656" t="s">
        <v>45</v>
      </c>
      <c r="O656" t="s">
        <v>27</v>
      </c>
      <c r="P656" t="s">
        <v>28</v>
      </c>
      <c r="Q656" t="s">
        <v>29</v>
      </c>
      <c r="R656" s="1">
        <v>43401</v>
      </c>
      <c r="S656" s="2">
        <f t="shared" si="30"/>
        <v>7.1078200879412211E-5</v>
      </c>
      <c r="T656" s="1" t="str">
        <f t="shared" si="31"/>
        <v/>
      </c>
      <c r="U656" t="str">
        <f t="shared" si="32"/>
        <v>Low Impact</v>
      </c>
    </row>
    <row r="657" spans="1:21" x14ac:dyDescent="0.25">
      <c r="A657">
        <v>16419</v>
      </c>
      <c r="B657" t="s">
        <v>21</v>
      </c>
      <c r="C657" s="1">
        <v>43316</v>
      </c>
      <c r="D657" t="s">
        <v>22</v>
      </c>
      <c r="E657">
        <v>43</v>
      </c>
      <c r="F657">
        <v>241.19</v>
      </c>
      <c r="G657">
        <v>0.08</v>
      </c>
      <c r="H657" t="s">
        <v>31</v>
      </c>
      <c r="I657">
        <v>-103.65</v>
      </c>
      <c r="J657">
        <v>5.78</v>
      </c>
      <c r="K657">
        <v>5.67</v>
      </c>
      <c r="L657" t="s">
        <v>213</v>
      </c>
      <c r="M657" t="s">
        <v>63</v>
      </c>
      <c r="N657" t="s">
        <v>64</v>
      </c>
      <c r="O657" t="s">
        <v>27</v>
      </c>
      <c r="P657" t="s">
        <v>42</v>
      </c>
      <c r="Q657" t="s">
        <v>40</v>
      </c>
      <c r="R657" s="1">
        <v>43317</v>
      </c>
      <c r="S657" s="2">
        <f t="shared" si="30"/>
        <v>1.3824168430050343E-4</v>
      </c>
      <c r="T657" s="1" t="str">
        <f t="shared" si="31"/>
        <v/>
      </c>
      <c r="U657" t="str">
        <f t="shared" si="32"/>
        <v>Low Impact</v>
      </c>
    </row>
    <row r="658" spans="1:21" x14ac:dyDescent="0.25">
      <c r="A658">
        <v>18178</v>
      </c>
      <c r="B658" t="s">
        <v>21</v>
      </c>
      <c r="C658" s="1">
        <v>43406</v>
      </c>
      <c r="D658" t="s">
        <v>52</v>
      </c>
      <c r="E658">
        <v>43</v>
      </c>
      <c r="F658">
        <v>235.09</v>
      </c>
      <c r="G658">
        <v>0.08</v>
      </c>
      <c r="H658" t="s">
        <v>31</v>
      </c>
      <c r="I658">
        <v>-1987.49</v>
      </c>
      <c r="J658">
        <v>4.4800000000000004</v>
      </c>
      <c r="K658">
        <v>49</v>
      </c>
      <c r="L658" t="s">
        <v>262</v>
      </c>
      <c r="M658" t="s">
        <v>54</v>
      </c>
      <c r="N658" t="s">
        <v>45</v>
      </c>
      <c r="O658" t="s">
        <v>27</v>
      </c>
      <c r="P658" t="s">
        <v>46</v>
      </c>
      <c r="Q658" t="s">
        <v>76</v>
      </c>
      <c r="R658" s="1">
        <v>43406</v>
      </c>
      <c r="S658" s="2">
        <f t="shared" si="30"/>
        <v>1.3474537734651251E-4</v>
      </c>
      <c r="T658" s="1" t="str">
        <f t="shared" si="31"/>
        <v/>
      </c>
      <c r="U658" t="str">
        <f t="shared" si="32"/>
        <v>Low Impact</v>
      </c>
    </row>
    <row r="659" spans="1:21" x14ac:dyDescent="0.25">
      <c r="A659">
        <v>18754</v>
      </c>
      <c r="B659" t="s">
        <v>21</v>
      </c>
      <c r="C659" s="1">
        <v>43368</v>
      </c>
      <c r="D659" t="s">
        <v>22</v>
      </c>
      <c r="E659">
        <v>32</v>
      </c>
      <c r="F659">
        <v>1725.0325</v>
      </c>
      <c r="G659">
        <v>0.08</v>
      </c>
      <c r="H659" t="s">
        <v>31</v>
      </c>
      <c r="I659">
        <v>206.35</v>
      </c>
      <c r="J659">
        <v>65.989999999999995</v>
      </c>
      <c r="K659">
        <v>8.99</v>
      </c>
      <c r="L659" t="s">
        <v>268</v>
      </c>
      <c r="M659" t="s">
        <v>63</v>
      </c>
      <c r="N659" t="s">
        <v>45</v>
      </c>
      <c r="O659" t="s">
        <v>38</v>
      </c>
      <c r="P659" t="s">
        <v>39</v>
      </c>
      <c r="Q659" t="s">
        <v>40</v>
      </c>
      <c r="R659" s="1">
        <v>43369</v>
      </c>
      <c r="S659" s="2">
        <f t="shared" si="30"/>
        <v>9.8872838124759808E-4</v>
      </c>
      <c r="T659" s="1" t="str">
        <f t="shared" si="31"/>
        <v/>
      </c>
      <c r="U659" t="str">
        <f t="shared" si="32"/>
        <v>Medium Local Control Audit</v>
      </c>
    </row>
    <row r="660" spans="1:21" x14ac:dyDescent="0.25">
      <c r="A660">
        <v>19105</v>
      </c>
      <c r="B660" t="s">
        <v>21</v>
      </c>
      <c r="C660" s="1">
        <v>43401</v>
      </c>
      <c r="D660" t="s">
        <v>35</v>
      </c>
      <c r="E660">
        <v>29</v>
      </c>
      <c r="F660">
        <v>172.98</v>
      </c>
      <c r="G660">
        <v>0.08</v>
      </c>
      <c r="H660" t="s">
        <v>31</v>
      </c>
      <c r="I660">
        <v>-59.75</v>
      </c>
      <c r="J660">
        <v>5.98</v>
      </c>
      <c r="K660">
        <v>5.46</v>
      </c>
      <c r="L660" t="s">
        <v>276</v>
      </c>
      <c r="M660" t="s">
        <v>25</v>
      </c>
      <c r="N660" t="s">
        <v>26</v>
      </c>
      <c r="O660" t="s">
        <v>27</v>
      </c>
      <c r="P660" t="s">
        <v>42</v>
      </c>
      <c r="Q660" t="s">
        <v>40</v>
      </c>
      <c r="R660" s="1">
        <v>43401</v>
      </c>
      <c r="S660" s="2">
        <f t="shared" si="30"/>
        <v>9.9146094573991788E-5</v>
      </c>
      <c r="T660" s="1" t="str">
        <f t="shared" si="31"/>
        <v/>
      </c>
      <c r="U660" t="str">
        <f t="shared" si="32"/>
        <v>Low Impact</v>
      </c>
    </row>
    <row r="661" spans="1:21" x14ac:dyDescent="0.25">
      <c r="A661">
        <v>19431</v>
      </c>
      <c r="B661" t="s">
        <v>21</v>
      </c>
      <c r="C661" s="1">
        <v>43243</v>
      </c>
      <c r="D661" t="s">
        <v>22</v>
      </c>
      <c r="E661">
        <v>4</v>
      </c>
      <c r="F661">
        <v>16.82</v>
      </c>
      <c r="G661">
        <v>0.08</v>
      </c>
      <c r="H661" t="s">
        <v>31</v>
      </c>
      <c r="I661">
        <v>-5.54</v>
      </c>
      <c r="J661">
        <v>4.13</v>
      </c>
      <c r="K661">
        <v>1.17</v>
      </c>
      <c r="L661" t="s">
        <v>281</v>
      </c>
      <c r="M661" t="s">
        <v>54</v>
      </c>
      <c r="N661" t="s">
        <v>37</v>
      </c>
      <c r="O661" t="s">
        <v>27</v>
      </c>
      <c r="P661" t="s">
        <v>28</v>
      </c>
      <c r="Q661" t="s">
        <v>29</v>
      </c>
      <c r="R661" s="1">
        <v>43245</v>
      </c>
      <c r="S661" s="2">
        <f t="shared" si="30"/>
        <v>9.6406365518241544E-6</v>
      </c>
      <c r="T661" s="1" t="str">
        <f t="shared" si="31"/>
        <v/>
      </c>
      <c r="U661" t="str">
        <f t="shared" si="32"/>
        <v>Low Impact</v>
      </c>
    </row>
    <row r="662" spans="1:21" x14ac:dyDescent="0.25">
      <c r="A662">
        <v>19975</v>
      </c>
      <c r="B662" t="s">
        <v>21</v>
      </c>
      <c r="C662" s="1">
        <v>43200</v>
      </c>
      <c r="D662" t="s">
        <v>22</v>
      </c>
      <c r="E662">
        <v>33</v>
      </c>
      <c r="F662">
        <v>362.17</v>
      </c>
      <c r="G662">
        <v>0.08</v>
      </c>
      <c r="H662" t="s">
        <v>31</v>
      </c>
      <c r="I662">
        <v>-83.96</v>
      </c>
      <c r="J662">
        <v>11.7</v>
      </c>
      <c r="K662">
        <v>6.96</v>
      </c>
      <c r="L662" t="s">
        <v>285</v>
      </c>
      <c r="M662" t="s">
        <v>63</v>
      </c>
      <c r="N662" t="s">
        <v>64</v>
      </c>
      <c r="O662" t="s">
        <v>27</v>
      </c>
      <c r="P662" t="s">
        <v>46</v>
      </c>
      <c r="Q662" t="s">
        <v>74</v>
      </c>
      <c r="R662" s="1">
        <v>43203</v>
      </c>
      <c r="S662" s="2">
        <f t="shared" si="30"/>
        <v>2.0758319500440868E-4</v>
      </c>
      <c r="T662" s="1" t="str">
        <f t="shared" si="31"/>
        <v/>
      </c>
      <c r="U662" t="str">
        <f t="shared" si="32"/>
        <v>Low Impact</v>
      </c>
    </row>
    <row r="663" spans="1:21" x14ac:dyDescent="0.25">
      <c r="A663">
        <v>20007</v>
      </c>
      <c r="B663" t="s">
        <v>21</v>
      </c>
      <c r="C663" s="1">
        <v>43317</v>
      </c>
      <c r="D663" t="s">
        <v>22</v>
      </c>
      <c r="E663">
        <v>49</v>
      </c>
      <c r="F663">
        <v>82.61</v>
      </c>
      <c r="G663">
        <v>0.08</v>
      </c>
      <c r="H663" t="s">
        <v>31</v>
      </c>
      <c r="I663">
        <v>-46.25</v>
      </c>
      <c r="J663">
        <v>1.68</v>
      </c>
      <c r="K663">
        <v>1.57</v>
      </c>
      <c r="L663" t="s">
        <v>251</v>
      </c>
      <c r="M663" t="s">
        <v>166</v>
      </c>
      <c r="N663" t="s">
        <v>45</v>
      </c>
      <c r="O663" t="s">
        <v>27</v>
      </c>
      <c r="P663" t="s">
        <v>28</v>
      </c>
      <c r="Q663" t="s">
        <v>29</v>
      </c>
      <c r="R663" s="1">
        <v>43318</v>
      </c>
      <c r="S663" s="2">
        <f t="shared" si="30"/>
        <v>4.7349166798227902E-5</v>
      </c>
      <c r="T663" s="1" t="str">
        <f t="shared" si="31"/>
        <v/>
      </c>
      <c r="U663" t="str">
        <f t="shared" si="32"/>
        <v>Low Impact</v>
      </c>
    </row>
    <row r="664" spans="1:21" x14ac:dyDescent="0.25">
      <c r="A664">
        <v>20135</v>
      </c>
      <c r="B664" t="s">
        <v>21</v>
      </c>
      <c r="C664" s="1">
        <v>43281</v>
      </c>
      <c r="D664" t="s">
        <v>49</v>
      </c>
      <c r="E664">
        <v>28</v>
      </c>
      <c r="F664">
        <v>9601.94</v>
      </c>
      <c r="G664">
        <v>0.08</v>
      </c>
      <c r="H664" t="s">
        <v>56</v>
      </c>
      <c r="I664">
        <v>2428.59</v>
      </c>
      <c r="J664">
        <v>349.45</v>
      </c>
      <c r="K664">
        <v>60</v>
      </c>
      <c r="L664" t="s">
        <v>287</v>
      </c>
      <c r="M664" t="s">
        <v>25</v>
      </c>
      <c r="N664" t="s">
        <v>26</v>
      </c>
      <c r="O664" t="s">
        <v>32</v>
      </c>
      <c r="P664" t="s">
        <v>118</v>
      </c>
      <c r="Q664" t="s">
        <v>59</v>
      </c>
      <c r="R664" s="1">
        <v>43283</v>
      </c>
      <c r="S664" s="2">
        <f t="shared" si="30"/>
        <v>5.5034966547219035E-3</v>
      </c>
      <c r="T664" s="1" t="str">
        <f t="shared" si="31"/>
        <v/>
      </c>
      <c r="U664" t="str">
        <f t="shared" si="32"/>
        <v>Major Local Control Audit</v>
      </c>
    </row>
    <row r="665" spans="1:21" x14ac:dyDescent="0.25">
      <c r="A665">
        <v>20263</v>
      </c>
      <c r="B665" t="s">
        <v>21</v>
      </c>
      <c r="C665" s="1">
        <v>43418</v>
      </c>
      <c r="D665" t="s">
        <v>55</v>
      </c>
      <c r="E665">
        <v>33</v>
      </c>
      <c r="F665">
        <v>553.5625</v>
      </c>
      <c r="G665">
        <v>0.08</v>
      </c>
      <c r="H665" t="s">
        <v>31</v>
      </c>
      <c r="I665">
        <v>-76.86</v>
      </c>
      <c r="J665">
        <v>20.99</v>
      </c>
      <c r="K665">
        <v>1.25</v>
      </c>
      <c r="L665" t="s">
        <v>290</v>
      </c>
      <c r="M665" t="s">
        <v>166</v>
      </c>
      <c r="N665" t="s">
        <v>45</v>
      </c>
      <c r="O665" t="s">
        <v>38</v>
      </c>
      <c r="P665" t="s">
        <v>39</v>
      </c>
      <c r="Q665" t="s">
        <v>34</v>
      </c>
      <c r="R665" s="1">
        <v>43420</v>
      </c>
      <c r="S665" s="2">
        <f t="shared" si="30"/>
        <v>3.17282691511246E-4</v>
      </c>
      <c r="T665" s="1" t="str">
        <f t="shared" si="31"/>
        <v/>
      </c>
      <c r="U665" t="str">
        <f t="shared" si="32"/>
        <v>Low Impact</v>
      </c>
    </row>
    <row r="666" spans="1:21" x14ac:dyDescent="0.25">
      <c r="A666">
        <v>20773</v>
      </c>
      <c r="B666" t="s">
        <v>21</v>
      </c>
      <c r="C666" s="1">
        <v>43164</v>
      </c>
      <c r="D666" t="s">
        <v>22</v>
      </c>
      <c r="E666">
        <v>44</v>
      </c>
      <c r="F666">
        <v>479.96</v>
      </c>
      <c r="G666">
        <v>0.08</v>
      </c>
      <c r="H666" t="s">
        <v>31</v>
      </c>
      <c r="I666">
        <v>122.54</v>
      </c>
      <c r="J666">
        <v>10.91</v>
      </c>
      <c r="K666">
        <v>2.99</v>
      </c>
      <c r="L666" t="s">
        <v>254</v>
      </c>
      <c r="M666" t="s">
        <v>25</v>
      </c>
      <c r="N666" t="s">
        <v>37</v>
      </c>
      <c r="O666" t="s">
        <v>27</v>
      </c>
      <c r="P666" t="s">
        <v>48</v>
      </c>
      <c r="Q666" t="s">
        <v>40</v>
      </c>
      <c r="R666" s="1">
        <v>43165</v>
      </c>
      <c r="S666" s="2">
        <f t="shared" si="30"/>
        <v>2.7509630912089897E-4</v>
      </c>
      <c r="T666" s="1" t="str">
        <f t="shared" si="31"/>
        <v/>
      </c>
      <c r="U666" t="str">
        <f t="shared" si="32"/>
        <v>Low Impact</v>
      </c>
    </row>
    <row r="667" spans="1:21" x14ac:dyDescent="0.25">
      <c r="A667">
        <v>21538</v>
      </c>
      <c r="B667" t="s">
        <v>21</v>
      </c>
      <c r="C667" s="1">
        <v>43308</v>
      </c>
      <c r="D667" t="s">
        <v>55</v>
      </c>
      <c r="E667">
        <v>31</v>
      </c>
      <c r="F667">
        <v>87.32</v>
      </c>
      <c r="G667">
        <v>0.08</v>
      </c>
      <c r="H667" t="s">
        <v>31</v>
      </c>
      <c r="I667">
        <v>-1.18</v>
      </c>
      <c r="J667">
        <v>2.94</v>
      </c>
      <c r="K667">
        <v>0.96</v>
      </c>
      <c r="L667" t="s">
        <v>299</v>
      </c>
      <c r="M667" t="s">
        <v>63</v>
      </c>
      <c r="N667" t="s">
        <v>45</v>
      </c>
      <c r="O667" t="s">
        <v>27</v>
      </c>
      <c r="P667" t="s">
        <v>28</v>
      </c>
      <c r="Q667" t="s">
        <v>29</v>
      </c>
      <c r="R667" s="1">
        <v>43310</v>
      </c>
      <c r="S667" s="2">
        <f t="shared" si="30"/>
        <v>5.0048774298768432E-5</v>
      </c>
      <c r="T667" s="1" t="str">
        <f t="shared" si="31"/>
        <v/>
      </c>
      <c r="U667" t="str">
        <f t="shared" si="32"/>
        <v>Low Impact</v>
      </c>
    </row>
    <row r="668" spans="1:21" x14ac:dyDescent="0.25">
      <c r="A668">
        <v>21633</v>
      </c>
      <c r="B668" t="s">
        <v>21</v>
      </c>
      <c r="C668" s="1">
        <v>43186</v>
      </c>
      <c r="D668" t="s">
        <v>55</v>
      </c>
      <c r="E668">
        <v>29</v>
      </c>
      <c r="F668">
        <v>547.82000000000005</v>
      </c>
      <c r="G668">
        <v>0.08</v>
      </c>
      <c r="H668" t="s">
        <v>31</v>
      </c>
      <c r="I668">
        <v>69.63</v>
      </c>
      <c r="J668">
        <v>18.7</v>
      </c>
      <c r="K668">
        <v>8.99</v>
      </c>
      <c r="L668" t="s">
        <v>36</v>
      </c>
      <c r="M668" t="s">
        <v>25</v>
      </c>
      <c r="N668" t="s">
        <v>37</v>
      </c>
      <c r="O668" t="s">
        <v>32</v>
      </c>
      <c r="P668" t="s">
        <v>33</v>
      </c>
      <c r="Q668" t="s">
        <v>34</v>
      </c>
      <c r="R668" s="1">
        <v>43187</v>
      </c>
      <c r="S668" s="2">
        <f t="shared" si="30"/>
        <v>3.1399129107136196E-4</v>
      </c>
      <c r="T668" s="1" t="str">
        <f t="shared" si="31"/>
        <v/>
      </c>
      <c r="U668" t="str">
        <f t="shared" si="32"/>
        <v>Low Impact</v>
      </c>
    </row>
    <row r="669" spans="1:21" x14ac:dyDescent="0.25">
      <c r="A669">
        <v>21830</v>
      </c>
      <c r="B669" t="s">
        <v>21</v>
      </c>
      <c r="C669" s="1">
        <v>43111</v>
      </c>
      <c r="D669" t="s">
        <v>52</v>
      </c>
      <c r="E669">
        <v>19</v>
      </c>
      <c r="F669">
        <v>6991.65</v>
      </c>
      <c r="G669">
        <v>0.08</v>
      </c>
      <c r="H669" t="s">
        <v>56</v>
      </c>
      <c r="I669">
        <v>906.8</v>
      </c>
      <c r="J669">
        <v>399.98</v>
      </c>
      <c r="K669">
        <v>12.06</v>
      </c>
      <c r="L669" t="s">
        <v>302</v>
      </c>
      <c r="M669" t="s">
        <v>25</v>
      </c>
      <c r="N669" t="s">
        <v>64</v>
      </c>
      <c r="O669" t="s">
        <v>38</v>
      </c>
      <c r="P669" t="s">
        <v>58</v>
      </c>
      <c r="Q669" t="s">
        <v>80</v>
      </c>
      <c r="R669" s="1">
        <v>43118</v>
      </c>
      <c r="S669" s="2">
        <f t="shared" si="30"/>
        <v>4.0073695926017439E-3</v>
      </c>
      <c r="T669" s="1" t="str">
        <f t="shared" si="31"/>
        <v/>
      </c>
      <c r="U669" t="str">
        <f t="shared" si="32"/>
        <v>Major Local Control Audit</v>
      </c>
    </row>
    <row r="670" spans="1:21" x14ac:dyDescent="0.25">
      <c r="A670">
        <v>23808</v>
      </c>
      <c r="B670" t="s">
        <v>21</v>
      </c>
      <c r="C670" s="1">
        <v>43138</v>
      </c>
      <c r="D670" t="s">
        <v>52</v>
      </c>
      <c r="E670">
        <v>28</v>
      </c>
      <c r="F670">
        <v>2813.8485000000001</v>
      </c>
      <c r="G670">
        <v>0.08</v>
      </c>
      <c r="H670" t="s">
        <v>31</v>
      </c>
      <c r="I670">
        <v>377.15</v>
      </c>
      <c r="J670">
        <v>125.99</v>
      </c>
      <c r="K670">
        <v>7.69</v>
      </c>
      <c r="L670" t="s">
        <v>318</v>
      </c>
      <c r="M670" t="s">
        <v>25</v>
      </c>
      <c r="N670" t="s">
        <v>64</v>
      </c>
      <c r="O670" t="s">
        <v>38</v>
      </c>
      <c r="P670" t="s">
        <v>39</v>
      </c>
      <c r="Q670" t="s">
        <v>40</v>
      </c>
      <c r="R670" s="1">
        <v>43140</v>
      </c>
      <c r="S670" s="2">
        <f t="shared" si="30"/>
        <v>1.6127996849224476E-3</v>
      </c>
      <c r="T670" s="1" t="str">
        <f t="shared" si="31"/>
        <v/>
      </c>
      <c r="U670" t="str">
        <f t="shared" si="32"/>
        <v>Major Local Control Audit</v>
      </c>
    </row>
    <row r="671" spans="1:21" x14ac:dyDescent="0.25">
      <c r="A671">
        <v>23844</v>
      </c>
      <c r="B671" t="s">
        <v>21</v>
      </c>
      <c r="C671" s="1">
        <v>43287</v>
      </c>
      <c r="D671" t="s">
        <v>22</v>
      </c>
      <c r="E671">
        <v>11</v>
      </c>
      <c r="F671">
        <v>33.020000000000003</v>
      </c>
      <c r="G671">
        <v>0.08</v>
      </c>
      <c r="H671" t="s">
        <v>31</v>
      </c>
      <c r="I671">
        <v>8.4</v>
      </c>
      <c r="J671">
        <v>3.15</v>
      </c>
      <c r="K671">
        <v>0.5</v>
      </c>
      <c r="L671" t="s">
        <v>162</v>
      </c>
      <c r="M671" t="s">
        <v>63</v>
      </c>
      <c r="N671" t="s">
        <v>37</v>
      </c>
      <c r="O671" t="s">
        <v>27</v>
      </c>
      <c r="P671" t="s">
        <v>61</v>
      </c>
      <c r="Q671" t="s">
        <v>40</v>
      </c>
      <c r="R671" s="1">
        <v>43288</v>
      </c>
      <c r="S671" s="2">
        <f t="shared" si="30"/>
        <v>1.8925910757504968E-5</v>
      </c>
      <c r="T671" s="1" t="str">
        <f t="shared" si="31"/>
        <v/>
      </c>
      <c r="U671" t="str">
        <f t="shared" si="32"/>
        <v>Low Impact</v>
      </c>
    </row>
    <row r="672" spans="1:21" x14ac:dyDescent="0.25">
      <c r="A672">
        <v>24162</v>
      </c>
      <c r="B672" t="s">
        <v>21</v>
      </c>
      <c r="C672" s="1">
        <v>43334</v>
      </c>
      <c r="D672" t="s">
        <v>22</v>
      </c>
      <c r="E672">
        <v>1</v>
      </c>
      <c r="F672">
        <v>10.94</v>
      </c>
      <c r="G672">
        <v>0.08</v>
      </c>
      <c r="H672" t="s">
        <v>31</v>
      </c>
      <c r="I672">
        <v>-4.3499999999999996</v>
      </c>
      <c r="J672">
        <v>9.68</v>
      </c>
      <c r="K672">
        <v>2.0299999999999998</v>
      </c>
      <c r="L672" t="s">
        <v>44</v>
      </c>
      <c r="M672" t="s">
        <v>25</v>
      </c>
      <c r="N672" t="s">
        <v>45</v>
      </c>
      <c r="O672" t="s">
        <v>27</v>
      </c>
      <c r="P672" t="s">
        <v>42</v>
      </c>
      <c r="Q672" t="s">
        <v>29</v>
      </c>
      <c r="R672" s="1">
        <v>43336</v>
      </c>
      <c r="S672" s="2">
        <f t="shared" si="30"/>
        <v>6.2704259142066726E-6</v>
      </c>
      <c r="T672" s="1" t="str">
        <f t="shared" si="31"/>
        <v/>
      </c>
      <c r="U672" t="str">
        <f t="shared" si="32"/>
        <v>Low Impact</v>
      </c>
    </row>
    <row r="673" spans="1:21" x14ac:dyDescent="0.25">
      <c r="A673">
        <v>24452</v>
      </c>
      <c r="B673" t="s">
        <v>21</v>
      </c>
      <c r="C673" s="1">
        <v>43227</v>
      </c>
      <c r="D673" t="s">
        <v>35</v>
      </c>
      <c r="E673">
        <v>18</v>
      </c>
      <c r="F673">
        <v>115.71</v>
      </c>
      <c r="G673">
        <v>0.08</v>
      </c>
      <c r="H673" t="s">
        <v>31</v>
      </c>
      <c r="I673">
        <v>-91.61</v>
      </c>
      <c r="J673">
        <v>6.48</v>
      </c>
      <c r="K673">
        <v>8.4</v>
      </c>
      <c r="L673" t="s">
        <v>323</v>
      </c>
      <c r="M673" t="s">
        <v>25</v>
      </c>
      <c r="N673" t="s">
        <v>64</v>
      </c>
      <c r="O673" t="s">
        <v>27</v>
      </c>
      <c r="P673" t="s">
        <v>42</v>
      </c>
      <c r="Q673" t="s">
        <v>40</v>
      </c>
      <c r="R673" s="1">
        <v>43227</v>
      </c>
      <c r="S673" s="2">
        <f t="shared" si="30"/>
        <v>6.6320930761686842E-5</v>
      </c>
      <c r="T673" s="1" t="str">
        <f t="shared" si="31"/>
        <v/>
      </c>
      <c r="U673" t="str">
        <f t="shared" si="32"/>
        <v>Low Impact</v>
      </c>
    </row>
    <row r="674" spans="1:21" x14ac:dyDescent="0.25">
      <c r="A674">
        <v>24544</v>
      </c>
      <c r="B674" t="s">
        <v>21</v>
      </c>
      <c r="C674" s="1">
        <v>43126</v>
      </c>
      <c r="D674" t="s">
        <v>35</v>
      </c>
      <c r="E674">
        <v>31</v>
      </c>
      <c r="F674">
        <v>4587.3</v>
      </c>
      <c r="G674">
        <v>0.08</v>
      </c>
      <c r="H674" t="s">
        <v>23</v>
      </c>
      <c r="I674">
        <v>1771.15</v>
      </c>
      <c r="J674">
        <v>150.97999999999999</v>
      </c>
      <c r="K674">
        <v>13.99</v>
      </c>
      <c r="L674" t="s">
        <v>109</v>
      </c>
      <c r="M674" t="s">
        <v>25</v>
      </c>
      <c r="N674" t="s">
        <v>26</v>
      </c>
      <c r="O674" t="s">
        <v>38</v>
      </c>
      <c r="P674" t="s">
        <v>58</v>
      </c>
      <c r="Q674" t="s">
        <v>74</v>
      </c>
      <c r="R674" s="1">
        <v>43127</v>
      </c>
      <c r="S674" s="2">
        <f t="shared" si="30"/>
        <v>2.6292801459086171E-3</v>
      </c>
      <c r="T674" s="1" t="str">
        <f t="shared" si="31"/>
        <v/>
      </c>
      <c r="U674" t="str">
        <f t="shared" si="32"/>
        <v>Major Local Control Audit</v>
      </c>
    </row>
    <row r="675" spans="1:21" x14ac:dyDescent="0.25">
      <c r="A675">
        <v>25445</v>
      </c>
      <c r="B675" t="s">
        <v>21</v>
      </c>
      <c r="C675" s="1">
        <v>43245</v>
      </c>
      <c r="D675" t="s">
        <v>52</v>
      </c>
      <c r="E675">
        <v>48</v>
      </c>
      <c r="F675">
        <v>1444</v>
      </c>
      <c r="G675">
        <v>0.08</v>
      </c>
      <c r="H675" t="s">
        <v>31</v>
      </c>
      <c r="I675">
        <v>617.05999999999995</v>
      </c>
      <c r="J675">
        <v>30.56</v>
      </c>
      <c r="K675">
        <v>2.99</v>
      </c>
      <c r="L675" t="s">
        <v>328</v>
      </c>
      <c r="M675" t="s">
        <v>25</v>
      </c>
      <c r="N675" t="s">
        <v>45</v>
      </c>
      <c r="O675" t="s">
        <v>27</v>
      </c>
      <c r="P675" t="s">
        <v>48</v>
      </c>
      <c r="Q675" t="s">
        <v>40</v>
      </c>
      <c r="R675" s="1">
        <v>43247</v>
      </c>
      <c r="S675" s="2">
        <f t="shared" si="30"/>
        <v>8.2765036746932686E-4</v>
      </c>
      <c r="T675" s="1" t="str">
        <f t="shared" si="31"/>
        <v/>
      </c>
      <c r="U675" t="str">
        <f t="shared" si="32"/>
        <v>Medium Impact</v>
      </c>
    </row>
    <row r="676" spans="1:21" x14ac:dyDescent="0.25">
      <c r="A676">
        <v>25927</v>
      </c>
      <c r="B676" t="s">
        <v>21</v>
      </c>
      <c r="C676" s="1">
        <v>43212</v>
      </c>
      <c r="D676" t="s">
        <v>55</v>
      </c>
      <c r="E676">
        <v>43</v>
      </c>
      <c r="F676">
        <v>945.9</v>
      </c>
      <c r="G676">
        <v>0.08</v>
      </c>
      <c r="H676" t="s">
        <v>31</v>
      </c>
      <c r="I676">
        <v>105.7</v>
      </c>
      <c r="J676">
        <v>22.01</v>
      </c>
      <c r="K676">
        <v>5.53</v>
      </c>
      <c r="L676" t="s">
        <v>333</v>
      </c>
      <c r="M676" t="s">
        <v>63</v>
      </c>
      <c r="N676" t="s">
        <v>26</v>
      </c>
      <c r="O676" t="s">
        <v>27</v>
      </c>
      <c r="P676" t="s">
        <v>28</v>
      </c>
      <c r="Q676" t="s">
        <v>34</v>
      </c>
      <c r="R676" s="1">
        <v>43214</v>
      </c>
      <c r="S676" s="2">
        <f t="shared" si="30"/>
        <v>5.421568438983631E-4</v>
      </c>
      <c r="T676" s="1" t="str">
        <f t="shared" si="31"/>
        <v/>
      </c>
      <c r="U676" t="str">
        <f t="shared" si="32"/>
        <v>Medium Impact</v>
      </c>
    </row>
    <row r="677" spans="1:21" x14ac:dyDescent="0.25">
      <c r="A677">
        <v>26016</v>
      </c>
      <c r="B677" t="s">
        <v>21</v>
      </c>
      <c r="C677" s="1">
        <v>43380</v>
      </c>
      <c r="D677" t="s">
        <v>35</v>
      </c>
      <c r="E677">
        <v>44</v>
      </c>
      <c r="F677">
        <v>1642.6420000000001</v>
      </c>
      <c r="G677">
        <v>0.08</v>
      </c>
      <c r="H677" t="s">
        <v>23</v>
      </c>
      <c r="I677">
        <v>314.83999999999997</v>
      </c>
      <c r="J677">
        <v>45.99</v>
      </c>
      <c r="K677">
        <v>4.99</v>
      </c>
      <c r="L677" t="s">
        <v>334</v>
      </c>
      <c r="M677" t="s">
        <v>25</v>
      </c>
      <c r="N677" t="s">
        <v>64</v>
      </c>
      <c r="O677" t="s">
        <v>38</v>
      </c>
      <c r="P677" t="s">
        <v>39</v>
      </c>
      <c r="Q677" t="s">
        <v>40</v>
      </c>
      <c r="R677" s="1">
        <v>43382</v>
      </c>
      <c r="S677" s="2">
        <f t="shared" si="30"/>
        <v>9.4150502418320636E-4</v>
      </c>
      <c r="T677" s="1" t="str">
        <f t="shared" si="31"/>
        <v/>
      </c>
      <c r="U677" t="str">
        <f t="shared" si="32"/>
        <v>Medium Local Control Audit</v>
      </c>
    </row>
    <row r="678" spans="1:21" x14ac:dyDescent="0.25">
      <c r="A678">
        <v>26337</v>
      </c>
      <c r="B678" t="s">
        <v>21</v>
      </c>
      <c r="C678" s="1">
        <v>43411</v>
      </c>
      <c r="D678" t="s">
        <v>49</v>
      </c>
      <c r="E678">
        <v>45</v>
      </c>
      <c r="F678">
        <v>153.27000000000001</v>
      </c>
      <c r="G678">
        <v>0.08</v>
      </c>
      <c r="H678" t="s">
        <v>31</v>
      </c>
      <c r="I678">
        <v>60.29</v>
      </c>
      <c r="J678">
        <v>3.69</v>
      </c>
      <c r="K678">
        <v>0.5</v>
      </c>
      <c r="L678" t="s">
        <v>132</v>
      </c>
      <c r="M678" t="s">
        <v>25</v>
      </c>
      <c r="N678" t="s">
        <v>45</v>
      </c>
      <c r="O678" t="s">
        <v>27</v>
      </c>
      <c r="P678" t="s">
        <v>61</v>
      </c>
      <c r="Q678" t="s">
        <v>40</v>
      </c>
      <c r="R678" s="1">
        <v>43414</v>
      </c>
      <c r="S678" s="2">
        <f t="shared" si="30"/>
        <v>8.7849010957080152E-5</v>
      </c>
      <c r="T678" s="1" t="str">
        <f t="shared" si="31"/>
        <v/>
      </c>
      <c r="U678" t="str">
        <f t="shared" si="32"/>
        <v>Low Impact</v>
      </c>
    </row>
    <row r="679" spans="1:21" x14ac:dyDescent="0.25">
      <c r="A679">
        <v>26567</v>
      </c>
      <c r="B679" t="s">
        <v>21</v>
      </c>
      <c r="C679" s="1">
        <v>43347</v>
      </c>
      <c r="D679" t="s">
        <v>49</v>
      </c>
      <c r="E679">
        <v>8</v>
      </c>
      <c r="F679">
        <v>50.7</v>
      </c>
      <c r="G679">
        <v>0.08</v>
      </c>
      <c r="H679" t="s">
        <v>31</v>
      </c>
      <c r="I679">
        <v>-44.07</v>
      </c>
      <c r="J679">
        <v>5.4</v>
      </c>
      <c r="K679">
        <v>7.78</v>
      </c>
      <c r="L679" t="s">
        <v>165</v>
      </c>
      <c r="M679" t="s">
        <v>166</v>
      </c>
      <c r="N679" t="s">
        <v>26</v>
      </c>
      <c r="O679" t="s">
        <v>27</v>
      </c>
      <c r="P679" t="s">
        <v>48</v>
      </c>
      <c r="Q679" t="s">
        <v>40</v>
      </c>
      <c r="R679" s="1">
        <v>43347</v>
      </c>
      <c r="S679" s="2">
        <f t="shared" si="30"/>
        <v>2.9059469273334402E-5</v>
      </c>
      <c r="T679" s="1" t="str">
        <f t="shared" si="31"/>
        <v/>
      </c>
      <c r="U679" t="str">
        <f t="shared" si="32"/>
        <v>Low Impact</v>
      </c>
    </row>
    <row r="680" spans="1:21" x14ac:dyDescent="0.25">
      <c r="A680">
        <v>26855</v>
      </c>
      <c r="B680" t="s">
        <v>21</v>
      </c>
      <c r="C680" s="1">
        <v>43174</v>
      </c>
      <c r="D680" t="s">
        <v>35</v>
      </c>
      <c r="E680">
        <v>13</v>
      </c>
      <c r="F680">
        <v>396.04</v>
      </c>
      <c r="G680">
        <v>0.08</v>
      </c>
      <c r="H680" t="s">
        <v>31</v>
      </c>
      <c r="I680">
        <v>230.02</v>
      </c>
      <c r="J680">
        <v>30.93</v>
      </c>
      <c r="K680">
        <v>3.92</v>
      </c>
      <c r="L680" t="s">
        <v>262</v>
      </c>
      <c r="M680" t="s">
        <v>54</v>
      </c>
      <c r="N680" t="s">
        <v>45</v>
      </c>
      <c r="O680" t="s">
        <v>32</v>
      </c>
      <c r="P680" t="s">
        <v>33</v>
      </c>
      <c r="Q680" t="s">
        <v>34</v>
      </c>
      <c r="R680" s="1">
        <v>43175</v>
      </c>
      <c r="S680" s="2">
        <f t="shared" si="30"/>
        <v>2.2699629607517466E-4</v>
      </c>
      <c r="T680" s="1" t="str">
        <f t="shared" si="31"/>
        <v/>
      </c>
      <c r="U680" t="str">
        <f t="shared" si="32"/>
        <v>Low Impact</v>
      </c>
    </row>
    <row r="681" spans="1:21" x14ac:dyDescent="0.25">
      <c r="A681">
        <v>27111</v>
      </c>
      <c r="B681" t="s">
        <v>21</v>
      </c>
      <c r="C681" s="1">
        <v>43170</v>
      </c>
      <c r="D681" t="s">
        <v>35</v>
      </c>
      <c r="E681">
        <v>44</v>
      </c>
      <c r="F681">
        <v>774.05250000000001</v>
      </c>
      <c r="G681">
        <v>0.08</v>
      </c>
      <c r="H681" t="s">
        <v>23</v>
      </c>
      <c r="I681">
        <v>-96.34</v>
      </c>
      <c r="J681">
        <v>20.99</v>
      </c>
      <c r="K681">
        <v>3.3</v>
      </c>
      <c r="L681" t="s">
        <v>337</v>
      </c>
      <c r="M681" t="s">
        <v>166</v>
      </c>
      <c r="N681" t="s">
        <v>37</v>
      </c>
      <c r="O681" t="s">
        <v>38</v>
      </c>
      <c r="P681" t="s">
        <v>39</v>
      </c>
      <c r="Q681" t="s">
        <v>34</v>
      </c>
      <c r="R681" s="1">
        <v>43170</v>
      </c>
      <c r="S681" s="2">
        <f t="shared" si="30"/>
        <v>4.4365985877115727E-4</v>
      </c>
      <c r="T681" s="1" t="str">
        <f t="shared" si="31"/>
        <v/>
      </c>
      <c r="U681" t="str">
        <f t="shared" si="32"/>
        <v>Low Local Control Audit</v>
      </c>
    </row>
    <row r="682" spans="1:21" x14ac:dyDescent="0.25">
      <c r="A682">
        <v>27460</v>
      </c>
      <c r="B682" t="s">
        <v>21</v>
      </c>
      <c r="C682" s="1">
        <v>43232</v>
      </c>
      <c r="D682" t="s">
        <v>22</v>
      </c>
      <c r="E682">
        <v>7</v>
      </c>
      <c r="F682">
        <v>855.03</v>
      </c>
      <c r="G682">
        <v>0.08</v>
      </c>
      <c r="H682" t="s">
        <v>31</v>
      </c>
      <c r="I682">
        <v>-1.68</v>
      </c>
      <c r="J682">
        <v>128.24</v>
      </c>
      <c r="K682">
        <v>12.65</v>
      </c>
      <c r="L682" t="s">
        <v>339</v>
      </c>
      <c r="M682" t="s">
        <v>25</v>
      </c>
      <c r="N682" t="s">
        <v>26</v>
      </c>
      <c r="O682" t="s">
        <v>32</v>
      </c>
      <c r="P682" t="s">
        <v>86</v>
      </c>
      <c r="Q682" t="s">
        <v>74</v>
      </c>
      <c r="R682" s="1">
        <v>43233</v>
      </c>
      <c r="S682" s="2">
        <f t="shared" si="30"/>
        <v>4.9007333358538679E-4</v>
      </c>
      <c r="T682" s="1" t="str">
        <f t="shared" si="31"/>
        <v/>
      </c>
      <c r="U682" t="str">
        <f t="shared" si="32"/>
        <v>Low Local Control Audit</v>
      </c>
    </row>
    <row r="683" spans="1:21" x14ac:dyDescent="0.25">
      <c r="A683">
        <v>28135</v>
      </c>
      <c r="B683" t="s">
        <v>21</v>
      </c>
      <c r="C683" s="1">
        <v>43368</v>
      </c>
      <c r="D683" t="s">
        <v>49</v>
      </c>
      <c r="E683">
        <v>37</v>
      </c>
      <c r="F683">
        <v>1601.24</v>
      </c>
      <c r="G683">
        <v>0.08</v>
      </c>
      <c r="H683" t="s">
        <v>31</v>
      </c>
      <c r="I683">
        <v>520.69000000000005</v>
      </c>
      <c r="J683">
        <v>46.89</v>
      </c>
      <c r="K683">
        <v>5.0999999999999996</v>
      </c>
      <c r="L683" t="s">
        <v>345</v>
      </c>
      <c r="M683" t="s">
        <v>166</v>
      </c>
      <c r="N683" t="s">
        <v>26</v>
      </c>
      <c r="O683" t="s">
        <v>27</v>
      </c>
      <c r="P683" t="s">
        <v>46</v>
      </c>
      <c r="Q683" t="s">
        <v>74</v>
      </c>
      <c r="R683" s="1">
        <v>43370</v>
      </c>
      <c r="S683" s="2">
        <f t="shared" si="30"/>
        <v>9.1777484377187322E-4</v>
      </c>
      <c r="T683" s="1" t="str">
        <f t="shared" si="31"/>
        <v/>
      </c>
      <c r="U683" t="str">
        <f t="shared" si="32"/>
        <v>Medium Local Control Audit</v>
      </c>
    </row>
    <row r="684" spans="1:21" x14ac:dyDescent="0.25">
      <c r="A684">
        <v>28420</v>
      </c>
      <c r="B684" t="s">
        <v>21</v>
      </c>
      <c r="C684" s="1">
        <v>43367</v>
      </c>
      <c r="D684" t="s">
        <v>52</v>
      </c>
      <c r="E684">
        <v>2</v>
      </c>
      <c r="F684">
        <v>45.64</v>
      </c>
      <c r="G684">
        <v>0.08</v>
      </c>
      <c r="H684" t="s">
        <v>23</v>
      </c>
      <c r="I684">
        <v>-0.11</v>
      </c>
      <c r="J684">
        <v>15.57</v>
      </c>
      <c r="K684">
        <v>1.39</v>
      </c>
      <c r="L684" t="s">
        <v>295</v>
      </c>
      <c r="M684" t="s">
        <v>54</v>
      </c>
      <c r="N684" t="s">
        <v>26</v>
      </c>
      <c r="O684" t="s">
        <v>27</v>
      </c>
      <c r="P684" t="s">
        <v>51</v>
      </c>
      <c r="Q684" t="s">
        <v>40</v>
      </c>
      <c r="R684" s="1">
        <v>43367</v>
      </c>
      <c r="S684" s="2">
        <f t="shared" si="30"/>
        <v>2.6159253996745208E-5</v>
      </c>
      <c r="T684" s="1" t="str">
        <f t="shared" si="31"/>
        <v/>
      </c>
      <c r="U684" t="str">
        <f t="shared" si="32"/>
        <v>Low Impact</v>
      </c>
    </row>
    <row r="685" spans="1:21" x14ac:dyDescent="0.25">
      <c r="A685">
        <v>28486</v>
      </c>
      <c r="B685" t="s">
        <v>21</v>
      </c>
      <c r="C685" s="1">
        <v>43338</v>
      </c>
      <c r="D685" t="s">
        <v>35</v>
      </c>
      <c r="E685">
        <v>2</v>
      </c>
      <c r="F685">
        <v>811.13</v>
      </c>
      <c r="G685">
        <v>0.08</v>
      </c>
      <c r="H685" t="s">
        <v>31</v>
      </c>
      <c r="I685">
        <v>-517.47</v>
      </c>
      <c r="J685">
        <v>415.88</v>
      </c>
      <c r="K685">
        <v>11.37</v>
      </c>
      <c r="L685" t="s">
        <v>347</v>
      </c>
      <c r="M685" t="s">
        <v>166</v>
      </c>
      <c r="N685" t="s">
        <v>26</v>
      </c>
      <c r="O685" t="s">
        <v>27</v>
      </c>
      <c r="P685" t="s">
        <v>43</v>
      </c>
      <c r="Q685" t="s">
        <v>40</v>
      </c>
      <c r="R685" s="1">
        <v>43339</v>
      </c>
      <c r="S685" s="2">
        <f t="shared" si="30"/>
        <v>4.6491138681814065E-4</v>
      </c>
      <c r="T685" s="1" t="str">
        <f t="shared" si="31"/>
        <v/>
      </c>
      <c r="U685" t="str">
        <f t="shared" si="32"/>
        <v>Low Local Control Audit</v>
      </c>
    </row>
    <row r="686" spans="1:21" x14ac:dyDescent="0.25">
      <c r="A686">
        <v>29766</v>
      </c>
      <c r="B686" t="s">
        <v>21</v>
      </c>
      <c r="C686" s="1">
        <v>43180</v>
      </c>
      <c r="D686" t="s">
        <v>55</v>
      </c>
      <c r="E686">
        <v>40</v>
      </c>
      <c r="F686">
        <v>6636.6639999999998</v>
      </c>
      <c r="G686">
        <v>0.08</v>
      </c>
      <c r="H686" t="s">
        <v>31</v>
      </c>
      <c r="I686">
        <v>1623.7</v>
      </c>
      <c r="J686">
        <v>205.99</v>
      </c>
      <c r="K686">
        <v>8.99</v>
      </c>
      <c r="L686" t="s">
        <v>285</v>
      </c>
      <c r="M686" t="s">
        <v>63</v>
      </c>
      <c r="N686" t="s">
        <v>64</v>
      </c>
      <c r="O686" t="s">
        <v>38</v>
      </c>
      <c r="P686" t="s">
        <v>39</v>
      </c>
      <c r="Q686" t="s">
        <v>40</v>
      </c>
      <c r="R686" s="1">
        <v>43180</v>
      </c>
      <c r="S686" s="2">
        <f t="shared" si="30"/>
        <v>3.803904015492003E-3</v>
      </c>
      <c r="T686" s="1" t="str">
        <f t="shared" si="31"/>
        <v/>
      </c>
      <c r="U686" t="str">
        <f t="shared" si="32"/>
        <v>Major Local Control Audit</v>
      </c>
    </row>
    <row r="687" spans="1:21" x14ac:dyDescent="0.25">
      <c r="A687">
        <v>29860</v>
      </c>
      <c r="B687" t="s">
        <v>21</v>
      </c>
      <c r="C687" s="1">
        <v>43356</v>
      </c>
      <c r="D687" t="s">
        <v>49</v>
      </c>
      <c r="E687">
        <v>48</v>
      </c>
      <c r="F687">
        <v>8295.2900000000009</v>
      </c>
      <c r="G687">
        <v>0.08</v>
      </c>
      <c r="H687" t="s">
        <v>31</v>
      </c>
      <c r="I687">
        <v>2267.2199999999998</v>
      </c>
      <c r="J687">
        <v>178.47</v>
      </c>
      <c r="K687">
        <v>19.989999999999998</v>
      </c>
      <c r="L687" t="s">
        <v>215</v>
      </c>
      <c r="M687" t="s">
        <v>54</v>
      </c>
      <c r="N687" t="s">
        <v>37</v>
      </c>
      <c r="O687" t="s">
        <v>27</v>
      </c>
      <c r="P687" t="s">
        <v>43</v>
      </c>
      <c r="Q687" t="s">
        <v>40</v>
      </c>
      <c r="R687" s="1">
        <v>43359</v>
      </c>
      <c r="S687" s="2">
        <f t="shared" si="30"/>
        <v>4.7545705102248152E-3</v>
      </c>
      <c r="T687" s="1" t="str">
        <f t="shared" si="31"/>
        <v/>
      </c>
      <c r="U687" t="str">
        <f t="shared" si="32"/>
        <v>Major Local Control Audit</v>
      </c>
    </row>
    <row r="688" spans="1:21" x14ac:dyDescent="0.25">
      <c r="A688">
        <v>31877</v>
      </c>
      <c r="B688" t="s">
        <v>21</v>
      </c>
      <c r="C688" s="1">
        <v>43280</v>
      </c>
      <c r="D688" t="s">
        <v>55</v>
      </c>
      <c r="E688">
        <v>34</v>
      </c>
      <c r="F688">
        <v>285.06</v>
      </c>
      <c r="G688">
        <v>0.08</v>
      </c>
      <c r="H688" t="s">
        <v>31</v>
      </c>
      <c r="I688">
        <v>-211.54</v>
      </c>
      <c r="J688">
        <v>8.3699999999999992</v>
      </c>
      <c r="K688">
        <v>10.16</v>
      </c>
      <c r="L688" t="s">
        <v>65</v>
      </c>
      <c r="M688" t="s">
        <v>54</v>
      </c>
      <c r="N688" t="s">
        <v>64</v>
      </c>
      <c r="O688" t="s">
        <v>32</v>
      </c>
      <c r="P688" t="s">
        <v>33</v>
      </c>
      <c r="Q688" t="s">
        <v>76</v>
      </c>
      <c r="R688" s="1">
        <v>43280</v>
      </c>
      <c r="S688" s="2">
        <f t="shared" si="30"/>
        <v>1.6338643611551684E-4</v>
      </c>
      <c r="T688" s="1" t="str">
        <f t="shared" si="31"/>
        <v/>
      </c>
      <c r="U688" t="str">
        <f t="shared" si="32"/>
        <v>Low Impact</v>
      </c>
    </row>
    <row r="689" spans="1:21" x14ac:dyDescent="0.25">
      <c r="A689">
        <v>32199</v>
      </c>
      <c r="B689" t="s">
        <v>21</v>
      </c>
      <c r="C689" s="1">
        <v>43296</v>
      </c>
      <c r="D689" t="s">
        <v>35</v>
      </c>
      <c r="E689">
        <v>40</v>
      </c>
      <c r="F689">
        <v>196.5</v>
      </c>
      <c r="G689">
        <v>0.08</v>
      </c>
      <c r="H689" t="s">
        <v>31</v>
      </c>
      <c r="I689">
        <v>-99.76</v>
      </c>
      <c r="J689">
        <v>4.91</v>
      </c>
      <c r="K689">
        <v>4.97</v>
      </c>
      <c r="L689" t="s">
        <v>110</v>
      </c>
      <c r="M689" t="s">
        <v>63</v>
      </c>
      <c r="N689" t="s">
        <v>26</v>
      </c>
      <c r="O689" t="s">
        <v>27</v>
      </c>
      <c r="P689" t="s">
        <v>48</v>
      </c>
      <c r="Q689" t="s">
        <v>40</v>
      </c>
      <c r="R689" s="1">
        <v>43297</v>
      </c>
      <c r="S689" s="2">
        <f t="shared" si="30"/>
        <v>1.1262693712446172E-4</v>
      </c>
      <c r="T689" s="1" t="str">
        <f t="shared" si="31"/>
        <v/>
      </c>
      <c r="U689" t="str">
        <f t="shared" si="32"/>
        <v>Low Impact</v>
      </c>
    </row>
    <row r="690" spans="1:21" x14ac:dyDescent="0.25">
      <c r="A690">
        <v>33701</v>
      </c>
      <c r="B690" t="s">
        <v>21</v>
      </c>
      <c r="C690" s="1">
        <v>43374</v>
      </c>
      <c r="D690" t="s">
        <v>55</v>
      </c>
      <c r="E690">
        <v>35</v>
      </c>
      <c r="F690">
        <v>2333.06</v>
      </c>
      <c r="G690">
        <v>0.08</v>
      </c>
      <c r="H690" t="s">
        <v>23</v>
      </c>
      <c r="I690">
        <v>473.39</v>
      </c>
      <c r="J690">
        <v>67.28</v>
      </c>
      <c r="K690">
        <v>19.989999999999998</v>
      </c>
      <c r="L690" t="s">
        <v>237</v>
      </c>
      <c r="M690" t="s">
        <v>25</v>
      </c>
      <c r="N690" t="s">
        <v>64</v>
      </c>
      <c r="O690" t="s">
        <v>27</v>
      </c>
      <c r="P690" t="s">
        <v>48</v>
      </c>
      <c r="Q690" t="s">
        <v>40</v>
      </c>
      <c r="R690" s="1">
        <v>43376</v>
      </c>
      <c r="S690" s="2">
        <f t="shared" si="30"/>
        <v>1.3372285085373875E-3</v>
      </c>
      <c r="T690" s="1" t="str">
        <f t="shared" si="31"/>
        <v/>
      </c>
      <c r="U690" t="str">
        <f t="shared" si="32"/>
        <v>Medium Local Control Audit</v>
      </c>
    </row>
    <row r="691" spans="1:21" x14ac:dyDescent="0.25">
      <c r="A691">
        <v>33797</v>
      </c>
      <c r="B691" t="s">
        <v>21</v>
      </c>
      <c r="C691" s="1">
        <v>43111</v>
      </c>
      <c r="D691" t="s">
        <v>22</v>
      </c>
      <c r="E691">
        <v>20</v>
      </c>
      <c r="F691">
        <v>4531.34</v>
      </c>
      <c r="G691">
        <v>0.08</v>
      </c>
      <c r="H691" t="s">
        <v>56</v>
      </c>
      <c r="I691">
        <v>653.67999999999995</v>
      </c>
      <c r="J691">
        <v>297.64</v>
      </c>
      <c r="K691">
        <v>14.7</v>
      </c>
      <c r="L691" t="s">
        <v>98</v>
      </c>
      <c r="M691" t="s">
        <v>63</v>
      </c>
      <c r="N691" t="s">
        <v>45</v>
      </c>
      <c r="O691" t="s">
        <v>38</v>
      </c>
      <c r="P691" t="s">
        <v>58</v>
      </c>
      <c r="Q691" t="s">
        <v>59</v>
      </c>
      <c r="R691" s="1">
        <v>43111</v>
      </c>
      <c r="S691" s="2">
        <f t="shared" si="30"/>
        <v>2.5972058283438085E-3</v>
      </c>
      <c r="T691" s="1" t="str">
        <f t="shared" si="31"/>
        <v/>
      </c>
      <c r="U691" t="str">
        <f t="shared" si="32"/>
        <v>Major Local Control Audit</v>
      </c>
    </row>
    <row r="692" spans="1:21" x14ac:dyDescent="0.25">
      <c r="A692">
        <v>34432</v>
      </c>
      <c r="B692" t="s">
        <v>21</v>
      </c>
      <c r="C692" s="1">
        <v>43197</v>
      </c>
      <c r="D692" t="s">
        <v>22</v>
      </c>
      <c r="E692">
        <v>20</v>
      </c>
      <c r="F692">
        <v>244.39</v>
      </c>
      <c r="G692">
        <v>0.08</v>
      </c>
      <c r="H692" t="s">
        <v>31</v>
      </c>
      <c r="I692">
        <v>114.1</v>
      </c>
      <c r="J692">
        <v>12.53</v>
      </c>
      <c r="K692">
        <v>0.5</v>
      </c>
      <c r="L692" t="s">
        <v>371</v>
      </c>
      <c r="M692" t="s">
        <v>25</v>
      </c>
      <c r="N692" t="s">
        <v>37</v>
      </c>
      <c r="O692" t="s">
        <v>27</v>
      </c>
      <c r="P692" t="s">
        <v>61</v>
      </c>
      <c r="Q692" t="s">
        <v>40</v>
      </c>
      <c r="R692" s="1">
        <v>43198</v>
      </c>
      <c r="S692" s="2">
        <f t="shared" si="30"/>
        <v>1.4007581253866258E-4</v>
      </c>
      <c r="T692" s="1" t="str">
        <f t="shared" si="31"/>
        <v/>
      </c>
      <c r="U692" t="str">
        <f t="shared" si="32"/>
        <v>Low Impact</v>
      </c>
    </row>
    <row r="693" spans="1:21" x14ac:dyDescent="0.25">
      <c r="A693">
        <v>35200</v>
      </c>
      <c r="B693" t="s">
        <v>21</v>
      </c>
      <c r="C693" s="1">
        <v>43136</v>
      </c>
      <c r="D693" t="s">
        <v>55</v>
      </c>
      <c r="E693">
        <v>15</v>
      </c>
      <c r="F693">
        <v>150.24</v>
      </c>
      <c r="G693">
        <v>0.08</v>
      </c>
      <c r="H693" t="s">
        <v>31</v>
      </c>
      <c r="I693">
        <v>-102.93</v>
      </c>
      <c r="J693">
        <v>9.98</v>
      </c>
      <c r="K693">
        <v>12.52</v>
      </c>
      <c r="L693" t="s">
        <v>317</v>
      </c>
      <c r="M693" t="s">
        <v>25</v>
      </c>
      <c r="N693" t="s">
        <v>26</v>
      </c>
      <c r="O693" t="s">
        <v>32</v>
      </c>
      <c r="P693" t="s">
        <v>33</v>
      </c>
      <c r="Q693" t="s">
        <v>40</v>
      </c>
      <c r="R693" s="1">
        <v>43138</v>
      </c>
      <c r="S693" s="2">
        <f t="shared" si="30"/>
        <v>8.6112320781573184E-5</v>
      </c>
      <c r="T693" s="1" t="str">
        <f t="shared" si="31"/>
        <v/>
      </c>
      <c r="U693" t="str">
        <f t="shared" si="32"/>
        <v>Low Impact</v>
      </c>
    </row>
    <row r="694" spans="1:21" x14ac:dyDescent="0.25">
      <c r="A694">
        <v>35461</v>
      </c>
      <c r="B694" t="s">
        <v>21</v>
      </c>
      <c r="C694" s="1">
        <v>43252</v>
      </c>
      <c r="D694" t="s">
        <v>49</v>
      </c>
      <c r="E694">
        <v>11</v>
      </c>
      <c r="F694">
        <v>48.75</v>
      </c>
      <c r="G694">
        <v>0.08</v>
      </c>
      <c r="H694" t="s">
        <v>31</v>
      </c>
      <c r="I694">
        <v>3.5</v>
      </c>
      <c r="J694">
        <v>4.49</v>
      </c>
      <c r="K694">
        <v>1.49</v>
      </c>
      <c r="L694" t="s">
        <v>377</v>
      </c>
      <c r="M694" t="s">
        <v>25</v>
      </c>
      <c r="N694" t="s">
        <v>26</v>
      </c>
      <c r="O694" t="s">
        <v>27</v>
      </c>
      <c r="P694" t="s">
        <v>48</v>
      </c>
      <c r="Q694" t="s">
        <v>40</v>
      </c>
      <c r="R694" s="1">
        <v>43252</v>
      </c>
      <c r="S694" s="2">
        <f t="shared" si="30"/>
        <v>2.7941797378206153E-5</v>
      </c>
      <c r="T694" s="1" t="str">
        <f t="shared" si="31"/>
        <v/>
      </c>
      <c r="U694" t="str">
        <f t="shared" si="32"/>
        <v>Low Impact</v>
      </c>
    </row>
    <row r="695" spans="1:21" x14ac:dyDescent="0.25">
      <c r="A695">
        <v>35847</v>
      </c>
      <c r="B695" t="s">
        <v>21</v>
      </c>
      <c r="C695" s="1">
        <v>43130</v>
      </c>
      <c r="D695" t="s">
        <v>49</v>
      </c>
      <c r="E695">
        <v>23</v>
      </c>
      <c r="F695">
        <v>361.65</v>
      </c>
      <c r="G695">
        <v>0.08</v>
      </c>
      <c r="H695" t="s">
        <v>23</v>
      </c>
      <c r="I695">
        <v>-144.27000000000001</v>
      </c>
      <c r="J695">
        <v>15.98</v>
      </c>
      <c r="K695">
        <v>8.99</v>
      </c>
      <c r="L695" t="s">
        <v>380</v>
      </c>
      <c r="M695" t="s">
        <v>166</v>
      </c>
      <c r="N695" t="s">
        <v>26</v>
      </c>
      <c r="O695" t="s">
        <v>38</v>
      </c>
      <c r="P695" t="s">
        <v>89</v>
      </c>
      <c r="Q695" t="s">
        <v>34</v>
      </c>
      <c r="R695" s="1">
        <v>43130</v>
      </c>
      <c r="S695" s="2">
        <f t="shared" si="30"/>
        <v>2.0728514916570779E-4</v>
      </c>
      <c r="T695" s="1" t="str">
        <f t="shared" si="31"/>
        <v/>
      </c>
      <c r="U695" t="str">
        <f t="shared" si="32"/>
        <v>Low Impact</v>
      </c>
    </row>
    <row r="696" spans="1:21" x14ac:dyDescent="0.25">
      <c r="A696">
        <v>36999</v>
      </c>
      <c r="B696" t="s">
        <v>30</v>
      </c>
      <c r="C696" s="1">
        <v>43446</v>
      </c>
      <c r="D696" t="s">
        <v>55</v>
      </c>
      <c r="E696">
        <v>3</v>
      </c>
      <c r="F696">
        <v>306.62049999999999</v>
      </c>
      <c r="G696">
        <v>0.08</v>
      </c>
      <c r="H696" t="s">
        <v>23</v>
      </c>
      <c r="I696">
        <v>-479.08</v>
      </c>
      <c r="J696">
        <v>115.99</v>
      </c>
      <c r="K696">
        <v>5.99</v>
      </c>
      <c r="L696" t="s">
        <v>389</v>
      </c>
      <c r="M696" t="s">
        <v>54</v>
      </c>
      <c r="N696" t="s">
        <v>26</v>
      </c>
      <c r="O696" t="s">
        <v>38</v>
      </c>
      <c r="P696" t="s">
        <v>39</v>
      </c>
      <c r="Q696" t="s">
        <v>40</v>
      </c>
      <c r="R696" s="1">
        <v>43447</v>
      </c>
      <c r="S696" s="2">
        <f t="shared" si="30"/>
        <v>1.7574416170265146E-4</v>
      </c>
      <c r="T696" s="1" t="str">
        <f t="shared" si="31"/>
        <v>QUALITY CHECK</v>
      </c>
      <c r="U696" t="str">
        <f t="shared" si="32"/>
        <v>Low Impact</v>
      </c>
    </row>
    <row r="697" spans="1:21" x14ac:dyDescent="0.25">
      <c r="A697">
        <v>37793</v>
      </c>
      <c r="B697" t="s">
        <v>21</v>
      </c>
      <c r="C697" s="1">
        <v>43412</v>
      </c>
      <c r="D697" t="s">
        <v>22</v>
      </c>
      <c r="E697">
        <v>16</v>
      </c>
      <c r="F697">
        <v>224.47</v>
      </c>
      <c r="G697">
        <v>0.08</v>
      </c>
      <c r="H697" t="s">
        <v>31</v>
      </c>
      <c r="I697">
        <v>-49.31</v>
      </c>
      <c r="J697">
        <v>13.9</v>
      </c>
      <c r="K697">
        <v>7.59</v>
      </c>
      <c r="L697" t="s">
        <v>390</v>
      </c>
      <c r="M697" t="s">
        <v>166</v>
      </c>
      <c r="N697" t="s">
        <v>26</v>
      </c>
      <c r="O697" t="s">
        <v>27</v>
      </c>
      <c r="P697" t="s">
        <v>66</v>
      </c>
      <c r="Q697" t="s">
        <v>34</v>
      </c>
      <c r="R697" s="1">
        <v>43413</v>
      </c>
      <c r="S697" s="2">
        <f t="shared" si="30"/>
        <v>1.2865836425612174E-4</v>
      </c>
      <c r="T697" s="1" t="str">
        <f t="shared" si="31"/>
        <v/>
      </c>
      <c r="U697" t="str">
        <f t="shared" si="32"/>
        <v>Low Impact</v>
      </c>
    </row>
    <row r="698" spans="1:21" x14ac:dyDescent="0.25">
      <c r="A698">
        <v>37794</v>
      </c>
      <c r="B698" t="s">
        <v>21</v>
      </c>
      <c r="C698" s="1">
        <v>43183</v>
      </c>
      <c r="D698" t="s">
        <v>52</v>
      </c>
      <c r="E698">
        <v>6</v>
      </c>
      <c r="F698">
        <v>60.67</v>
      </c>
      <c r="G698">
        <v>0.08</v>
      </c>
      <c r="H698" t="s">
        <v>31</v>
      </c>
      <c r="I698">
        <v>10.29</v>
      </c>
      <c r="J698">
        <v>9.48</v>
      </c>
      <c r="K698">
        <v>7.29</v>
      </c>
      <c r="L698" t="s">
        <v>391</v>
      </c>
      <c r="M698" t="s">
        <v>25</v>
      </c>
      <c r="N698" t="s">
        <v>45</v>
      </c>
      <c r="O698" t="s">
        <v>32</v>
      </c>
      <c r="P698" t="s">
        <v>33</v>
      </c>
      <c r="Q698" t="s">
        <v>34</v>
      </c>
      <c r="R698" s="1">
        <v>43185</v>
      </c>
      <c r="S698" s="2">
        <f t="shared" si="30"/>
        <v>3.4773925065349071E-5</v>
      </c>
      <c r="T698" s="1" t="str">
        <f t="shared" si="31"/>
        <v/>
      </c>
      <c r="U698" t="str">
        <f t="shared" si="32"/>
        <v>Low Impact</v>
      </c>
    </row>
    <row r="699" spans="1:21" x14ac:dyDescent="0.25">
      <c r="A699">
        <v>38080</v>
      </c>
      <c r="B699" t="s">
        <v>21</v>
      </c>
      <c r="C699" s="1">
        <v>43357</v>
      </c>
      <c r="D699" t="s">
        <v>22</v>
      </c>
      <c r="E699">
        <v>26</v>
      </c>
      <c r="F699">
        <v>125.01</v>
      </c>
      <c r="G699">
        <v>0.08</v>
      </c>
      <c r="H699" t="s">
        <v>31</v>
      </c>
      <c r="I699">
        <v>-56.35</v>
      </c>
      <c r="J699">
        <v>4.9800000000000004</v>
      </c>
      <c r="K699">
        <v>4.7</v>
      </c>
      <c r="L699" t="s">
        <v>224</v>
      </c>
      <c r="M699" t="s">
        <v>54</v>
      </c>
      <c r="N699" t="s">
        <v>64</v>
      </c>
      <c r="O699" t="s">
        <v>27</v>
      </c>
      <c r="P699" t="s">
        <v>42</v>
      </c>
      <c r="Q699" t="s">
        <v>40</v>
      </c>
      <c r="R699" s="1">
        <v>43358</v>
      </c>
      <c r="S699" s="2">
        <f t="shared" si="30"/>
        <v>7.1651365953836945E-5</v>
      </c>
      <c r="T699" s="1" t="str">
        <f t="shared" si="31"/>
        <v/>
      </c>
      <c r="U699" t="str">
        <f t="shared" si="32"/>
        <v>Low Impact</v>
      </c>
    </row>
    <row r="700" spans="1:21" x14ac:dyDescent="0.25">
      <c r="A700">
        <v>40258</v>
      </c>
      <c r="B700" t="s">
        <v>21</v>
      </c>
      <c r="C700" s="1">
        <v>43199</v>
      </c>
      <c r="D700" t="s">
        <v>22</v>
      </c>
      <c r="E700">
        <v>29</v>
      </c>
      <c r="F700">
        <v>80.61</v>
      </c>
      <c r="G700">
        <v>0.08</v>
      </c>
      <c r="H700" t="s">
        <v>31</v>
      </c>
      <c r="I700">
        <v>-8.77</v>
      </c>
      <c r="J700">
        <v>2.78</v>
      </c>
      <c r="K700">
        <v>1.25</v>
      </c>
      <c r="L700" t="s">
        <v>183</v>
      </c>
      <c r="M700" t="s">
        <v>54</v>
      </c>
      <c r="N700" t="s">
        <v>45</v>
      </c>
      <c r="O700" t="s">
        <v>27</v>
      </c>
      <c r="P700" t="s">
        <v>28</v>
      </c>
      <c r="Q700" t="s">
        <v>29</v>
      </c>
      <c r="R700" s="1">
        <v>43200</v>
      </c>
      <c r="S700" s="2">
        <f t="shared" si="30"/>
        <v>4.6202836649378422E-5</v>
      </c>
      <c r="T700" s="1" t="str">
        <f t="shared" si="31"/>
        <v/>
      </c>
      <c r="U700" t="str">
        <f t="shared" si="32"/>
        <v>Low Impact</v>
      </c>
    </row>
    <row r="701" spans="1:21" x14ac:dyDescent="0.25">
      <c r="A701">
        <v>41282</v>
      </c>
      <c r="B701" t="s">
        <v>21</v>
      </c>
      <c r="C701" s="1">
        <v>43285</v>
      </c>
      <c r="D701" t="s">
        <v>55</v>
      </c>
      <c r="E701">
        <v>39</v>
      </c>
      <c r="F701">
        <v>916.05</v>
      </c>
      <c r="G701">
        <v>0.08</v>
      </c>
      <c r="H701" t="s">
        <v>31</v>
      </c>
      <c r="I701">
        <v>-21.9</v>
      </c>
      <c r="J701">
        <v>24.92</v>
      </c>
      <c r="K701">
        <v>12.98</v>
      </c>
      <c r="L701" t="s">
        <v>407</v>
      </c>
      <c r="M701" t="s">
        <v>54</v>
      </c>
      <c r="N701" t="s">
        <v>64</v>
      </c>
      <c r="O701" t="s">
        <v>27</v>
      </c>
      <c r="P701" t="s">
        <v>48</v>
      </c>
      <c r="Q701" t="s">
        <v>40</v>
      </c>
      <c r="R701" s="1">
        <v>43287</v>
      </c>
      <c r="S701" s="2">
        <f t="shared" si="30"/>
        <v>5.2504786642678454E-4</v>
      </c>
      <c r="T701" s="1" t="str">
        <f t="shared" si="31"/>
        <v/>
      </c>
      <c r="U701" t="str">
        <f t="shared" si="32"/>
        <v>Medium Impact</v>
      </c>
    </row>
    <row r="702" spans="1:21" x14ac:dyDescent="0.25">
      <c r="A702">
        <v>42309</v>
      </c>
      <c r="B702" t="s">
        <v>21</v>
      </c>
      <c r="C702" s="1">
        <v>43318</v>
      </c>
      <c r="D702" t="s">
        <v>52</v>
      </c>
      <c r="E702">
        <v>38</v>
      </c>
      <c r="F702">
        <v>6427.2579999999998</v>
      </c>
      <c r="G702">
        <v>0.08</v>
      </c>
      <c r="H702" t="s">
        <v>31</v>
      </c>
      <c r="I702">
        <v>1636.41</v>
      </c>
      <c r="J702">
        <v>205.99</v>
      </c>
      <c r="K702">
        <v>2.5</v>
      </c>
      <c r="L702" t="s">
        <v>143</v>
      </c>
      <c r="M702" t="s">
        <v>25</v>
      </c>
      <c r="N702" t="s">
        <v>45</v>
      </c>
      <c r="O702" t="s">
        <v>38</v>
      </c>
      <c r="P702" t="s">
        <v>39</v>
      </c>
      <c r="Q702" t="s">
        <v>40</v>
      </c>
      <c r="R702" s="1">
        <v>43323</v>
      </c>
      <c r="S702" s="2">
        <f t="shared" si="30"/>
        <v>3.6838798099170155E-3</v>
      </c>
      <c r="T702" s="1" t="str">
        <f t="shared" si="31"/>
        <v/>
      </c>
      <c r="U702" t="str">
        <f t="shared" si="32"/>
        <v>Major Local Control Audit</v>
      </c>
    </row>
    <row r="703" spans="1:21" x14ac:dyDescent="0.25">
      <c r="A703">
        <v>42631</v>
      </c>
      <c r="B703" t="s">
        <v>21</v>
      </c>
      <c r="C703" s="1">
        <v>43229</v>
      </c>
      <c r="D703" t="s">
        <v>35</v>
      </c>
      <c r="E703">
        <v>22</v>
      </c>
      <c r="F703">
        <v>1148.0355</v>
      </c>
      <c r="G703">
        <v>0.08</v>
      </c>
      <c r="H703" t="s">
        <v>23</v>
      </c>
      <c r="I703">
        <v>21.98</v>
      </c>
      <c r="J703">
        <v>65.989999999999995</v>
      </c>
      <c r="K703">
        <v>8.99</v>
      </c>
      <c r="L703" t="s">
        <v>345</v>
      </c>
      <c r="M703" t="s">
        <v>25</v>
      </c>
      <c r="N703" t="s">
        <v>26</v>
      </c>
      <c r="O703" t="s">
        <v>38</v>
      </c>
      <c r="P703" t="s">
        <v>39</v>
      </c>
      <c r="Q703" t="s">
        <v>40</v>
      </c>
      <c r="R703" s="1">
        <v>43231</v>
      </c>
      <c r="S703" s="2">
        <f t="shared" si="30"/>
        <v>6.5801385279974536E-4</v>
      </c>
      <c r="T703" s="1" t="str">
        <f t="shared" si="31"/>
        <v/>
      </c>
      <c r="U703" t="str">
        <f t="shared" si="32"/>
        <v>Medium Impact</v>
      </c>
    </row>
    <row r="704" spans="1:21" x14ac:dyDescent="0.25">
      <c r="A704">
        <v>43269</v>
      </c>
      <c r="B704" t="s">
        <v>21</v>
      </c>
      <c r="C704" s="1">
        <v>43200</v>
      </c>
      <c r="D704" t="s">
        <v>49</v>
      </c>
      <c r="E704">
        <v>24</v>
      </c>
      <c r="F704">
        <v>3978.02</v>
      </c>
      <c r="G704">
        <v>0.08</v>
      </c>
      <c r="H704" t="s">
        <v>31</v>
      </c>
      <c r="I704">
        <v>1336.96</v>
      </c>
      <c r="J704">
        <v>165.98</v>
      </c>
      <c r="K704">
        <v>19.989999999999998</v>
      </c>
      <c r="L704" t="s">
        <v>147</v>
      </c>
      <c r="M704" t="s">
        <v>54</v>
      </c>
      <c r="N704" t="s">
        <v>26</v>
      </c>
      <c r="O704" t="s">
        <v>27</v>
      </c>
      <c r="P704" t="s">
        <v>48</v>
      </c>
      <c r="Q704" t="s">
        <v>40</v>
      </c>
      <c r="R704" s="1">
        <v>43202</v>
      </c>
      <c r="S704" s="2">
        <f t="shared" si="30"/>
        <v>2.2800621293631107E-3</v>
      </c>
      <c r="T704" s="1" t="str">
        <f t="shared" si="31"/>
        <v/>
      </c>
      <c r="U704" t="str">
        <f t="shared" si="32"/>
        <v>Major Local Control Audit</v>
      </c>
    </row>
    <row r="705" spans="1:21" x14ac:dyDescent="0.25">
      <c r="A705">
        <v>45824</v>
      </c>
      <c r="B705" t="s">
        <v>21</v>
      </c>
      <c r="C705" s="1">
        <v>43440</v>
      </c>
      <c r="D705" t="s">
        <v>22</v>
      </c>
      <c r="E705">
        <v>44</v>
      </c>
      <c r="F705">
        <v>6123.48</v>
      </c>
      <c r="G705">
        <v>0.08</v>
      </c>
      <c r="H705" t="s">
        <v>31</v>
      </c>
      <c r="I705">
        <v>1232.79</v>
      </c>
      <c r="J705">
        <v>140.81</v>
      </c>
      <c r="K705">
        <v>24.49</v>
      </c>
      <c r="L705" t="s">
        <v>65</v>
      </c>
      <c r="M705" t="s">
        <v>54</v>
      </c>
      <c r="N705" t="s">
        <v>64</v>
      </c>
      <c r="O705" t="s">
        <v>32</v>
      </c>
      <c r="P705" t="s">
        <v>86</v>
      </c>
      <c r="Q705" t="s">
        <v>76</v>
      </c>
      <c r="R705" s="1">
        <v>43442</v>
      </c>
      <c r="S705" s="2">
        <f t="shared" si="30"/>
        <v>3.5097648699384163E-3</v>
      </c>
      <c r="T705" s="1" t="str">
        <f t="shared" si="31"/>
        <v/>
      </c>
      <c r="U705" t="str">
        <f t="shared" si="32"/>
        <v>Major Local Control Audit</v>
      </c>
    </row>
    <row r="706" spans="1:21" x14ac:dyDescent="0.25">
      <c r="A706">
        <v>263</v>
      </c>
      <c r="B706" t="s">
        <v>21</v>
      </c>
      <c r="C706" s="1">
        <v>43236</v>
      </c>
      <c r="D706" t="s">
        <v>35</v>
      </c>
      <c r="E706">
        <v>25</v>
      </c>
      <c r="F706">
        <v>136.77000000000001</v>
      </c>
      <c r="G706">
        <v>0.09</v>
      </c>
      <c r="H706" t="s">
        <v>31</v>
      </c>
      <c r="I706">
        <v>-136.25</v>
      </c>
      <c r="J706">
        <v>5.4</v>
      </c>
      <c r="K706">
        <v>7.78</v>
      </c>
      <c r="L706" t="s">
        <v>47</v>
      </c>
      <c r="M706" t="s">
        <v>25</v>
      </c>
      <c r="N706" t="s">
        <v>26</v>
      </c>
      <c r="O706" t="s">
        <v>27</v>
      </c>
      <c r="P706" t="s">
        <v>48</v>
      </c>
      <c r="Q706" t="s">
        <v>40</v>
      </c>
      <c r="R706" s="1">
        <v>43237</v>
      </c>
      <c r="S706" s="2">
        <f t="shared" ref="S706:S769" si="33">F706/$F$905</f>
        <v>7.8391787229071917E-5</v>
      </c>
      <c r="T706" s="1" t="str">
        <f t="shared" si="31"/>
        <v/>
      </c>
      <c r="U706" t="str">
        <f t="shared" si="32"/>
        <v>Low Impact</v>
      </c>
    </row>
    <row r="707" spans="1:21" x14ac:dyDescent="0.25">
      <c r="A707">
        <v>1411</v>
      </c>
      <c r="B707" t="s">
        <v>21</v>
      </c>
      <c r="C707" s="1">
        <v>43454</v>
      </c>
      <c r="D707" t="s">
        <v>35</v>
      </c>
      <c r="E707">
        <v>39</v>
      </c>
      <c r="F707">
        <v>5748.2</v>
      </c>
      <c r="G707">
        <v>0.09</v>
      </c>
      <c r="H707" t="s">
        <v>56</v>
      </c>
      <c r="I707">
        <v>-459.86</v>
      </c>
      <c r="J707">
        <v>160.97999999999999</v>
      </c>
      <c r="K707">
        <v>35.020000000000003</v>
      </c>
      <c r="L707" t="s">
        <v>78</v>
      </c>
      <c r="M707" t="s">
        <v>63</v>
      </c>
      <c r="N707" t="s">
        <v>45</v>
      </c>
      <c r="O707" t="s">
        <v>32</v>
      </c>
      <c r="P707" t="s">
        <v>79</v>
      </c>
      <c r="Q707" t="s">
        <v>80</v>
      </c>
      <c r="R707" s="1">
        <v>43455</v>
      </c>
      <c r="S707" s="2">
        <f t="shared" si="33"/>
        <v>3.2946674808082997E-3</v>
      </c>
      <c r="T707" s="1" t="str">
        <f t="shared" ref="T707:T770" si="34">IF(B707="Y","QUALITY CHECK","")</f>
        <v/>
      </c>
      <c r="U707" t="str">
        <f t="shared" ref="U707:U770" si="35">VLOOKUP(S707,$G$912:$H$917,2)</f>
        <v>Major Local Control Audit</v>
      </c>
    </row>
    <row r="708" spans="1:21" x14ac:dyDescent="0.25">
      <c r="A708">
        <v>1891</v>
      </c>
      <c r="B708" t="s">
        <v>21</v>
      </c>
      <c r="C708" s="1">
        <v>43448</v>
      </c>
      <c r="D708" t="s">
        <v>52</v>
      </c>
      <c r="E708">
        <v>3</v>
      </c>
      <c r="F708">
        <v>302.36</v>
      </c>
      <c r="G708">
        <v>0.09</v>
      </c>
      <c r="H708" t="s">
        <v>31</v>
      </c>
      <c r="I708">
        <v>290.31</v>
      </c>
      <c r="J708">
        <v>107.53</v>
      </c>
      <c r="K708">
        <v>5.81</v>
      </c>
      <c r="L708" t="s">
        <v>84</v>
      </c>
      <c r="M708" t="s">
        <v>54</v>
      </c>
      <c r="N708" t="s">
        <v>45</v>
      </c>
      <c r="O708" t="s">
        <v>32</v>
      </c>
      <c r="P708" t="s">
        <v>33</v>
      </c>
      <c r="Q708" t="s">
        <v>74</v>
      </c>
      <c r="R708" s="1">
        <v>43450</v>
      </c>
      <c r="S708" s="2">
        <f t="shared" si="33"/>
        <v>1.7330219190306488E-4</v>
      </c>
      <c r="T708" s="1" t="str">
        <f t="shared" si="34"/>
        <v/>
      </c>
      <c r="U708" t="str">
        <f t="shared" si="35"/>
        <v>Low Impact</v>
      </c>
    </row>
    <row r="709" spans="1:21" x14ac:dyDescent="0.25">
      <c r="A709">
        <v>6020</v>
      </c>
      <c r="B709" t="s">
        <v>21</v>
      </c>
      <c r="C709" s="1">
        <v>43364</v>
      </c>
      <c r="D709" t="s">
        <v>55</v>
      </c>
      <c r="E709">
        <v>23</v>
      </c>
      <c r="F709">
        <v>66.09</v>
      </c>
      <c r="G709">
        <v>0.09</v>
      </c>
      <c r="H709" t="s">
        <v>31</v>
      </c>
      <c r="I709">
        <v>13.71</v>
      </c>
      <c r="J709">
        <v>2.88</v>
      </c>
      <c r="K709">
        <v>0.99</v>
      </c>
      <c r="L709" t="s">
        <v>128</v>
      </c>
      <c r="M709" t="s">
        <v>25</v>
      </c>
      <c r="N709" t="s">
        <v>26</v>
      </c>
      <c r="O709" t="s">
        <v>27</v>
      </c>
      <c r="P709" t="s">
        <v>61</v>
      </c>
      <c r="Q709" t="s">
        <v>40</v>
      </c>
      <c r="R709" s="1">
        <v>43366</v>
      </c>
      <c r="S709" s="2">
        <f t="shared" si="33"/>
        <v>3.7880479768731175E-5</v>
      </c>
      <c r="T709" s="1" t="str">
        <f t="shared" si="34"/>
        <v/>
      </c>
      <c r="U709" t="str">
        <f t="shared" si="35"/>
        <v>Low Impact</v>
      </c>
    </row>
    <row r="710" spans="1:21" x14ac:dyDescent="0.25">
      <c r="A710">
        <v>6179</v>
      </c>
      <c r="B710" t="s">
        <v>21</v>
      </c>
      <c r="C710" s="1">
        <v>43253</v>
      </c>
      <c r="D710" t="s">
        <v>22</v>
      </c>
      <c r="E710">
        <v>50</v>
      </c>
      <c r="F710">
        <v>477.53</v>
      </c>
      <c r="G710">
        <v>0.09</v>
      </c>
      <c r="H710" t="s">
        <v>31</v>
      </c>
      <c r="I710">
        <v>197.76</v>
      </c>
      <c r="J710">
        <v>9.7799999999999994</v>
      </c>
      <c r="K710">
        <v>1.39</v>
      </c>
      <c r="L710" t="s">
        <v>130</v>
      </c>
      <c r="M710" t="s">
        <v>63</v>
      </c>
      <c r="N710" t="s">
        <v>64</v>
      </c>
      <c r="O710" t="s">
        <v>27</v>
      </c>
      <c r="P710" t="s">
        <v>51</v>
      </c>
      <c r="Q710" t="s">
        <v>40</v>
      </c>
      <c r="R710" s="1">
        <v>43254</v>
      </c>
      <c r="S710" s="2">
        <f t="shared" si="33"/>
        <v>2.7370351799004683E-4</v>
      </c>
      <c r="T710" s="1" t="str">
        <f t="shared" si="34"/>
        <v/>
      </c>
      <c r="U710" t="str">
        <f t="shared" si="35"/>
        <v>Low Impact</v>
      </c>
    </row>
    <row r="711" spans="1:21" x14ac:dyDescent="0.25">
      <c r="A711">
        <v>6592</v>
      </c>
      <c r="B711" t="s">
        <v>21</v>
      </c>
      <c r="C711" s="1">
        <v>43435</v>
      </c>
      <c r="D711" t="s">
        <v>52</v>
      </c>
      <c r="E711">
        <v>29</v>
      </c>
      <c r="F711">
        <v>194.29</v>
      </c>
      <c r="G711">
        <v>0.09</v>
      </c>
      <c r="H711" t="s">
        <v>31</v>
      </c>
      <c r="I711">
        <v>-177.17</v>
      </c>
      <c r="J711">
        <v>6.84</v>
      </c>
      <c r="K711">
        <v>8.3699999999999992</v>
      </c>
      <c r="L711" t="s">
        <v>135</v>
      </c>
      <c r="M711" t="s">
        <v>54</v>
      </c>
      <c r="N711" t="s">
        <v>64</v>
      </c>
      <c r="O711" t="s">
        <v>27</v>
      </c>
      <c r="P711" t="s">
        <v>66</v>
      </c>
      <c r="Q711" t="s">
        <v>34</v>
      </c>
      <c r="R711" s="1">
        <v>43442</v>
      </c>
      <c r="S711" s="2">
        <f t="shared" si="33"/>
        <v>1.1136024230998304E-4</v>
      </c>
      <c r="T711" s="1" t="str">
        <f t="shared" si="34"/>
        <v/>
      </c>
      <c r="U711" t="str">
        <f t="shared" si="35"/>
        <v>Low Impact</v>
      </c>
    </row>
    <row r="712" spans="1:21" x14ac:dyDescent="0.25">
      <c r="A712">
        <v>7364</v>
      </c>
      <c r="B712" t="s">
        <v>30</v>
      </c>
      <c r="C712" s="1">
        <v>43228</v>
      </c>
      <c r="D712" t="s">
        <v>35</v>
      </c>
      <c r="E712">
        <v>15</v>
      </c>
      <c r="F712">
        <v>260.39</v>
      </c>
      <c r="G712">
        <v>0.09</v>
      </c>
      <c r="H712" t="s">
        <v>31</v>
      </c>
      <c r="I712">
        <v>-48.57</v>
      </c>
      <c r="J712">
        <v>16.98</v>
      </c>
      <c r="K712">
        <v>12.39</v>
      </c>
      <c r="L712" t="s">
        <v>140</v>
      </c>
      <c r="M712" t="s">
        <v>25</v>
      </c>
      <c r="N712" t="s">
        <v>26</v>
      </c>
      <c r="O712" t="s">
        <v>27</v>
      </c>
      <c r="P712" t="s">
        <v>51</v>
      </c>
      <c r="Q712" t="s">
        <v>40</v>
      </c>
      <c r="R712" s="1">
        <v>43230</v>
      </c>
      <c r="S712" s="2">
        <f t="shared" si="33"/>
        <v>1.4924645372945845E-4</v>
      </c>
      <c r="T712" s="1" t="str">
        <f t="shared" si="34"/>
        <v>QUALITY CHECK</v>
      </c>
      <c r="U712" t="str">
        <f t="shared" si="35"/>
        <v>Low Impact</v>
      </c>
    </row>
    <row r="713" spans="1:21" x14ac:dyDescent="0.25">
      <c r="A713">
        <v>7815</v>
      </c>
      <c r="B713" t="s">
        <v>30</v>
      </c>
      <c r="C713" s="1">
        <v>43122</v>
      </c>
      <c r="D713" t="s">
        <v>49</v>
      </c>
      <c r="E713">
        <v>6</v>
      </c>
      <c r="F713">
        <v>187.37</v>
      </c>
      <c r="G713">
        <v>0.09</v>
      </c>
      <c r="H713" t="s">
        <v>31</v>
      </c>
      <c r="I713">
        <v>-125.96</v>
      </c>
      <c r="J713">
        <v>32.979999999999997</v>
      </c>
      <c r="K713">
        <v>5.5</v>
      </c>
      <c r="L713" t="s">
        <v>142</v>
      </c>
      <c r="M713" t="s">
        <v>25</v>
      </c>
      <c r="N713" t="s">
        <v>37</v>
      </c>
      <c r="O713" t="s">
        <v>38</v>
      </c>
      <c r="P713" t="s">
        <v>89</v>
      </c>
      <c r="Q713" t="s">
        <v>40</v>
      </c>
      <c r="R713" s="1">
        <v>43123</v>
      </c>
      <c r="S713" s="2">
        <f t="shared" si="33"/>
        <v>1.0739393999496383E-4</v>
      </c>
      <c r="T713" s="1" t="str">
        <f t="shared" si="34"/>
        <v>QUALITY CHECK</v>
      </c>
      <c r="U713" t="str">
        <f t="shared" si="35"/>
        <v>Low Impact</v>
      </c>
    </row>
    <row r="714" spans="1:21" x14ac:dyDescent="0.25">
      <c r="A714">
        <v>8161</v>
      </c>
      <c r="B714" t="s">
        <v>21</v>
      </c>
      <c r="C714" s="1">
        <v>43254</v>
      </c>
      <c r="D714" t="s">
        <v>35</v>
      </c>
      <c r="E714">
        <v>45</v>
      </c>
      <c r="F714">
        <v>112.72</v>
      </c>
      <c r="G714">
        <v>0.09</v>
      </c>
      <c r="H714" t="s">
        <v>31</v>
      </c>
      <c r="I714">
        <v>39.19</v>
      </c>
      <c r="J714">
        <v>2.61</v>
      </c>
      <c r="K714">
        <v>0.5</v>
      </c>
      <c r="L714" t="s">
        <v>119</v>
      </c>
      <c r="M714" t="s">
        <v>25</v>
      </c>
      <c r="N714" t="s">
        <v>64</v>
      </c>
      <c r="O714" t="s">
        <v>27</v>
      </c>
      <c r="P714" t="s">
        <v>61</v>
      </c>
      <c r="Q714" t="s">
        <v>40</v>
      </c>
      <c r="R714" s="1">
        <v>43256</v>
      </c>
      <c r="S714" s="2">
        <f t="shared" si="33"/>
        <v>6.4607167189156874E-5</v>
      </c>
      <c r="T714" s="1" t="str">
        <f t="shared" si="34"/>
        <v/>
      </c>
      <c r="U714" t="str">
        <f t="shared" si="35"/>
        <v>Low Impact</v>
      </c>
    </row>
    <row r="715" spans="1:21" x14ac:dyDescent="0.25">
      <c r="A715">
        <v>8259</v>
      </c>
      <c r="B715" t="s">
        <v>21</v>
      </c>
      <c r="C715" s="1">
        <v>43208</v>
      </c>
      <c r="D715" t="s">
        <v>55</v>
      </c>
      <c r="E715">
        <v>25</v>
      </c>
      <c r="F715">
        <v>2130.2199999999998</v>
      </c>
      <c r="G715">
        <v>0.09</v>
      </c>
      <c r="H715" t="s">
        <v>56</v>
      </c>
      <c r="I715">
        <v>-584.6</v>
      </c>
      <c r="J715">
        <v>89.99</v>
      </c>
      <c r="K715">
        <v>42</v>
      </c>
      <c r="L715" t="s">
        <v>148</v>
      </c>
      <c r="M715" t="s">
        <v>25</v>
      </c>
      <c r="N715" t="s">
        <v>64</v>
      </c>
      <c r="O715" t="s">
        <v>32</v>
      </c>
      <c r="P715" t="s">
        <v>86</v>
      </c>
      <c r="Q715" t="s">
        <v>59</v>
      </c>
      <c r="R715" s="1">
        <v>43208</v>
      </c>
      <c r="S715" s="2">
        <f t="shared" si="33"/>
        <v>1.220967704841073E-3</v>
      </c>
      <c r="T715" s="1" t="str">
        <f t="shared" si="34"/>
        <v/>
      </c>
      <c r="U715" t="str">
        <f t="shared" si="35"/>
        <v>Medium Local Control Audit</v>
      </c>
    </row>
    <row r="716" spans="1:21" x14ac:dyDescent="0.25">
      <c r="A716">
        <v>8295</v>
      </c>
      <c r="B716" t="s">
        <v>21</v>
      </c>
      <c r="C716" s="1">
        <v>43191</v>
      </c>
      <c r="D716" t="s">
        <v>35</v>
      </c>
      <c r="E716">
        <v>30</v>
      </c>
      <c r="F716">
        <v>835.15049999999997</v>
      </c>
      <c r="G716">
        <v>0.09</v>
      </c>
      <c r="H716" t="s">
        <v>31</v>
      </c>
      <c r="I716">
        <v>158.18</v>
      </c>
      <c r="J716">
        <v>35.99</v>
      </c>
      <c r="K716">
        <v>1.1000000000000001</v>
      </c>
      <c r="L716" t="s">
        <v>149</v>
      </c>
      <c r="M716" t="s">
        <v>63</v>
      </c>
      <c r="N716" t="s">
        <v>64</v>
      </c>
      <c r="O716" t="s">
        <v>38</v>
      </c>
      <c r="P716" t="s">
        <v>39</v>
      </c>
      <c r="Q716" t="s">
        <v>40</v>
      </c>
      <c r="R716" s="1">
        <v>43193</v>
      </c>
      <c r="S716" s="2">
        <f t="shared" si="33"/>
        <v>4.7867909848836013E-4</v>
      </c>
      <c r="T716" s="1" t="str">
        <f t="shared" si="34"/>
        <v/>
      </c>
      <c r="U716" t="str">
        <f t="shared" si="35"/>
        <v>Low Local Control Audit</v>
      </c>
    </row>
    <row r="717" spans="1:21" x14ac:dyDescent="0.25">
      <c r="A717">
        <v>8646</v>
      </c>
      <c r="B717" t="s">
        <v>21</v>
      </c>
      <c r="C717" s="1">
        <v>43199</v>
      </c>
      <c r="D717" t="s">
        <v>35</v>
      </c>
      <c r="E717">
        <v>26</v>
      </c>
      <c r="F717">
        <v>994.27</v>
      </c>
      <c r="G717">
        <v>0.09</v>
      </c>
      <c r="H717" t="s">
        <v>23</v>
      </c>
      <c r="I717">
        <v>-127.11</v>
      </c>
      <c r="J717">
        <v>40.98</v>
      </c>
      <c r="K717">
        <v>6.5</v>
      </c>
      <c r="L717" t="s">
        <v>155</v>
      </c>
      <c r="M717" t="s">
        <v>25</v>
      </c>
      <c r="N717" t="s">
        <v>64</v>
      </c>
      <c r="O717" t="s">
        <v>38</v>
      </c>
      <c r="P717" t="s">
        <v>89</v>
      </c>
      <c r="Q717" t="s">
        <v>40</v>
      </c>
      <c r="R717" s="1">
        <v>43201</v>
      </c>
      <c r="S717" s="2">
        <f t="shared" si="33"/>
        <v>5.6988083854828781E-4</v>
      </c>
      <c r="T717" s="1" t="str">
        <f t="shared" si="34"/>
        <v/>
      </c>
      <c r="U717" t="str">
        <f t="shared" si="35"/>
        <v>Medium Impact</v>
      </c>
    </row>
    <row r="718" spans="1:21" x14ac:dyDescent="0.25">
      <c r="A718">
        <v>8646</v>
      </c>
      <c r="B718" t="s">
        <v>21</v>
      </c>
      <c r="C718" s="1">
        <v>43199</v>
      </c>
      <c r="D718" t="s">
        <v>35</v>
      </c>
      <c r="E718">
        <v>29</v>
      </c>
      <c r="F718">
        <v>9558.65</v>
      </c>
      <c r="G718">
        <v>0.09</v>
      </c>
      <c r="H718" t="s">
        <v>56</v>
      </c>
      <c r="I718">
        <v>2154.0700000000002</v>
      </c>
      <c r="J718">
        <v>349.45</v>
      </c>
      <c r="K718">
        <v>60</v>
      </c>
      <c r="L718" t="s">
        <v>155</v>
      </c>
      <c r="M718" t="s">
        <v>25</v>
      </c>
      <c r="N718" t="s">
        <v>64</v>
      </c>
      <c r="O718" t="s">
        <v>32</v>
      </c>
      <c r="P718" t="s">
        <v>118</v>
      </c>
      <c r="Q718" t="s">
        <v>59</v>
      </c>
      <c r="R718" s="1">
        <v>43200</v>
      </c>
      <c r="S718" s="2">
        <f t="shared" si="33"/>
        <v>5.4786843386500561E-3</v>
      </c>
      <c r="T718" s="1" t="str">
        <f t="shared" si="34"/>
        <v/>
      </c>
      <c r="U718" t="str">
        <f t="shared" si="35"/>
        <v>Major Local Control Audit</v>
      </c>
    </row>
    <row r="719" spans="1:21" x14ac:dyDescent="0.25">
      <c r="A719">
        <v>9088</v>
      </c>
      <c r="B719" t="s">
        <v>21</v>
      </c>
      <c r="C719" s="1">
        <v>43273</v>
      </c>
      <c r="D719" t="s">
        <v>49</v>
      </c>
      <c r="E719">
        <v>31</v>
      </c>
      <c r="F719">
        <v>1637.4570000000001</v>
      </c>
      <c r="G719">
        <v>0.09</v>
      </c>
      <c r="H719" t="s">
        <v>31</v>
      </c>
      <c r="I719">
        <v>118.15</v>
      </c>
      <c r="J719">
        <v>65.989999999999995</v>
      </c>
      <c r="K719">
        <v>8.99</v>
      </c>
      <c r="L719" t="s">
        <v>163</v>
      </c>
      <c r="M719" t="s">
        <v>54</v>
      </c>
      <c r="N719" t="s">
        <v>37</v>
      </c>
      <c r="O719" t="s">
        <v>38</v>
      </c>
      <c r="P719" t="s">
        <v>39</v>
      </c>
      <c r="Q719" t="s">
        <v>40</v>
      </c>
      <c r="R719" s="1">
        <v>43275</v>
      </c>
      <c r="S719" s="2">
        <f t="shared" si="33"/>
        <v>9.3853316327231415E-4</v>
      </c>
      <c r="T719" s="1" t="str">
        <f t="shared" si="34"/>
        <v/>
      </c>
      <c r="U719" t="str">
        <f t="shared" si="35"/>
        <v>Medium Local Control Audit</v>
      </c>
    </row>
    <row r="720" spans="1:21" x14ac:dyDescent="0.25">
      <c r="A720">
        <v>10658</v>
      </c>
      <c r="B720" t="s">
        <v>21</v>
      </c>
      <c r="C720" s="1">
        <v>43339</v>
      </c>
      <c r="D720" t="s">
        <v>52</v>
      </c>
      <c r="E720">
        <v>17</v>
      </c>
      <c r="F720">
        <v>1332.97</v>
      </c>
      <c r="G720">
        <v>0.09</v>
      </c>
      <c r="H720" t="s">
        <v>31</v>
      </c>
      <c r="I720">
        <v>4.75</v>
      </c>
      <c r="J720">
        <v>95.99</v>
      </c>
      <c r="K720">
        <v>8.99</v>
      </c>
      <c r="L720" t="s">
        <v>188</v>
      </c>
      <c r="M720" t="s">
        <v>25</v>
      </c>
      <c r="N720" t="s">
        <v>64</v>
      </c>
      <c r="O720" t="s">
        <v>38</v>
      </c>
      <c r="P720" t="s">
        <v>39</v>
      </c>
      <c r="Q720" t="s">
        <v>40</v>
      </c>
      <c r="R720" s="1">
        <v>43346</v>
      </c>
      <c r="S720" s="2">
        <f t="shared" si="33"/>
        <v>7.6401184925594778E-4</v>
      </c>
      <c r="T720" s="1" t="str">
        <f t="shared" si="34"/>
        <v/>
      </c>
      <c r="U720" t="str">
        <f t="shared" si="35"/>
        <v>Medium Impact</v>
      </c>
    </row>
    <row r="721" spans="1:21" x14ac:dyDescent="0.25">
      <c r="A721">
        <v>10851</v>
      </c>
      <c r="B721" t="s">
        <v>21</v>
      </c>
      <c r="C721" s="1">
        <v>43196</v>
      </c>
      <c r="D721" t="s">
        <v>35</v>
      </c>
      <c r="E721">
        <v>50</v>
      </c>
      <c r="F721">
        <v>608.21</v>
      </c>
      <c r="G721">
        <v>0.09</v>
      </c>
      <c r="H721" t="s">
        <v>31</v>
      </c>
      <c r="I721">
        <v>-175.13</v>
      </c>
      <c r="J721">
        <v>12.88</v>
      </c>
      <c r="K721">
        <v>4.59</v>
      </c>
      <c r="L721" t="s">
        <v>190</v>
      </c>
      <c r="M721" t="s">
        <v>63</v>
      </c>
      <c r="N721" t="s">
        <v>64</v>
      </c>
      <c r="O721" t="s">
        <v>27</v>
      </c>
      <c r="P721" t="s">
        <v>66</v>
      </c>
      <c r="Q721" t="s">
        <v>29</v>
      </c>
      <c r="R721" s="1">
        <v>43196</v>
      </c>
      <c r="S721" s="2">
        <f t="shared" si="33"/>
        <v>3.4860472991587213E-4</v>
      </c>
      <c r="T721" s="1" t="str">
        <f t="shared" si="34"/>
        <v/>
      </c>
      <c r="U721" t="str">
        <f t="shared" si="35"/>
        <v>Low Impact</v>
      </c>
    </row>
    <row r="722" spans="1:21" x14ac:dyDescent="0.25">
      <c r="A722">
        <v>10884</v>
      </c>
      <c r="B722" t="s">
        <v>21</v>
      </c>
      <c r="C722" s="1">
        <v>43429</v>
      </c>
      <c r="D722" t="s">
        <v>52</v>
      </c>
      <c r="E722">
        <v>24</v>
      </c>
      <c r="F722">
        <v>2525.9875000000002</v>
      </c>
      <c r="G722">
        <v>0.09</v>
      </c>
      <c r="H722" t="s">
        <v>31</v>
      </c>
      <c r="I722">
        <v>416.67</v>
      </c>
      <c r="J722">
        <v>125.99</v>
      </c>
      <c r="K722">
        <v>8.99</v>
      </c>
      <c r="L722" t="s">
        <v>158</v>
      </c>
      <c r="M722" t="s">
        <v>25</v>
      </c>
      <c r="N722" t="s">
        <v>64</v>
      </c>
      <c r="O722" t="s">
        <v>38</v>
      </c>
      <c r="P722" t="s">
        <v>39</v>
      </c>
      <c r="Q722" t="s">
        <v>40</v>
      </c>
      <c r="R722" s="1">
        <v>43436</v>
      </c>
      <c r="S722" s="2">
        <f t="shared" si="33"/>
        <v>1.447807813433467E-3</v>
      </c>
      <c r="T722" s="1" t="str">
        <f t="shared" si="34"/>
        <v/>
      </c>
      <c r="U722" t="str">
        <f t="shared" si="35"/>
        <v>Major Local Control Audit</v>
      </c>
    </row>
    <row r="723" spans="1:21" x14ac:dyDescent="0.25">
      <c r="A723">
        <v>11302</v>
      </c>
      <c r="B723" t="s">
        <v>21</v>
      </c>
      <c r="C723" s="1">
        <v>43160</v>
      </c>
      <c r="D723" t="s">
        <v>52</v>
      </c>
      <c r="E723">
        <v>10</v>
      </c>
      <c r="F723">
        <v>866.66</v>
      </c>
      <c r="G723">
        <v>0.09</v>
      </c>
      <c r="H723" t="s">
        <v>56</v>
      </c>
      <c r="I723">
        <v>35.29</v>
      </c>
      <c r="J723">
        <v>90.97</v>
      </c>
      <c r="K723">
        <v>14</v>
      </c>
      <c r="L723" t="s">
        <v>194</v>
      </c>
      <c r="M723" t="s">
        <v>54</v>
      </c>
      <c r="N723" t="s">
        <v>37</v>
      </c>
      <c r="O723" t="s">
        <v>38</v>
      </c>
      <c r="P723" t="s">
        <v>58</v>
      </c>
      <c r="Q723" t="s">
        <v>59</v>
      </c>
      <c r="R723" s="1">
        <v>43162</v>
      </c>
      <c r="S723" s="2">
        <f t="shared" si="33"/>
        <v>4.9673924340094648E-4</v>
      </c>
      <c r="T723" s="1" t="str">
        <f t="shared" si="34"/>
        <v/>
      </c>
      <c r="U723" t="str">
        <f t="shared" si="35"/>
        <v>Low Local Control Audit</v>
      </c>
    </row>
    <row r="724" spans="1:21" x14ac:dyDescent="0.25">
      <c r="A724">
        <v>11335</v>
      </c>
      <c r="B724" t="s">
        <v>21</v>
      </c>
      <c r="C724" s="1">
        <v>43394</v>
      </c>
      <c r="D724" t="s">
        <v>35</v>
      </c>
      <c r="E724">
        <v>8</v>
      </c>
      <c r="F724">
        <v>922.47</v>
      </c>
      <c r="G724">
        <v>0.09</v>
      </c>
      <c r="H724" t="s">
        <v>56</v>
      </c>
      <c r="I724">
        <v>-13.1</v>
      </c>
      <c r="J724">
        <v>119.99</v>
      </c>
      <c r="K724">
        <v>14</v>
      </c>
      <c r="L724" t="s">
        <v>195</v>
      </c>
      <c r="M724" t="s">
        <v>25</v>
      </c>
      <c r="N724" t="s">
        <v>26</v>
      </c>
      <c r="O724" t="s">
        <v>38</v>
      </c>
      <c r="P724" t="s">
        <v>58</v>
      </c>
      <c r="Q724" t="s">
        <v>59</v>
      </c>
      <c r="R724" s="1">
        <v>43396</v>
      </c>
      <c r="S724" s="2">
        <f t="shared" si="33"/>
        <v>5.2872758620459137E-4</v>
      </c>
      <c r="T724" s="1" t="str">
        <f t="shared" si="34"/>
        <v/>
      </c>
      <c r="U724" t="str">
        <f t="shared" si="35"/>
        <v>Medium Impact</v>
      </c>
    </row>
    <row r="725" spans="1:21" x14ac:dyDescent="0.25">
      <c r="A725">
        <v>11585</v>
      </c>
      <c r="B725" t="s">
        <v>21</v>
      </c>
      <c r="C725" s="1">
        <v>43174</v>
      </c>
      <c r="D725" t="s">
        <v>55</v>
      </c>
      <c r="E725">
        <v>2</v>
      </c>
      <c r="F725">
        <v>200.75299999999999</v>
      </c>
      <c r="G725">
        <v>0.09</v>
      </c>
      <c r="H725" t="s">
        <v>31</v>
      </c>
      <c r="I725">
        <v>-605.37</v>
      </c>
      <c r="J725">
        <v>125.99</v>
      </c>
      <c r="K725">
        <v>8.99</v>
      </c>
      <c r="L725" t="s">
        <v>198</v>
      </c>
      <c r="M725" t="s">
        <v>63</v>
      </c>
      <c r="N725" t="s">
        <v>64</v>
      </c>
      <c r="O725" t="s">
        <v>38</v>
      </c>
      <c r="P725" t="s">
        <v>39</v>
      </c>
      <c r="Q725" t="s">
        <v>40</v>
      </c>
      <c r="R725" s="1">
        <v>43175</v>
      </c>
      <c r="S725" s="2">
        <f t="shared" si="33"/>
        <v>1.1506460818599014E-4</v>
      </c>
      <c r="T725" s="1" t="str">
        <f t="shared" si="34"/>
        <v/>
      </c>
      <c r="U725" t="str">
        <f t="shared" si="35"/>
        <v>Low Impact</v>
      </c>
    </row>
    <row r="726" spans="1:21" x14ac:dyDescent="0.25">
      <c r="A726">
        <v>12642</v>
      </c>
      <c r="B726" t="s">
        <v>21</v>
      </c>
      <c r="C726" s="1">
        <v>43217</v>
      </c>
      <c r="D726" t="s">
        <v>49</v>
      </c>
      <c r="E726">
        <v>10</v>
      </c>
      <c r="F726">
        <v>564.85</v>
      </c>
      <c r="G726">
        <v>0.09</v>
      </c>
      <c r="H726" t="s">
        <v>23</v>
      </c>
      <c r="I726">
        <v>181.02</v>
      </c>
      <c r="J726">
        <v>58.1</v>
      </c>
      <c r="K726">
        <v>1.49</v>
      </c>
      <c r="L726" t="s">
        <v>116</v>
      </c>
      <c r="M726" t="s">
        <v>25</v>
      </c>
      <c r="N726" t="s">
        <v>37</v>
      </c>
      <c r="O726" t="s">
        <v>27</v>
      </c>
      <c r="P726" t="s">
        <v>48</v>
      </c>
      <c r="Q726" t="s">
        <v>40</v>
      </c>
      <c r="R726" s="1">
        <v>43219</v>
      </c>
      <c r="S726" s="2">
        <f t="shared" si="33"/>
        <v>3.2375229228881529E-4</v>
      </c>
      <c r="T726" s="1" t="str">
        <f t="shared" si="34"/>
        <v/>
      </c>
      <c r="U726" t="str">
        <f t="shared" si="35"/>
        <v>Low Impact</v>
      </c>
    </row>
    <row r="727" spans="1:21" x14ac:dyDescent="0.25">
      <c r="A727">
        <v>12706</v>
      </c>
      <c r="B727" t="s">
        <v>30</v>
      </c>
      <c r="C727" s="1">
        <v>43424</v>
      </c>
      <c r="D727" t="s">
        <v>49</v>
      </c>
      <c r="E727">
        <v>46</v>
      </c>
      <c r="F727">
        <v>2494.69</v>
      </c>
      <c r="G727">
        <v>0.09</v>
      </c>
      <c r="H727" t="s">
        <v>56</v>
      </c>
      <c r="I727">
        <v>-937.06</v>
      </c>
      <c r="J727">
        <v>58.14</v>
      </c>
      <c r="K727">
        <v>36.61</v>
      </c>
      <c r="L727" t="s">
        <v>209</v>
      </c>
      <c r="M727" t="s">
        <v>25</v>
      </c>
      <c r="N727" t="s">
        <v>26</v>
      </c>
      <c r="O727" t="s">
        <v>32</v>
      </c>
      <c r="P727" t="s">
        <v>79</v>
      </c>
      <c r="Q727" t="s">
        <v>80</v>
      </c>
      <c r="R727" s="1">
        <v>43425</v>
      </c>
      <c r="S727" s="2">
        <f t="shared" si="33"/>
        <v>1.4298691795166585E-3</v>
      </c>
      <c r="T727" s="1" t="str">
        <f t="shared" si="34"/>
        <v>QUALITY CHECK</v>
      </c>
      <c r="U727" t="str">
        <f t="shared" si="35"/>
        <v>Major Local Control Audit</v>
      </c>
    </row>
    <row r="728" spans="1:21" x14ac:dyDescent="0.25">
      <c r="A728">
        <v>13030</v>
      </c>
      <c r="B728" t="s">
        <v>21</v>
      </c>
      <c r="C728" s="1">
        <v>43303</v>
      </c>
      <c r="D728" t="s">
        <v>55</v>
      </c>
      <c r="E728">
        <v>32</v>
      </c>
      <c r="F728">
        <v>136.19999999999999</v>
      </c>
      <c r="G728">
        <v>0.09</v>
      </c>
      <c r="H728" t="s">
        <v>23</v>
      </c>
      <c r="I728">
        <v>-154.31</v>
      </c>
      <c r="J728">
        <v>3.89</v>
      </c>
      <c r="K728">
        <v>7.01</v>
      </c>
      <c r="L728" t="s">
        <v>124</v>
      </c>
      <c r="M728" t="s">
        <v>54</v>
      </c>
      <c r="N728" t="s">
        <v>37</v>
      </c>
      <c r="O728" t="s">
        <v>27</v>
      </c>
      <c r="P728" t="s">
        <v>48</v>
      </c>
      <c r="Q728" t="s">
        <v>40</v>
      </c>
      <c r="R728" s="1">
        <v>43305</v>
      </c>
      <c r="S728" s="2">
        <f t="shared" si="33"/>
        <v>7.8065083136649792E-5</v>
      </c>
      <c r="T728" s="1" t="str">
        <f t="shared" si="34"/>
        <v/>
      </c>
      <c r="U728" t="str">
        <f t="shared" si="35"/>
        <v>Low Impact</v>
      </c>
    </row>
    <row r="729" spans="1:21" x14ac:dyDescent="0.25">
      <c r="A729">
        <v>13120</v>
      </c>
      <c r="B729" t="s">
        <v>21</v>
      </c>
      <c r="C729" s="1">
        <v>43448</v>
      </c>
      <c r="D729" t="s">
        <v>52</v>
      </c>
      <c r="E729">
        <v>46</v>
      </c>
      <c r="F729">
        <v>590.42999999999995</v>
      </c>
      <c r="G729">
        <v>0.09</v>
      </c>
      <c r="H729" t="s">
        <v>31</v>
      </c>
      <c r="I729">
        <v>82.59</v>
      </c>
      <c r="J729">
        <v>12.95</v>
      </c>
      <c r="K729">
        <v>4.9800000000000004</v>
      </c>
      <c r="L729" t="s">
        <v>213</v>
      </c>
      <c r="M729" t="s">
        <v>63</v>
      </c>
      <c r="N729" t="s">
        <v>64</v>
      </c>
      <c r="O729" t="s">
        <v>27</v>
      </c>
      <c r="P729" t="s">
        <v>48</v>
      </c>
      <c r="Q729" t="s">
        <v>40</v>
      </c>
      <c r="R729" s="1">
        <v>43455</v>
      </c>
      <c r="S729" s="2">
        <f t="shared" si="33"/>
        <v>3.3841385489260015E-4</v>
      </c>
      <c r="T729" s="1" t="str">
        <f t="shared" si="34"/>
        <v/>
      </c>
      <c r="U729" t="str">
        <f t="shared" si="35"/>
        <v>Low Impact</v>
      </c>
    </row>
    <row r="730" spans="1:21" x14ac:dyDescent="0.25">
      <c r="A730">
        <v>13479</v>
      </c>
      <c r="B730" t="s">
        <v>21</v>
      </c>
      <c r="C730" s="1">
        <v>43438</v>
      </c>
      <c r="D730" t="s">
        <v>35</v>
      </c>
      <c r="E730">
        <v>3</v>
      </c>
      <c r="F730">
        <v>292.95999999999998</v>
      </c>
      <c r="G730">
        <v>0.09</v>
      </c>
      <c r="H730" t="s">
        <v>31</v>
      </c>
      <c r="I730">
        <v>-322.95</v>
      </c>
      <c r="J730">
        <v>99.99</v>
      </c>
      <c r="K730">
        <v>19.989999999999998</v>
      </c>
      <c r="L730" t="s">
        <v>216</v>
      </c>
      <c r="M730" t="s">
        <v>54</v>
      </c>
      <c r="N730" t="s">
        <v>64</v>
      </c>
      <c r="O730" t="s">
        <v>38</v>
      </c>
      <c r="P730" t="s">
        <v>89</v>
      </c>
      <c r="Q730" t="s">
        <v>40</v>
      </c>
      <c r="R730" s="1">
        <v>43440</v>
      </c>
      <c r="S730" s="2">
        <f t="shared" si="33"/>
        <v>1.6791444020347227E-4</v>
      </c>
      <c r="T730" s="1" t="str">
        <f t="shared" si="34"/>
        <v/>
      </c>
      <c r="U730" t="str">
        <f t="shared" si="35"/>
        <v>Low Impact</v>
      </c>
    </row>
    <row r="731" spans="1:21" x14ac:dyDescent="0.25">
      <c r="A731">
        <v>14342</v>
      </c>
      <c r="B731" t="s">
        <v>21</v>
      </c>
      <c r="C731" s="1">
        <v>43217</v>
      </c>
      <c r="D731" t="s">
        <v>52</v>
      </c>
      <c r="E731">
        <v>38</v>
      </c>
      <c r="F731">
        <v>10823.84</v>
      </c>
      <c r="G731">
        <v>0.09</v>
      </c>
      <c r="H731" t="s">
        <v>31</v>
      </c>
      <c r="I731">
        <v>3857.43</v>
      </c>
      <c r="J731">
        <v>300.97000000000003</v>
      </c>
      <c r="K731">
        <v>7.18</v>
      </c>
      <c r="L731" t="s">
        <v>229</v>
      </c>
      <c r="M731" t="s">
        <v>25</v>
      </c>
      <c r="N731" t="s">
        <v>26</v>
      </c>
      <c r="O731" t="s">
        <v>38</v>
      </c>
      <c r="P731" t="s">
        <v>89</v>
      </c>
      <c r="Q731" t="s">
        <v>40</v>
      </c>
      <c r="R731" s="1">
        <v>43217</v>
      </c>
      <c r="S731" s="2">
        <f t="shared" si="33"/>
        <v>6.2038470591614953E-3</v>
      </c>
      <c r="T731" s="1" t="str">
        <f t="shared" si="34"/>
        <v/>
      </c>
      <c r="U731" t="str">
        <f t="shared" si="35"/>
        <v>Major Local Control Audit</v>
      </c>
    </row>
    <row r="732" spans="1:21" x14ac:dyDescent="0.25">
      <c r="A732">
        <v>14528</v>
      </c>
      <c r="B732" t="s">
        <v>21</v>
      </c>
      <c r="C732" s="1">
        <v>43266</v>
      </c>
      <c r="D732" t="s">
        <v>49</v>
      </c>
      <c r="E732">
        <v>14</v>
      </c>
      <c r="F732">
        <v>78.44</v>
      </c>
      <c r="G732">
        <v>0.09</v>
      </c>
      <c r="H732" t="s">
        <v>31</v>
      </c>
      <c r="I732">
        <v>11.02</v>
      </c>
      <c r="J732">
        <v>5.98</v>
      </c>
      <c r="K732">
        <v>1.49</v>
      </c>
      <c r="L732" t="s">
        <v>150</v>
      </c>
      <c r="M732" t="s">
        <v>63</v>
      </c>
      <c r="N732" t="s">
        <v>37</v>
      </c>
      <c r="O732" t="s">
        <v>27</v>
      </c>
      <c r="P732" t="s">
        <v>48</v>
      </c>
      <c r="Q732" t="s">
        <v>40</v>
      </c>
      <c r="R732" s="1">
        <v>43268</v>
      </c>
      <c r="S732" s="2">
        <f t="shared" si="33"/>
        <v>4.4959068437876732E-5</v>
      </c>
      <c r="T732" s="1" t="str">
        <f t="shared" si="34"/>
        <v/>
      </c>
      <c r="U732" t="str">
        <f t="shared" si="35"/>
        <v>Low Impact</v>
      </c>
    </row>
    <row r="733" spans="1:21" x14ac:dyDescent="0.25">
      <c r="A733">
        <v>15718</v>
      </c>
      <c r="B733" t="s">
        <v>30</v>
      </c>
      <c r="C733" s="1">
        <v>43127</v>
      </c>
      <c r="D733" t="s">
        <v>49</v>
      </c>
      <c r="E733">
        <v>36</v>
      </c>
      <c r="F733">
        <v>100.87</v>
      </c>
      <c r="G733">
        <v>0.09</v>
      </c>
      <c r="H733" t="s">
        <v>31</v>
      </c>
      <c r="I733">
        <v>8.4</v>
      </c>
      <c r="J733">
        <v>2.94</v>
      </c>
      <c r="K733">
        <v>0.7</v>
      </c>
      <c r="L733" t="s">
        <v>243</v>
      </c>
      <c r="M733" t="s">
        <v>54</v>
      </c>
      <c r="N733" t="s">
        <v>26</v>
      </c>
      <c r="O733" t="s">
        <v>27</v>
      </c>
      <c r="P733" t="s">
        <v>28</v>
      </c>
      <c r="Q733" t="s">
        <v>29</v>
      </c>
      <c r="R733" s="1">
        <v>43128</v>
      </c>
      <c r="S733" s="2">
        <f t="shared" si="33"/>
        <v>5.7815161057223684E-5</v>
      </c>
      <c r="T733" s="1" t="str">
        <f t="shared" si="34"/>
        <v>QUALITY CHECK</v>
      </c>
      <c r="U733" t="str">
        <f t="shared" si="35"/>
        <v>Low Impact</v>
      </c>
    </row>
    <row r="734" spans="1:21" x14ac:dyDescent="0.25">
      <c r="A734">
        <v>15904</v>
      </c>
      <c r="B734" t="s">
        <v>21</v>
      </c>
      <c r="C734" s="1">
        <v>43400</v>
      </c>
      <c r="D734" t="s">
        <v>22</v>
      </c>
      <c r="E734">
        <v>49</v>
      </c>
      <c r="F734">
        <v>1836.84</v>
      </c>
      <c r="G734">
        <v>0.09</v>
      </c>
      <c r="H734" t="s">
        <v>23</v>
      </c>
      <c r="I734">
        <v>129.94999999999999</v>
      </c>
      <c r="J734">
        <v>40.97</v>
      </c>
      <c r="K734">
        <v>8.99</v>
      </c>
      <c r="L734" t="s">
        <v>181</v>
      </c>
      <c r="M734" t="s">
        <v>25</v>
      </c>
      <c r="N734" t="s">
        <v>45</v>
      </c>
      <c r="O734" t="s">
        <v>27</v>
      </c>
      <c r="P734" t="s">
        <v>28</v>
      </c>
      <c r="Q734" t="s">
        <v>34</v>
      </c>
      <c r="R734" s="1">
        <v>43402</v>
      </c>
      <c r="S734" s="2">
        <f t="shared" si="33"/>
        <v>1.0528125353063422E-3</v>
      </c>
      <c r="T734" s="1" t="str">
        <f t="shared" si="34"/>
        <v/>
      </c>
      <c r="U734" t="str">
        <f t="shared" si="35"/>
        <v>Medium Local Control Audit</v>
      </c>
    </row>
    <row r="735" spans="1:21" x14ac:dyDescent="0.25">
      <c r="A735">
        <v>16451</v>
      </c>
      <c r="B735" t="s">
        <v>21</v>
      </c>
      <c r="C735" s="1">
        <v>43303</v>
      </c>
      <c r="D735" t="s">
        <v>22</v>
      </c>
      <c r="E735">
        <v>9</v>
      </c>
      <c r="F735">
        <v>252.79</v>
      </c>
      <c r="G735">
        <v>0.09</v>
      </c>
      <c r="H735" t="s">
        <v>31</v>
      </c>
      <c r="I735">
        <v>58.23</v>
      </c>
      <c r="J735">
        <v>30.56</v>
      </c>
      <c r="K735">
        <v>2.99</v>
      </c>
      <c r="L735" t="s">
        <v>184</v>
      </c>
      <c r="M735" t="s">
        <v>166</v>
      </c>
      <c r="N735" t="s">
        <v>26</v>
      </c>
      <c r="O735" t="s">
        <v>27</v>
      </c>
      <c r="P735" t="s">
        <v>48</v>
      </c>
      <c r="Q735" t="s">
        <v>40</v>
      </c>
      <c r="R735" s="1">
        <v>43304</v>
      </c>
      <c r="S735" s="2">
        <f t="shared" si="33"/>
        <v>1.4489039916383041E-4</v>
      </c>
      <c r="T735" s="1" t="str">
        <f t="shared" si="34"/>
        <v/>
      </c>
      <c r="U735" t="str">
        <f t="shared" si="35"/>
        <v>Low Impact</v>
      </c>
    </row>
    <row r="736" spans="1:21" x14ac:dyDescent="0.25">
      <c r="A736">
        <v>16480</v>
      </c>
      <c r="B736" t="s">
        <v>21</v>
      </c>
      <c r="C736" s="1">
        <v>43440</v>
      </c>
      <c r="D736" t="s">
        <v>22</v>
      </c>
      <c r="E736">
        <v>14</v>
      </c>
      <c r="F736">
        <v>87.23</v>
      </c>
      <c r="G736">
        <v>0.09</v>
      </c>
      <c r="H736" t="s">
        <v>23</v>
      </c>
      <c r="I736">
        <v>-69.53</v>
      </c>
      <c r="J736">
        <v>5.4</v>
      </c>
      <c r="K736">
        <v>7.78</v>
      </c>
      <c r="L736" t="s">
        <v>125</v>
      </c>
      <c r="M736" t="s">
        <v>54</v>
      </c>
      <c r="N736" t="s">
        <v>64</v>
      </c>
      <c r="O736" t="s">
        <v>27</v>
      </c>
      <c r="P736" t="s">
        <v>48</v>
      </c>
      <c r="Q736" t="s">
        <v>40</v>
      </c>
      <c r="R736" s="1">
        <v>43442</v>
      </c>
      <c r="S736" s="2">
        <f t="shared" si="33"/>
        <v>4.9997189442070208E-5</v>
      </c>
      <c r="T736" s="1" t="str">
        <f t="shared" si="34"/>
        <v/>
      </c>
      <c r="U736" t="str">
        <f t="shared" si="35"/>
        <v>Low Impact</v>
      </c>
    </row>
    <row r="737" spans="1:21" x14ac:dyDescent="0.25">
      <c r="A737">
        <v>16610</v>
      </c>
      <c r="B737" t="s">
        <v>21</v>
      </c>
      <c r="C737" s="1">
        <v>43383</v>
      </c>
      <c r="D737" t="s">
        <v>35</v>
      </c>
      <c r="E737">
        <v>19</v>
      </c>
      <c r="F737">
        <v>659.13</v>
      </c>
      <c r="G737">
        <v>0.09</v>
      </c>
      <c r="H737" t="s">
        <v>31</v>
      </c>
      <c r="I737">
        <v>187.57</v>
      </c>
      <c r="J737">
        <v>35.94</v>
      </c>
      <c r="K737">
        <v>6.66</v>
      </c>
      <c r="L737" t="s">
        <v>240</v>
      </c>
      <c r="M737" t="s">
        <v>54</v>
      </c>
      <c r="N737" t="s">
        <v>26</v>
      </c>
      <c r="O737" t="s">
        <v>27</v>
      </c>
      <c r="P737" t="s">
        <v>51</v>
      </c>
      <c r="Q737" t="s">
        <v>40</v>
      </c>
      <c r="R737" s="1">
        <v>43385</v>
      </c>
      <c r="S737" s="2">
        <f t="shared" si="33"/>
        <v>3.7779029550557994E-4</v>
      </c>
      <c r="T737" s="1" t="str">
        <f t="shared" si="34"/>
        <v/>
      </c>
      <c r="U737" t="str">
        <f t="shared" si="35"/>
        <v>Low Impact</v>
      </c>
    </row>
    <row r="738" spans="1:21" x14ac:dyDescent="0.25">
      <c r="A738">
        <v>16679</v>
      </c>
      <c r="B738" t="s">
        <v>30</v>
      </c>
      <c r="C738" s="1">
        <v>43412</v>
      </c>
      <c r="D738" t="s">
        <v>52</v>
      </c>
      <c r="E738">
        <v>29</v>
      </c>
      <c r="F738">
        <v>6481.95</v>
      </c>
      <c r="G738">
        <v>0.09</v>
      </c>
      <c r="H738" t="s">
        <v>56</v>
      </c>
      <c r="I738">
        <v>846.23</v>
      </c>
      <c r="J738">
        <v>243.98</v>
      </c>
      <c r="K738">
        <v>43.32</v>
      </c>
      <c r="L738" t="s">
        <v>111</v>
      </c>
      <c r="M738" t="s">
        <v>25</v>
      </c>
      <c r="N738" t="s">
        <v>45</v>
      </c>
      <c r="O738" t="s">
        <v>32</v>
      </c>
      <c r="P738" t="s">
        <v>86</v>
      </c>
      <c r="Q738" t="s">
        <v>59</v>
      </c>
      <c r="R738" s="1">
        <v>43417</v>
      </c>
      <c r="S738" s="2">
        <f t="shared" si="33"/>
        <v>3.7152273541674538E-3</v>
      </c>
      <c r="T738" s="1" t="str">
        <f t="shared" si="34"/>
        <v>QUALITY CHECK</v>
      </c>
      <c r="U738" t="str">
        <f t="shared" si="35"/>
        <v>Major Local Control Audit</v>
      </c>
    </row>
    <row r="739" spans="1:21" x14ac:dyDescent="0.25">
      <c r="A739">
        <v>17282</v>
      </c>
      <c r="B739" t="s">
        <v>30</v>
      </c>
      <c r="C739" s="1">
        <v>43422</v>
      </c>
      <c r="D739" t="s">
        <v>52</v>
      </c>
      <c r="E739">
        <v>37</v>
      </c>
      <c r="F739">
        <v>988.42</v>
      </c>
      <c r="G739">
        <v>0.09</v>
      </c>
      <c r="H739" t="s">
        <v>31</v>
      </c>
      <c r="I739">
        <v>253.94</v>
      </c>
      <c r="J739">
        <v>29.17</v>
      </c>
      <c r="K739">
        <v>6.27</v>
      </c>
      <c r="L739" t="s">
        <v>254</v>
      </c>
      <c r="M739" t="s">
        <v>25</v>
      </c>
      <c r="N739" t="s">
        <v>37</v>
      </c>
      <c r="O739" t="s">
        <v>27</v>
      </c>
      <c r="P739" t="s">
        <v>48</v>
      </c>
      <c r="Q739" t="s">
        <v>40</v>
      </c>
      <c r="R739" s="1">
        <v>43424</v>
      </c>
      <c r="S739" s="2">
        <f t="shared" si="33"/>
        <v>5.6652782286290308E-4</v>
      </c>
      <c r="T739" s="1" t="str">
        <f t="shared" si="34"/>
        <v>QUALITY CHECK</v>
      </c>
      <c r="U739" t="str">
        <f t="shared" si="35"/>
        <v>Medium Impact</v>
      </c>
    </row>
    <row r="740" spans="1:21" x14ac:dyDescent="0.25">
      <c r="A740">
        <v>18308</v>
      </c>
      <c r="B740" t="s">
        <v>21</v>
      </c>
      <c r="C740" s="1">
        <v>43382</v>
      </c>
      <c r="D740" t="s">
        <v>22</v>
      </c>
      <c r="E740">
        <v>15</v>
      </c>
      <c r="F740">
        <v>436.05</v>
      </c>
      <c r="G740">
        <v>0.09</v>
      </c>
      <c r="H740" t="s">
        <v>31</v>
      </c>
      <c r="I740">
        <v>-92.58</v>
      </c>
      <c r="J740">
        <v>30.73</v>
      </c>
      <c r="K740">
        <v>4</v>
      </c>
      <c r="L740" t="s">
        <v>263</v>
      </c>
      <c r="M740" t="s">
        <v>166</v>
      </c>
      <c r="N740" t="s">
        <v>26</v>
      </c>
      <c r="O740" t="s">
        <v>38</v>
      </c>
      <c r="P740" t="s">
        <v>89</v>
      </c>
      <c r="Q740" t="s">
        <v>40</v>
      </c>
      <c r="R740" s="1">
        <v>43382</v>
      </c>
      <c r="S740" s="2">
        <f t="shared" si="33"/>
        <v>2.4992863070290858E-4</v>
      </c>
      <c r="T740" s="1" t="str">
        <f t="shared" si="34"/>
        <v/>
      </c>
      <c r="U740" t="str">
        <f t="shared" si="35"/>
        <v>Low Impact</v>
      </c>
    </row>
    <row r="741" spans="1:21" x14ac:dyDescent="0.25">
      <c r="A741">
        <v>18405</v>
      </c>
      <c r="B741" t="s">
        <v>21</v>
      </c>
      <c r="C741" s="1">
        <v>43107</v>
      </c>
      <c r="D741" t="s">
        <v>55</v>
      </c>
      <c r="E741">
        <v>30</v>
      </c>
      <c r="F741">
        <v>610.65</v>
      </c>
      <c r="G741">
        <v>0.09</v>
      </c>
      <c r="H741" t="s">
        <v>23</v>
      </c>
      <c r="I741">
        <v>60.27</v>
      </c>
      <c r="J741">
        <v>20.98</v>
      </c>
      <c r="K741">
        <v>8.83</v>
      </c>
      <c r="L741" t="s">
        <v>265</v>
      </c>
      <c r="M741" t="s">
        <v>54</v>
      </c>
      <c r="N741" t="s">
        <v>64</v>
      </c>
      <c r="O741" t="s">
        <v>27</v>
      </c>
      <c r="P741" t="s">
        <v>48</v>
      </c>
      <c r="Q741" t="s">
        <v>40</v>
      </c>
      <c r="R741" s="1">
        <v>43109</v>
      </c>
      <c r="S741" s="2">
        <f t="shared" si="33"/>
        <v>3.5000325269746846E-4</v>
      </c>
      <c r="T741" s="1" t="str">
        <f t="shared" si="34"/>
        <v/>
      </c>
      <c r="U741" t="str">
        <f t="shared" si="35"/>
        <v>Low Impact</v>
      </c>
    </row>
    <row r="742" spans="1:21" x14ac:dyDescent="0.25">
      <c r="A742">
        <v>19232</v>
      </c>
      <c r="B742" t="s">
        <v>21</v>
      </c>
      <c r="C742" s="1">
        <v>43293</v>
      </c>
      <c r="D742" t="s">
        <v>52</v>
      </c>
      <c r="E742">
        <v>5</v>
      </c>
      <c r="F742">
        <v>33.409999999999997</v>
      </c>
      <c r="G742">
        <v>0.09</v>
      </c>
      <c r="H742" t="s">
        <v>31</v>
      </c>
      <c r="I742">
        <v>-3.48</v>
      </c>
      <c r="J742">
        <v>6.68</v>
      </c>
      <c r="K742">
        <v>1.5</v>
      </c>
      <c r="L742" t="s">
        <v>278</v>
      </c>
      <c r="M742" t="s">
        <v>25</v>
      </c>
      <c r="N742" t="s">
        <v>45</v>
      </c>
      <c r="O742" t="s">
        <v>27</v>
      </c>
      <c r="P742" t="s">
        <v>28</v>
      </c>
      <c r="Q742" t="s">
        <v>29</v>
      </c>
      <c r="R742" s="1">
        <v>43295</v>
      </c>
      <c r="S742" s="2">
        <f t="shared" si="33"/>
        <v>1.9149445136530615E-5</v>
      </c>
      <c r="T742" s="1" t="str">
        <f t="shared" si="34"/>
        <v/>
      </c>
      <c r="U742" t="str">
        <f t="shared" si="35"/>
        <v>Low Impact</v>
      </c>
    </row>
    <row r="743" spans="1:21" x14ac:dyDescent="0.25">
      <c r="A743">
        <v>19232</v>
      </c>
      <c r="B743" t="s">
        <v>21</v>
      </c>
      <c r="C743" s="1">
        <v>43293</v>
      </c>
      <c r="D743" t="s">
        <v>52</v>
      </c>
      <c r="E743">
        <v>28</v>
      </c>
      <c r="F743">
        <v>7157.16</v>
      </c>
      <c r="G743">
        <v>0.09</v>
      </c>
      <c r="H743" t="s">
        <v>56</v>
      </c>
      <c r="I743">
        <v>1150.33</v>
      </c>
      <c r="J743">
        <v>260.98</v>
      </c>
      <c r="K743">
        <v>41.91</v>
      </c>
      <c r="L743" t="s">
        <v>278</v>
      </c>
      <c r="M743" t="s">
        <v>25</v>
      </c>
      <c r="N743" t="s">
        <v>45</v>
      </c>
      <c r="O743" t="s">
        <v>32</v>
      </c>
      <c r="P743" t="s">
        <v>79</v>
      </c>
      <c r="Q743" t="s">
        <v>80</v>
      </c>
      <c r="R743" s="1">
        <v>43300</v>
      </c>
      <c r="S743" s="2">
        <f t="shared" si="33"/>
        <v>4.1022341440697836E-3</v>
      </c>
      <c r="T743" s="1" t="str">
        <f t="shared" si="34"/>
        <v/>
      </c>
      <c r="U743" t="str">
        <f t="shared" si="35"/>
        <v>Major Local Control Audit</v>
      </c>
    </row>
    <row r="744" spans="1:21" x14ac:dyDescent="0.25">
      <c r="A744">
        <v>19367</v>
      </c>
      <c r="B744" t="s">
        <v>21</v>
      </c>
      <c r="C744" s="1">
        <v>43210</v>
      </c>
      <c r="D744" t="s">
        <v>35</v>
      </c>
      <c r="E744">
        <v>20</v>
      </c>
      <c r="F744">
        <v>112.42</v>
      </c>
      <c r="G744">
        <v>0.09</v>
      </c>
      <c r="H744" t="s">
        <v>31</v>
      </c>
      <c r="I744">
        <v>7.4</v>
      </c>
      <c r="J744">
        <v>5.98</v>
      </c>
      <c r="K744">
        <v>2.5</v>
      </c>
      <c r="L744" t="s">
        <v>142</v>
      </c>
      <c r="M744" t="s">
        <v>25</v>
      </c>
      <c r="N744" t="s">
        <v>37</v>
      </c>
      <c r="O744" t="s">
        <v>27</v>
      </c>
      <c r="P744" t="s">
        <v>51</v>
      </c>
      <c r="Q744" t="s">
        <v>40</v>
      </c>
      <c r="R744" s="1">
        <v>43212</v>
      </c>
      <c r="S744" s="2">
        <f t="shared" si="33"/>
        <v>6.4435217666829455E-5</v>
      </c>
      <c r="T744" s="1" t="str">
        <f t="shared" si="34"/>
        <v/>
      </c>
      <c r="U744" t="str">
        <f t="shared" si="35"/>
        <v>Low Impact</v>
      </c>
    </row>
    <row r="745" spans="1:21" x14ac:dyDescent="0.25">
      <c r="A745">
        <v>20261</v>
      </c>
      <c r="B745" t="s">
        <v>21</v>
      </c>
      <c r="C745" s="1">
        <v>43240</v>
      </c>
      <c r="D745" t="s">
        <v>55</v>
      </c>
      <c r="E745">
        <v>25</v>
      </c>
      <c r="F745">
        <v>751.52</v>
      </c>
      <c r="G745">
        <v>0.09</v>
      </c>
      <c r="H745" t="s">
        <v>23</v>
      </c>
      <c r="I745">
        <v>67.11</v>
      </c>
      <c r="J745">
        <v>31.74</v>
      </c>
      <c r="K745">
        <v>12.62</v>
      </c>
      <c r="L745" t="s">
        <v>65</v>
      </c>
      <c r="M745" t="s">
        <v>54</v>
      </c>
      <c r="N745" t="s">
        <v>45</v>
      </c>
      <c r="O745" t="s">
        <v>27</v>
      </c>
      <c r="P745" t="s">
        <v>48</v>
      </c>
      <c r="Q745" t="s">
        <v>40</v>
      </c>
      <c r="R745" s="1">
        <v>43240</v>
      </c>
      <c r="S745" s="2">
        <f t="shared" si="33"/>
        <v>4.3074501673168181E-4</v>
      </c>
      <c r="T745" s="1" t="str">
        <f t="shared" si="34"/>
        <v/>
      </c>
      <c r="U745" t="str">
        <f t="shared" si="35"/>
        <v>Low Local Control Audit</v>
      </c>
    </row>
    <row r="746" spans="1:21" x14ac:dyDescent="0.25">
      <c r="A746">
        <v>20549</v>
      </c>
      <c r="B746" t="s">
        <v>21</v>
      </c>
      <c r="C746" s="1">
        <v>43112</v>
      </c>
      <c r="D746" t="s">
        <v>22</v>
      </c>
      <c r="E746">
        <v>40</v>
      </c>
      <c r="F746">
        <v>1030.0899999999999</v>
      </c>
      <c r="G746">
        <v>0.09</v>
      </c>
      <c r="H746" t="s">
        <v>31</v>
      </c>
      <c r="I746">
        <v>-568.71</v>
      </c>
      <c r="J746">
        <v>27.75</v>
      </c>
      <c r="K746">
        <v>19.989999999999998</v>
      </c>
      <c r="L746" t="s">
        <v>292</v>
      </c>
      <c r="M746" t="s">
        <v>25</v>
      </c>
      <c r="N746" t="s">
        <v>26</v>
      </c>
      <c r="O746" t="s">
        <v>27</v>
      </c>
      <c r="P746" t="s">
        <v>43</v>
      </c>
      <c r="Q746" t="s">
        <v>40</v>
      </c>
      <c r="R746" s="1">
        <v>43113</v>
      </c>
      <c r="S746" s="2">
        <f t="shared" si="33"/>
        <v>5.9041161151418206E-4</v>
      </c>
      <c r="T746" s="1" t="str">
        <f t="shared" si="34"/>
        <v/>
      </c>
      <c r="U746" t="str">
        <f t="shared" si="35"/>
        <v>Medium Impact</v>
      </c>
    </row>
    <row r="747" spans="1:21" x14ac:dyDescent="0.25">
      <c r="A747">
        <v>22243</v>
      </c>
      <c r="B747" t="s">
        <v>21</v>
      </c>
      <c r="C747" s="1">
        <v>43115</v>
      </c>
      <c r="D747" t="s">
        <v>49</v>
      </c>
      <c r="E747">
        <v>9</v>
      </c>
      <c r="F747">
        <v>24.76</v>
      </c>
      <c r="G747">
        <v>0.09</v>
      </c>
      <c r="H747" t="s">
        <v>31</v>
      </c>
      <c r="I747">
        <v>-1.82</v>
      </c>
      <c r="J747">
        <v>2.88</v>
      </c>
      <c r="K747">
        <v>0.7</v>
      </c>
      <c r="L747" t="s">
        <v>142</v>
      </c>
      <c r="M747" t="s">
        <v>25</v>
      </c>
      <c r="N747" t="s">
        <v>64</v>
      </c>
      <c r="O747" t="s">
        <v>27</v>
      </c>
      <c r="P747" t="s">
        <v>28</v>
      </c>
      <c r="Q747" t="s">
        <v>29</v>
      </c>
      <c r="R747" s="1">
        <v>43116</v>
      </c>
      <c r="S747" s="2">
        <f t="shared" si="33"/>
        <v>1.4191567242756603E-5</v>
      </c>
      <c r="T747" s="1" t="str">
        <f t="shared" si="34"/>
        <v/>
      </c>
      <c r="U747" t="str">
        <f t="shared" si="35"/>
        <v>Low Impact</v>
      </c>
    </row>
    <row r="748" spans="1:21" x14ac:dyDescent="0.25">
      <c r="A748">
        <v>22851</v>
      </c>
      <c r="B748" t="s">
        <v>21</v>
      </c>
      <c r="C748" s="1">
        <v>43160</v>
      </c>
      <c r="D748" t="s">
        <v>49</v>
      </c>
      <c r="E748">
        <v>25</v>
      </c>
      <c r="F748">
        <v>667.36</v>
      </c>
      <c r="G748">
        <v>0.09</v>
      </c>
      <c r="H748" t="s">
        <v>31</v>
      </c>
      <c r="I748">
        <v>218.89</v>
      </c>
      <c r="J748">
        <v>28.48</v>
      </c>
      <c r="K748">
        <v>1.99</v>
      </c>
      <c r="L748" t="s">
        <v>254</v>
      </c>
      <c r="M748" t="s">
        <v>25</v>
      </c>
      <c r="N748" t="s">
        <v>37</v>
      </c>
      <c r="O748" t="s">
        <v>38</v>
      </c>
      <c r="P748" t="s">
        <v>89</v>
      </c>
      <c r="Q748" t="s">
        <v>34</v>
      </c>
      <c r="R748" s="1">
        <v>43161</v>
      </c>
      <c r="S748" s="2">
        <f t="shared" si="33"/>
        <v>3.8250744406809553E-4</v>
      </c>
      <c r="T748" s="1" t="str">
        <f t="shared" si="34"/>
        <v/>
      </c>
      <c r="U748" t="str">
        <f t="shared" si="35"/>
        <v>Low Impact</v>
      </c>
    </row>
    <row r="749" spans="1:21" x14ac:dyDescent="0.25">
      <c r="A749">
        <v>22947</v>
      </c>
      <c r="B749" t="s">
        <v>30</v>
      </c>
      <c r="C749" s="1">
        <v>43452</v>
      </c>
      <c r="D749" t="s">
        <v>52</v>
      </c>
      <c r="E749">
        <v>19</v>
      </c>
      <c r="F749">
        <v>216.25</v>
      </c>
      <c r="G749">
        <v>0.09</v>
      </c>
      <c r="H749" t="s">
        <v>31</v>
      </c>
      <c r="I749">
        <v>58.84</v>
      </c>
      <c r="J749">
        <v>12.22</v>
      </c>
      <c r="K749">
        <v>2.85</v>
      </c>
      <c r="L749" t="s">
        <v>312</v>
      </c>
      <c r="M749" t="s">
        <v>63</v>
      </c>
      <c r="N749" t="s">
        <v>64</v>
      </c>
      <c r="O749" t="s">
        <v>32</v>
      </c>
      <c r="P749" t="s">
        <v>33</v>
      </c>
      <c r="Q749" t="s">
        <v>34</v>
      </c>
      <c r="R749" s="1">
        <v>43459</v>
      </c>
      <c r="S749" s="2">
        <f t="shared" si="33"/>
        <v>1.2394694734435037E-4</v>
      </c>
      <c r="T749" s="1" t="str">
        <f t="shared" si="34"/>
        <v>QUALITY CHECK</v>
      </c>
      <c r="U749" t="str">
        <f t="shared" si="35"/>
        <v>Low Impact</v>
      </c>
    </row>
    <row r="750" spans="1:21" x14ac:dyDescent="0.25">
      <c r="A750">
        <v>23936</v>
      </c>
      <c r="B750" t="s">
        <v>21</v>
      </c>
      <c r="C750" s="1">
        <v>43451</v>
      </c>
      <c r="D750" t="s">
        <v>55</v>
      </c>
      <c r="E750">
        <v>27</v>
      </c>
      <c r="F750">
        <v>71.39</v>
      </c>
      <c r="G750">
        <v>0.09</v>
      </c>
      <c r="H750" t="s">
        <v>31</v>
      </c>
      <c r="I750">
        <v>-39.33</v>
      </c>
      <c r="J750">
        <v>2.6</v>
      </c>
      <c r="K750">
        <v>2.4</v>
      </c>
      <c r="L750" t="s">
        <v>319</v>
      </c>
      <c r="M750" t="s">
        <v>25</v>
      </c>
      <c r="N750" t="s">
        <v>37</v>
      </c>
      <c r="O750" t="s">
        <v>27</v>
      </c>
      <c r="P750" t="s">
        <v>28</v>
      </c>
      <c r="Q750" t="s">
        <v>29</v>
      </c>
      <c r="R750" s="1">
        <v>43453</v>
      </c>
      <c r="S750" s="2">
        <f t="shared" si="33"/>
        <v>4.0918254663182303E-5</v>
      </c>
      <c r="T750" s="1" t="str">
        <f t="shared" si="34"/>
        <v/>
      </c>
      <c r="U750" t="str">
        <f t="shared" si="35"/>
        <v>Low Impact</v>
      </c>
    </row>
    <row r="751" spans="1:21" x14ac:dyDescent="0.25">
      <c r="A751">
        <v>24614</v>
      </c>
      <c r="B751" t="s">
        <v>21</v>
      </c>
      <c r="C751" s="1">
        <v>43425</v>
      </c>
      <c r="D751" t="s">
        <v>52</v>
      </c>
      <c r="E751">
        <v>33</v>
      </c>
      <c r="F751">
        <v>1644.59</v>
      </c>
      <c r="G751">
        <v>0.09</v>
      </c>
      <c r="H751" t="s">
        <v>31</v>
      </c>
      <c r="I751">
        <v>-52.92</v>
      </c>
      <c r="J751">
        <v>50.98</v>
      </c>
      <c r="K751">
        <v>6.5</v>
      </c>
      <c r="L751" t="s">
        <v>167</v>
      </c>
      <c r="M751" t="s">
        <v>63</v>
      </c>
      <c r="N751" t="s">
        <v>37</v>
      </c>
      <c r="O751" t="s">
        <v>38</v>
      </c>
      <c r="P751" t="s">
        <v>89</v>
      </c>
      <c r="Q751" t="s">
        <v>40</v>
      </c>
      <c r="R751" s="1">
        <v>43432</v>
      </c>
      <c r="S751" s="2">
        <f t="shared" si="33"/>
        <v>9.4262154974818571E-4</v>
      </c>
      <c r="T751" s="1" t="str">
        <f t="shared" si="34"/>
        <v/>
      </c>
      <c r="U751" t="str">
        <f t="shared" si="35"/>
        <v>Medium Local Control Audit</v>
      </c>
    </row>
    <row r="752" spans="1:21" x14ac:dyDescent="0.25">
      <c r="A752">
        <v>25601</v>
      </c>
      <c r="B752" t="s">
        <v>21</v>
      </c>
      <c r="C752" s="1">
        <v>43105</v>
      </c>
      <c r="D752" t="s">
        <v>55</v>
      </c>
      <c r="E752">
        <v>43</v>
      </c>
      <c r="F752">
        <v>257.41000000000003</v>
      </c>
      <c r="G752">
        <v>0.09</v>
      </c>
      <c r="H752" t="s">
        <v>31</v>
      </c>
      <c r="I752">
        <v>-131.08000000000001</v>
      </c>
      <c r="J752">
        <v>5.98</v>
      </c>
      <c r="K752">
        <v>4.6900000000000004</v>
      </c>
      <c r="L752" t="s">
        <v>331</v>
      </c>
      <c r="M752" t="s">
        <v>25</v>
      </c>
      <c r="N752" t="s">
        <v>26</v>
      </c>
      <c r="O752" t="s">
        <v>27</v>
      </c>
      <c r="P752" t="s">
        <v>43</v>
      </c>
      <c r="Q752" t="s">
        <v>40</v>
      </c>
      <c r="R752" s="1">
        <v>43106</v>
      </c>
      <c r="S752" s="2">
        <f t="shared" si="33"/>
        <v>1.4753842180767276E-4</v>
      </c>
      <c r="T752" s="1" t="str">
        <f t="shared" si="34"/>
        <v/>
      </c>
      <c r="U752" t="str">
        <f t="shared" si="35"/>
        <v>Low Impact</v>
      </c>
    </row>
    <row r="753" spans="1:21" x14ac:dyDescent="0.25">
      <c r="A753">
        <v>26016</v>
      </c>
      <c r="B753" t="s">
        <v>21</v>
      </c>
      <c r="C753" s="1">
        <v>43380</v>
      </c>
      <c r="D753" t="s">
        <v>35</v>
      </c>
      <c r="E753">
        <v>2</v>
      </c>
      <c r="F753">
        <v>154.94</v>
      </c>
      <c r="G753">
        <v>0.09</v>
      </c>
      <c r="H753" t="s">
        <v>31</v>
      </c>
      <c r="I753">
        <v>-358.43</v>
      </c>
      <c r="J753">
        <v>77.510000000000005</v>
      </c>
      <c r="K753">
        <v>4</v>
      </c>
      <c r="L753" t="s">
        <v>334</v>
      </c>
      <c r="M753" t="s">
        <v>25</v>
      </c>
      <c r="N753" t="s">
        <v>64</v>
      </c>
      <c r="O753" t="s">
        <v>38</v>
      </c>
      <c r="P753" t="s">
        <v>89</v>
      </c>
      <c r="Q753" t="s">
        <v>40</v>
      </c>
      <c r="R753" s="1">
        <v>43382</v>
      </c>
      <c r="S753" s="2">
        <f t="shared" si="33"/>
        <v>8.8806196631369461E-5</v>
      </c>
      <c r="T753" s="1" t="str">
        <f t="shared" si="34"/>
        <v/>
      </c>
      <c r="U753" t="str">
        <f t="shared" si="35"/>
        <v>Low Impact</v>
      </c>
    </row>
    <row r="754" spans="1:21" x14ac:dyDescent="0.25">
      <c r="A754">
        <v>26567</v>
      </c>
      <c r="B754" t="s">
        <v>21</v>
      </c>
      <c r="C754" s="1">
        <v>43347</v>
      </c>
      <c r="D754" t="s">
        <v>49</v>
      </c>
      <c r="E754">
        <v>10</v>
      </c>
      <c r="F754">
        <v>90.06</v>
      </c>
      <c r="G754">
        <v>0.09</v>
      </c>
      <c r="H754" t="s">
        <v>23</v>
      </c>
      <c r="I754">
        <v>-100.51</v>
      </c>
      <c r="J754">
        <v>8.4600000000000009</v>
      </c>
      <c r="K754">
        <v>8.99</v>
      </c>
      <c r="L754" t="s">
        <v>165</v>
      </c>
      <c r="M754" t="s">
        <v>166</v>
      </c>
      <c r="N754" t="s">
        <v>26</v>
      </c>
      <c r="O754" t="s">
        <v>38</v>
      </c>
      <c r="P754" t="s">
        <v>89</v>
      </c>
      <c r="Q754" t="s">
        <v>34</v>
      </c>
      <c r="R754" s="1">
        <v>43350</v>
      </c>
      <c r="S754" s="2">
        <f t="shared" si="33"/>
        <v>5.1619246602692227E-5</v>
      </c>
      <c r="T754" s="1" t="str">
        <f t="shared" si="34"/>
        <v/>
      </c>
      <c r="U754" t="str">
        <f t="shared" si="35"/>
        <v>Low Impact</v>
      </c>
    </row>
    <row r="755" spans="1:21" x14ac:dyDescent="0.25">
      <c r="A755">
        <v>26758</v>
      </c>
      <c r="B755" t="s">
        <v>21</v>
      </c>
      <c r="C755" s="1">
        <v>43243</v>
      </c>
      <c r="D755" t="s">
        <v>22</v>
      </c>
      <c r="E755">
        <v>46</v>
      </c>
      <c r="F755">
        <v>3519.12</v>
      </c>
      <c r="G755">
        <v>0.09</v>
      </c>
      <c r="H755" t="s">
        <v>23</v>
      </c>
      <c r="I755">
        <v>315.33</v>
      </c>
      <c r="J755">
        <v>77.510000000000005</v>
      </c>
      <c r="K755">
        <v>4</v>
      </c>
      <c r="L755" t="s">
        <v>335</v>
      </c>
      <c r="M755" t="s">
        <v>25</v>
      </c>
      <c r="N755" t="s">
        <v>37</v>
      </c>
      <c r="O755" t="s">
        <v>38</v>
      </c>
      <c r="P755" t="s">
        <v>89</v>
      </c>
      <c r="Q755" t="s">
        <v>40</v>
      </c>
      <c r="R755" s="1">
        <v>43245</v>
      </c>
      <c r="S755" s="2">
        <f t="shared" si="33"/>
        <v>2.0170366767095966E-3</v>
      </c>
      <c r="T755" s="1" t="str">
        <f t="shared" si="34"/>
        <v/>
      </c>
      <c r="U755" t="str">
        <f t="shared" si="35"/>
        <v>Major Local Control Audit</v>
      </c>
    </row>
    <row r="756" spans="1:21" x14ac:dyDescent="0.25">
      <c r="A756">
        <v>27491</v>
      </c>
      <c r="B756" t="s">
        <v>21</v>
      </c>
      <c r="C756" s="1">
        <v>43199</v>
      </c>
      <c r="D756" t="s">
        <v>22</v>
      </c>
      <c r="E756">
        <v>2</v>
      </c>
      <c r="F756">
        <v>75.23</v>
      </c>
      <c r="G756">
        <v>0.09</v>
      </c>
      <c r="H756" t="s">
        <v>31</v>
      </c>
      <c r="I756">
        <v>-51.5</v>
      </c>
      <c r="J756">
        <v>34.99</v>
      </c>
      <c r="K756">
        <v>7.73</v>
      </c>
      <c r="L756" t="s">
        <v>340</v>
      </c>
      <c r="M756" t="s">
        <v>25</v>
      </c>
      <c r="N756" t="s">
        <v>26</v>
      </c>
      <c r="O756" t="s">
        <v>27</v>
      </c>
      <c r="P756" t="s">
        <v>28</v>
      </c>
      <c r="Q756" t="s">
        <v>40</v>
      </c>
      <c r="R756" s="1">
        <v>43201</v>
      </c>
      <c r="S756" s="2">
        <f t="shared" si="33"/>
        <v>4.3119208548973309E-5</v>
      </c>
      <c r="T756" s="1" t="str">
        <f t="shared" si="34"/>
        <v/>
      </c>
      <c r="U756" t="str">
        <f t="shared" si="35"/>
        <v>Low Impact</v>
      </c>
    </row>
    <row r="757" spans="1:21" x14ac:dyDescent="0.25">
      <c r="A757">
        <v>27840</v>
      </c>
      <c r="B757" t="s">
        <v>21</v>
      </c>
      <c r="C757" s="1">
        <v>43284</v>
      </c>
      <c r="D757" t="s">
        <v>35</v>
      </c>
      <c r="E757">
        <v>8</v>
      </c>
      <c r="F757">
        <v>1209.3699999999999</v>
      </c>
      <c r="G757">
        <v>0.09</v>
      </c>
      <c r="H757" t="s">
        <v>56</v>
      </c>
      <c r="I757">
        <v>-407.85</v>
      </c>
      <c r="J757">
        <v>150.97999999999999</v>
      </c>
      <c r="K757">
        <v>66.27</v>
      </c>
      <c r="L757" t="s">
        <v>343</v>
      </c>
      <c r="M757" t="s">
        <v>54</v>
      </c>
      <c r="N757" t="s">
        <v>37</v>
      </c>
      <c r="O757" t="s">
        <v>32</v>
      </c>
      <c r="P757" t="s">
        <v>79</v>
      </c>
      <c r="Q757" t="s">
        <v>80</v>
      </c>
      <c r="R757" s="1">
        <v>43285</v>
      </c>
      <c r="S757" s="2">
        <f t="shared" si="33"/>
        <v>6.9316864605704963E-4</v>
      </c>
      <c r="T757" s="1" t="str">
        <f t="shared" si="34"/>
        <v/>
      </c>
      <c r="U757" t="str">
        <f t="shared" si="35"/>
        <v>Medium Impact</v>
      </c>
    </row>
    <row r="758" spans="1:21" x14ac:dyDescent="0.25">
      <c r="A758">
        <v>28130</v>
      </c>
      <c r="B758" t="s">
        <v>21</v>
      </c>
      <c r="C758" s="1">
        <v>43311</v>
      </c>
      <c r="D758" t="s">
        <v>52</v>
      </c>
      <c r="E758">
        <v>32</v>
      </c>
      <c r="F758">
        <v>1381.88</v>
      </c>
      <c r="G758">
        <v>0.09</v>
      </c>
      <c r="H758" t="s">
        <v>23</v>
      </c>
      <c r="I758">
        <v>598.20000000000005</v>
      </c>
      <c r="J758">
        <v>46.94</v>
      </c>
      <c r="K758">
        <v>6.77</v>
      </c>
      <c r="L758" t="s">
        <v>344</v>
      </c>
      <c r="M758" t="s">
        <v>54</v>
      </c>
      <c r="N758" t="s">
        <v>26</v>
      </c>
      <c r="O758" t="s">
        <v>32</v>
      </c>
      <c r="P758" t="s">
        <v>33</v>
      </c>
      <c r="Q758" t="s">
        <v>40</v>
      </c>
      <c r="R758" s="1">
        <v>43311</v>
      </c>
      <c r="S758" s="2">
        <f t="shared" si="33"/>
        <v>7.9204535304606201E-4</v>
      </c>
      <c r="T758" s="1" t="str">
        <f t="shared" si="34"/>
        <v/>
      </c>
      <c r="U758" t="str">
        <f t="shared" si="35"/>
        <v>Medium Impact</v>
      </c>
    </row>
    <row r="759" spans="1:21" x14ac:dyDescent="0.25">
      <c r="A759">
        <v>29287</v>
      </c>
      <c r="B759" t="s">
        <v>21</v>
      </c>
      <c r="C759" s="1">
        <v>43283</v>
      </c>
      <c r="D759" t="s">
        <v>35</v>
      </c>
      <c r="E759">
        <v>49</v>
      </c>
      <c r="F759">
        <v>12593.91</v>
      </c>
      <c r="G759">
        <v>0.09</v>
      </c>
      <c r="H759" t="s">
        <v>56</v>
      </c>
      <c r="I759">
        <v>2699.67</v>
      </c>
      <c r="J759">
        <v>270.97000000000003</v>
      </c>
      <c r="K759">
        <v>28.06</v>
      </c>
      <c r="L759" t="s">
        <v>352</v>
      </c>
      <c r="M759" t="s">
        <v>166</v>
      </c>
      <c r="N759" t="s">
        <v>64</v>
      </c>
      <c r="O759" t="s">
        <v>38</v>
      </c>
      <c r="P759" t="s">
        <v>58</v>
      </c>
      <c r="Q759" t="s">
        <v>59</v>
      </c>
      <c r="R759" s="1">
        <v>43285</v>
      </c>
      <c r="S759" s="2">
        <f t="shared" si="33"/>
        <v>7.218389362448497E-3</v>
      </c>
      <c r="T759" s="1" t="str">
        <f t="shared" si="34"/>
        <v/>
      </c>
      <c r="U759" t="str">
        <f t="shared" si="35"/>
        <v>Major Local Control Audit</v>
      </c>
    </row>
    <row r="760" spans="1:21" x14ac:dyDescent="0.25">
      <c r="A760">
        <v>29380</v>
      </c>
      <c r="B760" t="s">
        <v>30</v>
      </c>
      <c r="C760" s="1">
        <v>43217</v>
      </c>
      <c r="D760" t="s">
        <v>22</v>
      </c>
      <c r="E760">
        <v>13</v>
      </c>
      <c r="F760">
        <v>150.13</v>
      </c>
      <c r="G760">
        <v>0.09</v>
      </c>
      <c r="H760" t="s">
        <v>31</v>
      </c>
      <c r="I760">
        <v>1.73</v>
      </c>
      <c r="J760">
        <v>12.28</v>
      </c>
      <c r="K760">
        <v>4.8600000000000003</v>
      </c>
      <c r="L760" t="s">
        <v>123</v>
      </c>
      <c r="M760" t="s">
        <v>54</v>
      </c>
      <c r="N760" t="s">
        <v>26</v>
      </c>
      <c r="O760" t="s">
        <v>27</v>
      </c>
      <c r="P760" t="s">
        <v>42</v>
      </c>
      <c r="Q760" t="s">
        <v>40</v>
      </c>
      <c r="R760" s="1">
        <v>43218</v>
      </c>
      <c r="S760" s="2">
        <f t="shared" si="33"/>
        <v>8.6049272623386447E-5</v>
      </c>
      <c r="T760" s="1" t="str">
        <f t="shared" si="34"/>
        <v>QUALITY CHECK</v>
      </c>
      <c r="U760" t="str">
        <f t="shared" si="35"/>
        <v>Low Impact</v>
      </c>
    </row>
    <row r="761" spans="1:21" x14ac:dyDescent="0.25">
      <c r="A761">
        <v>29637</v>
      </c>
      <c r="B761" t="s">
        <v>21</v>
      </c>
      <c r="C761" s="1">
        <v>43245</v>
      </c>
      <c r="D761" t="s">
        <v>35</v>
      </c>
      <c r="E761">
        <v>34</v>
      </c>
      <c r="F761">
        <v>598.19000000000005</v>
      </c>
      <c r="G761">
        <v>0.09</v>
      </c>
      <c r="H761" t="s">
        <v>31</v>
      </c>
      <c r="I761">
        <v>-6.61</v>
      </c>
      <c r="J761">
        <v>17.98</v>
      </c>
      <c r="K761">
        <v>8.51</v>
      </c>
      <c r="L761" t="s">
        <v>261</v>
      </c>
      <c r="M761" t="s">
        <v>25</v>
      </c>
      <c r="N761" t="s">
        <v>37</v>
      </c>
      <c r="O761" t="s">
        <v>38</v>
      </c>
      <c r="P761" t="s">
        <v>58</v>
      </c>
      <c r="Q761" t="s">
        <v>74</v>
      </c>
      <c r="R761" s="1">
        <v>43247</v>
      </c>
      <c r="S761" s="2">
        <f t="shared" si="33"/>
        <v>3.4286161587013622E-4</v>
      </c>
      <c r="T761" s="1" t="str">
        <f t="shared" si="34"/>
        <v/>
      </c>
      <c r="U761" t="str">
        <f t="shared" si="35"/>
        <v>Low Impact</v>
      </c>
    </row>
    <row r="762" spans="1:21" x14ac:dyDescent="0.25">
      <c r="A762">
        <v>29667</v>
      </c>
      <c r="B762" t="s">
        <v>21</v>
      </c>
      <c r="C762" s="1">
        <v>43305</v>
      </c>
      <c r="D762" t="s">
        <v>22</v>
      </c>
      <c r="E762">
        <v>14</v>
      </c>
      <c r="F762">
        <v>215.31</v>
      </c>
      <c r="G762">
        <v>0.09</v>
      </c>
      <c r="H762" t="s">
        <v>31</v>
      </c>
      <c r="I762">
        <v>-51.75</v>
      </c>
      <c r="J762">
        <v>15.28</v>
      </c>
      <c r="K762">
        <v>10.91</v>
      </c>
      <c r="L762" t="s">
        <v>355</v>
      </c>
      <c r="M762" t="s">
        <v>63</v>
      </c>
      <c r="N762" t="s">
        <v>26</v>
      </c>
      <c r="O762" t="s">
        <v>27</v>
      </c>
      <c r="P762" t="s">
        <v>48</v>
      </c>
      <c r="Q762" t="s">
        <v>40</v>
      </c>
      <c r="R762" s="1">
        <v>43306</v>
      </c>
      <c r="S762" s="2">
        <f t="shared" si="33"/>
        <v>1.2340817217439113E-4</v>
      </c>
      <c r="T762" s="1" t="str">
        <f t="shared" si="34"/>
        <v/>
      </c>
      <c r="U762" t="str">
        <f t="shared" si="35"/>
        <v>Low Impact</v>
      </c>
    </row>
    <row r="763" spans="1:21" x14ac:dyDescent="0.25">
      <c r="A763">
        <v>30564</v>
      </c>
      <c r="B763" t="s">
        <v>21</v>
      </c>
      <c r="C763" s="1">
        <v>43157</v>
      </c>
      <c r="D763" t="s">
        <v>49</v>
      </c>
      <c r="E763">
        <v>20</v>
      </c>
      <c r="F763">
        <v>606.39850000000001</v>
      </c>
      <c r="G763">
        <v>0.09</v>
      </c>
      <c r="H763" t="s">
        <v>31</v>
      </c>
      <c r="I763">
        <v>126.13</v>
      </c>
      <c r="J763">
        <v>35.99</v>
      </c>
      <c r="K763">
        <v>5.99</v>
      </c>
      <c r="L763" t="s">
        <v>319</v>
      </c>
      <c r="M763" t="s">
        <v>25</v>
      </c>
      <c r="N763" t="s">
        <v>37</v>
      </c>
      <c r="O763" t="s">
        <v>38</v>
      </c>
      <c r="P763" t="s">
        <v>39</v>
      </c>
      <c r="Q763" t="s">
        <v>29</v>
      </c>
      <c r="R763" s="1">
        <v>43158</v>
      </c>
      <c r="S763" s="2">
        <f t="shared" si="33"/>
        <v>3.4756644138355167E-4</v>
      </c>
      <c r="T763" s="1" t="str">
        <f t="shared" si="34"/>
        <v/>
      </c>
      <c r="U763" t="str">
        <f t="shared" si="35"/>
        <v>Low Impact</v>
      </c>
    </row>
    <row r="764" spans="1:21" x14ac:dyDescent="0.25">
      <c r="A764">
        <v>31715</v>
      </c>
      <c r="B764" t="s">
        <v>21</v>
      </c>
      <c r="C764" s="1">
        <v>43109</v>
      </c>
      <c r="D764" t="s">
        <v>22</v>
      </c>
      <c r="E764">
        <v>24</v>
      </c>
      <c r="F764">
        <v>64.11</v>
      </c>
      <c r="G764">
        <v>0.09</v>
      </c>
      <c r="H764" t="s">
        <v>31</v>
      </c>
      <c r="I764">
        <v>-4.09</v>
      </c>
      <c r="J764">
        <v>2.78</v>
      </c>
      <c r="K764">
        <v>0.97</v>
      </c>
      <c r="L764" t="s">
        <v>362</v>
      </c>
      <c r="M764" t="s">
        <v>63</v>
      </c>
      <c r="N764" t="s">
        <v>45</v>
      </c>
      <c r="O764" t="s">
        <v>27</v>
      </c>
      <c r="P764" t="s">
        <v>28</v>
      </c>
      <c r="Q764" t="s">
        <v>29</v>
      </c>
      <c r="R764" s="1">
        <v>43111</v>
      </c>
      <c r="S764" s="2">
        <f t="shared" si="33"/>
        <v>3.674561292137018E-5</v>
      </c>
      <c r="T764" s="1" t="str">
        <f t="shared" si="34"/>
        <v/>
      </c>
      <c r="U764" t="str">
        <f t="shared" si="35"/>
        <v>Low Impact</v>
      </c>
    </row>
    <row r="765" spans="1:21" x14ac:dyDescent="0.25">
      <c r="A765">
        <v>32675</v>
      </c>
      <c r="B765" t="s">
        <v>21</v>
      </c>
      <c r="C765" s="1">
        <v>43407</v>
      </c>
      <c r="D765" t="s">
        <v>35</v>
      </c>
      <c r="E765">
        <v>20</v>
      </c>
      <c r="F765">
        <v>6865.19</v>
      </c>
      <c r="G765">
        <v>0.09</v>
      </c>
      <c r="H765" t="s">
        <v>56</v>
      </c>
      <c r="I765">
        <v>1541.68</v>
      </c>
      <c r="J765">
        <v>349.45</v>
      </c>
      <c r="K765">
        <v>60</v>
      </c>
      <c r="L765" t="s">
        <v>24</v>
      </c>
      <c r="M765" t="s">
        <v>25</v>
      </c>
      <c r="N765" t="s">
        <v>26</v>
      </c>
      <c r="O765" t="s">
        <v>32</v>
      </c>
      <c r="P765" t="s">
        <v>118</v>
      </c>
      <c r="Q765" t="s">
        <v>59</v>
      </c>
      <c r="R765" s="1">
        <v>43408</v>
      </c>
      <c r="S765" s="2">
        <f t="shared" si="33"/>
        <v>3.9348871372899916E-3</v>
      </c>
      <c r="T765" s="1" t="str">
        <f t="shared" si="34"/>
        <v/>
      </c>
      <c r="U765" t="str">
        <f t="shared" si="35"/>
        <v>Major Local Control Audit</v>
      </c>
    </row>
    <row r="766" spans="1:21" x14ac:dyDescent="0.25">
      <c r="A766">
        <v>32737</v>
      </c>
      <c r="B766" t="s">
        <v>21</v>
      </c>
      <c r="C766" s="1">
        <v>43401</v>
      </c>
      <c r="D766" t="s">
        <v>35</v>
      </c>
      <c r="E766">
        <v>14</v>
      </c>
      <c r="F766">
        <v>367.11</v>
      </c>
      <c r="G766">
        <v>0.09</v>
      </c>
      <c r="H766" t="s">
        <v>31</v>
      </c>
      <c r="I766">
        <v>116.8</v>
      </c>
      <c r="J766">
        <v>28.53</v>
      </c>
      <c r="K766">
        <v>1.49</v>
      </c>
      <c r="L766" t="s">
        <v>366</v>
      </c>
      <c r="M766" t="s">
        <v>54</v>
      </c>
      <c r="N766" t="s">
        <v>37</v>
      </c>
      <c r="O766" t="s">
        <v>27</v>
      </c>
      <c r="P766" t="s">
        <v>48</v>
      </c>
      <c r="Q766" t="s">
        <v>40</v>
      </c>
      <c r="R766" s="1">
        <v>43403</v>
      </c>
      <c r="S766" s="2">
        <f t="shared" si="33"/>
        <v>2.1041463047206688E-4</v>
      </c>
      <c r="T766" s="1" t="str">
        <f t="shared" si="34"/>
        <v/>
      </c>
      <c r="U766" t="str">
        <f t="shared" si="35"/>
        <v>Low Impact</v>
      </c>
    </row>
    <row r="767" spans="1:21" x14ac:dyDescent="0.25">
      <c r="A767">
        <v>32999</v>
      </c>
      <c r="B767" t="s">
        <v>21</v>
      </c>
      <c r="C767" s="1">
        <v>43204</v>
      </c>
      <c r="D767" t="s">
        <v>52</v>
      </c>
      <c r="E767">
        <v>14</v>
      </c>
      <c r="F767">
        <v>1386.65</v>
      </c>
      <c r="G767">
        <v>0.09</v>
      </c>
      <c r="H767" t="s">
        <v>56</v>
      </c>
      <c r="I767">
        <v>-193.58</v>
      </c>
      <c r="J767">
        <v>100.98</v>
      </c>
      <c r="K767">
        <v>35.840000000000003</v>
      </c>
      <c r="L767" t="s">
        <v>367</v>
      </c>
      <c r="M767" t="s">
        <v>63</v>
      </c>
      <c r="N767" t="s">
        <v>37</v>
      </c>
      <c r="O767" t="s">
        <v>32</v>
      </c>
      <c r="P767" t="s">
        <v>79</v>
      </c>
      <c r="Q767" t="s">
        <v>80</v>
      </c>
      <c r="R767" s="1">
        <v>43209</v>
      </c>
      <c r="S767" s="2">
        <f t="shared" si="33"/>
        <v>7.9477935045106803E-4</v>
      </c>
      <c r="T767" s="1" t="str">
        <f t="shared" si="34"/>
        <v/>
      </c>
      <c r="U767" t="str">
        <f t="shared" si="35"/>
        <v>Medium Impact</v>
      </c>
    </row>
    <row r="768" spans="1:21" x14ac:dyDescent="0.25">
      <c r="A768">
        <v>33220</v>
      </c>
      <c r="B768" t="s">
        <v>21</v>
      </c>
      <c r="C768" s="1">
        <v>43205</v>
      </c>
      <c r="D768" t="s">
        <v>22</v>
      </c>
      <c r="E768">
        <v>49</v>
      </c>
      <c r="F768">
        <v>3291.13</v>
      </c>
      <c r="G768">
        <v>0.09</v>
      </c>
      <c r="H768" t="s">
        <v>31</v>
      </c>
      <c r="I768">
        <v>925.95</v>
      </c>
      <c r="J768">
        <v>70.97</v>
      </c>
      <c r="K768">
        <v>3.5</v>
      </c>
      <c r="L768" t="s">
        <v>237</v>
      </c>
      <c r="M768" t="s">
        <v>25</v>
      </c>
      <c r="N768" t="s">
        <v>64</v>
      </c>
      <c r="O768" t="s">
        <v>27</v>
      </c>
      <c r="P768" t="s">
        <v>46</v>
      </c>
      <c r="Q768" t="s">
        <v>40</v>
      </c>
      <c r="R768" s="1">
        <v>43205</v>
      </c>
      <c r="S768" s="2">
        <f t="shared" si="33"/>
        <v>1.8863607713914998E-3</v>
      </c>
      <c r="T768" s="1" t="str">
        <f t="shared" si="34"/>
        <v/>
      </c>
      <c r="U768" t="str">
        <f t="shared" si="35"/>
        <v>Major Local Control Audit</v>
      </c>
    </row>
    <row r="769" spans="1:21" x14ac:dyDescent="0.25">
      <c r="A769">
        <v>33569</v>
      </c>
      <c r="B769" t="s">
        <v>21</v>
      </c>
      <c r="C769" s="1">
        <v>43340</v>
      </c>
      <c r="D769" t="s">
        <v>52</v>
      </c>
      <c r="E769">
        <v>9</v>
      </c>
      <c r="F769">
        <v>123.92</v>
      </c>
      <c r="G769">
        <v>0.09</v>
      </c>
      <c r="H769" t="s">
        <v>31</v>
      </c>
      <c r="I769">
        <v>45.83</v>
      </c>
      <c r="J769">
        <v>14.2</v>
      </c>
      <c r="K769">
        <v>5.3</v>
      </c>
      <c r="L769" t="s">
        <v>368</v>
      </c>
      <c r="M769" t="s">
        <v>25</v>
      </c>
      <c r="N769" t="s">
        <v>64</v>
      </c>
      <c r="O769" t="s">
        <v>32</v>
      </c>
      <c r="P769" t="s">
        <v>33</v>
      </c>
      <c r="Q769" t="s">
        <v>29</v>
      </c>
      <c r="R769" s="1">
        <v>43344</v>
      </c>
      <c r="S769" s="2">
        <f t="shared" si="33"/>
        <v>7.102661602271398E-5</v>
      </c>
      <c r="T769" s="1" t="str">
        <f t="shared" si="34"/>
        <v/>
      </c>
      <c r="U769" t="str">
        <f t="shared" si="35"/>
        <v>Low Impact</v>
      </c>
    </row>
    <row r="770" spans="1:21" x14ac:dyDescent="0.25">
      <c r="A770">
        <v>34498</v>
      </c>
      <c r="B770" t="s">
        <v>21</v>
      </c>
      <c r="C770" s="1">
        <v>43146</v>
      </c>
      <c r="D770" t="s">
        <v>52</v>
      </c>
      <c r="E770">
        <v>4</v>
      </c>
      <c r="F770">
        <v>47.12</v>
      </c>
      <c r="G770">
        <v>0.09</v>
      </c>
      <c r="H770" t="s">
        <v>23</v>
      </c>
      <c r="I770">
        <v>10.8</v>
      </c>
      <c r="J770">
        <v>8.74</v>
      </c>
      <c r="K770">
        <v>1.39</v>
      </c>
      <c r="L770" t="s">
        <v>373</v>
      </c>
      <c r="M770" t="s">
        <v>25</v>
      </c>
      <c r="N770" t="s">
        <v>45</v>
      </c>
      <c r="O770" t="s">
        <v>27</v>
      </c>
      <c r="P770" t="s">
        <v>51</v>
      </c>
      <c r="Q770" t="s">
        <v>40</v>
      </c>
      <c r="R770" s="1">
        <v>43151</v>
      </c>
      <c r="S770" s="2">
        <f t="shared" ref="S770:S833" si="36">F770/$F$905</f>
        <v>2.7007538306893822E-5</v>
      </c>
      <c r="T770" s="1" t="str">
        <f t="shared" si="34"/>
        <v/>
      </c>
      <c r="U770" t="str">
        <f t="shared" si="35"/>
        <v>Low Impact</v>
      </c>
    </row>
    <row r="771" spans="1:21" x14ac:dyDescent="0.25">
      <c r="A771">
        <v>34498</v>
      </c>
      <c r="B771" t="s">
        <v>21</v>
      </c>
      <c r="C771" s="1">
        <v>43146</v>
      </c>
      <c r="D771" t="s">
        <v>52</v>
      </c>
      <c r="E771">
        <v>3</v>
      </c>
      <c r="F771">
        <v>62.89</v>
      </c>
      <c r="G771">
        <v>0.09</v>
      </c>
      <c r="H771" t="s">
        <v>31</v>
      </c>
      <c r="I771">
        <v>-23.2</v>
      </c>
      <c r="J771">
        <v>18.97</v>
      </c>
      <c r="K771">
        <v>9.0299999999999994</v>
      </c>
      <c r="L771" t="s">
        <v>373</v>
      </c>
      <c r="M771" t="s">
        <v>25</v>
      </c>
      <c r="N771" t="s">
        <v>45</v>
      </c>
      <c r="O771" t="s">
        <v>27</v>
      </c>
      <c r="P771" t="s">
        <v>42</v>
      </c>
      <c r="Q771" t="s">
        <v>40</v>
      </c>
      <c r="R771" s="1">
        <v>43151</v>
      </c>
      <c r="S771" s="2">
        <f t="shared" si="36"/>
        <v>3.6046351530571999E-5</v>
      </c>
      <c r="T771" s="1" t="str">
        <f t="shared" ref="T771:T834" si="37">IF(B771="Y","QUALITY CHECK","")</f>
        <v/>
      </c>
      <c r="U771" t="str">
        <f t="shared" ref="U771:U834" si="38">VLOOKUP(S771,$G$912:$H$917,2)</f>
        <v>Low Impact</v>
      </c>
    </row>
    <row r="772" spans="1:21" x14ac:dyDescent="0.25">
      <c r="A772">
        <v>35558</v>
      </c>
      <c r="B772" t="s">
        <v>21</v>
      </c>
      <c r="C772" s="1">
        <v>43358</v>
      </c>
      <c r="D772" t="s">
        <v>49</v>
      </c>
      <c r="E772">
        <v>2</v>
      </c>
      <c r="F772">
        <v>34.880000000000003</v>
      </c>
      <c r="G772">
        <v>0.09</v>
      </c>
      <c r="H772" t="s">
        <v>31</v>
      </c>
      <c r="I772">
        <v>-22.12</v>
      </c>
      <c r="J772">
        <v>13.79</v>
      </c>
      <c r="K772">
        <v>8.7799999999999994</v>
      </c>
      <c r="L772" t="s">
        <v>210</v>
      </c>
      <c r="M772" t="s">
        <v>63</v>
      </c>
      <c r="N772" t="s">
        <v>64</v>
      </c>
      <c r="O772" t="s">
        <v>32</v>
      </c>
      <c r="P772" t="s">
        <v>33</v>
      </c>
      <c r="Q772" t="s">
        <v>40</v>
      </c>
      <c r="R772" s="1">
        <v>43360</v>
      </c>
      <c r="S772" s="2">
        <f t="shared" si="36"/>
        <v>1.999199779593499E-5</v>
      </c>
      <c r="T772" s="1" t="str">
        <f t="shared" si="37"/>
        <v/>
      </c>
      <c r="U772" t="str">
        <f t="shared" si="38"/>
        <v>Low Impact</v>
      </c>
    </row>
    <row r="773" spans="1:21" x14ac:dyDescent="0.25">
      <c r="A773">
        <v>36069</v>
      </c>
      <c r="B773" t="s">
        <v>21</v>
      </c>
      <c r="C773" s="1">
        <v>43439</v>
      </c>
      <c r="D773" t="s">
        <v>52</v>
      </c>
      <c r="E773">
        <v>13</v>
      </c>
      <c r="F773">
        <v>453.09</v>
      </c>
      <c r="G773">
        <v>0.09</v>
      </c>
      <c r="H773" t="s">
        <v>31</v>
      </c>
      <c r="I773">
        <v>107.74</v>
      </c>
      <c r="J773">
        <v>35.94</v>
      </c>
      <c r="K773">
        <v>6.66</v>
      </c>
      <c r="L773" t="s">
        <v>121</v>
      </c>
      <c r="M773" t="s">
        <v>25</v>
      </c>
      <c r="N773" t="s">
        <v>37</v>
      </c>
      <c r="O773" t="s">
        <v>27</v>
      </c>
      <c r="P773" t="s">
        <v>51</v>
      </c>
      <c r="Q773" t="s">
        <v>40</v>
      </c>
      <c r="R773" s="1">
        <v>43444</v>
      </c>
      <c r="S773" s="2">
        <f t="shared" si="36"/>
        <v>2.5969536357110616E-4</v>
      </c>
      <c r="T773" s="1" t="str">
        <f t="shared" si="37"/>
        <v/>
      </c>
      <c r="U773" t="str">
        <f t="shared" si="38"/>
        <v>Low Impact</v>
      </c>
    </row>
    <row r="774" spans="1:21" x14ac:dyDescent="0.25">
      <c r="A774">
        <v>36069</v>
      </c>
      <c r="B774" t="s">
        <v>21</v>
      </c>
      <c r="C774" s="1">
        <v>43439</v>
      </c>
      <c r="D774" t="s">
        <v>52</v>
      </c>
      <c r="E774">
        <v>20</v>
      </c>
      <c r="F774">
        <v>102.61</v>
      </c>
      <c r="G774">
        <v>0.09</v>
      </c>
      <c r="H774" t="s">
        <v>31</v>
      </c>
      <c r="I774">
        <v>-92.01</v>
      </c>
      <c r="J774">
        <v>4.9800000000000004</v>
      </c>
      <c r="K774">
        <v>7.44</v>
      </c>
      <c r="L774" t="s">
        <v>121</v>
      </c>
      <c r="M774" t="s">
        <v>25</v>
      </c>
      <c r="N774" t="s">
        <v>37</v>
      </c>
      <c r="O774" t="s">
        <v>27</v>
      </c>
      <c r="P774" t="s">
        <v>42</v>
      </c>
      <c r="Q774" t="s">
        <v>40</v>
      </c>
      <c r="R774" s="1">
        <v>43441</v>
      </c>
      <c r="S774" s="2">
        <f t="shared" si="36"/>
        <v>5.8812468286722732E-5</v>
      </c>
      <c r="T774" s="1" t="str">
        <f t="shared" si="37"/>
        <v/>
      </c>
      <c r="U774" t="str">
        <f t="shared" si="38"/>
        <v>Low Impact</v>
      </c>
    </row>
    <row r="775" spans="1:21" x14ac:dyDescent="0.25">
      <c r="A775">
        <v>36131</v>
      </c>
      <c r="B775" t="s">
        <v>21</v>
      </c>
      <c r="C775" s="1">
        <v>43237</v>
      </c>
      <c r="D775" t="s">
        <v>35</v>
      </c>
      <c r="E775">
        <v>26</v>
      </c>
      <c r="F775">
        <v>130.97</v>
      </c>
      <c r="G775">
        <v>0.09</v>
      </c>
      <c r="H775" t="s">
        <v>31</v>
      </c>
      <c r="I775">
        <v>-83.42</v>
      </c>
      <c r="J775">
        <v>4.9800000000000004</v>
      </c>
      <c r="K775">
        <v>6.07</v>
      </c>
      <c r="L775" t="s">
        <v>199</v>
      </c>
      <c r="M775" t="s">
        <v>25</v>
      </c>
      <c r="N775" t="s">
        <v>37</v>
      </c>
      <c r="O775" t="s">
        <v>27</v>
      </c>
      <c r="P775" t="s">
        <v>42</v>
      </c>
      <c r="Q775" t="s">
        <v>40</v>
      </c>
      <c r="R775" s="1">
        <v>43238</v>
      </c>
      <c r="S775" s="2">
        <f t="shared" si="36"/>
        <v>7.5067429797408402E-5</v>
      </c>
      <c r="T775" s="1" t="str">
        <f t="shared" si="37"/>
        <v/>
      </c>
      <c r="U775" t="str">
        <f t="shared" si="38"/>
        <v>Low Impact</v>
      </c>
    </row>
    <row r="776" spans="1:21" x14ac:dyDescent="0.25">
      <c r="A776">
        <v>36224</v>
      </c>
      <c r="B776" t="s">
        <v>21</v>
      </c>
      <c r="C776" s="1">
        <v>43223</v>
      </c>
      <c r="D776" t="s">
        <v>55</v>
      </c>
      <c r="E776">
        <v>15</v>
      </c>
      <c r="F776">
        <v>1765.45</v>
      </c>
      <c r="G776">
        <v>0.09</v>
      </c>
      <c r="H776" t="s">
        <v>23</v>
      </c>
      <c r="I776">
        <v>374.82</v>
      </c>
      <c r="J776">
        <v>120.98</v>
      </c>
      <c r="K776">
        <v>3.99</v>
      </c>
      <c r="L776" t="s">
        <v>381</v>
      </c>
      <c r="M776" t="s">
        <v>25</v>
      </c>
      <c r="N776" t="s">
        <v>26</v>
      </c>
      <c r="O776" t="s">
        <v>27</v>
      </c>
      <c r="P776" t="s">
        <v>46</v>
      </c>
      <c r="Q776" t="s">
        <v>40</v>
      </c>
      <c r="R776" s="1">
        <v>43225</v>
      </c>
      <c r="S776" s="2">
        <f t="shared" si="36"/>
        <v>1.0118942806431601E-3</v>
      </c>
      <c r="T776" s="1" t="str">
        <f t="shared" si="37"/>
        <v/>
      </c>
      <c r="U776" t="str">
        <f t="shared" si="38"/>
        <v>Medium Local Control Audit</v>
      </c>
    </row>
    <row r="777" spans="1:21" x14ac:dyDescent="0.25">
      <c r="A777">
        <v>36835</v>
      </c>
      <c r="B777" t="s">
        <v>21</v>
      </c>
      <c r="C777" s="1">
        <v>43393</v>
      </c>
      <c r="D777" t="s">
        <v>49</v>
      </c>
      <c r="E777">
        <v>25</v>
      </c>
      <c r="F777">
        <v>6685.05</v>
      </c>
      <c r="G777">
        <v>0.09</v>
      </c>
      <c r="H777" t="s">
        <v>31</v>
      </c>
      <c r="I777">
        <v>1653.6</v>
      </c>
      <c r="J777">
        <v>276.2</v>
      </c>
      <c r="K777">
        <v>24.49</v>
      </c>
      <c r="L777" t="s">
        <v>253</v>
      </c>
      <c r="M777" t="s">
        <v>25</v>
      </c>
      <c r="N777" t="s">
        <v>37</v>
      </c>
      <c r="O777" t="s">
        <v>32</v>
      </c>
      <c r="P777" t="s">
        <v>86</v>
      </c>
      <c r="Q777" t="s">
        <v>76</v>
      </c>
      <c r="R777" s="1">
        <v>43394</v>
      </c>
      <c r="S777" s="2">
        <f t="shared" si="36"/>
        <v>3.8316371807831187E-3</v>
      </c>
      <c r="T777" s="1" t="str">
        <f t="shared" si="37"/>
        <v/>
      </c>
      <c r="U777" t="str">
        <f t="shared" si="38"/>
        <v>Major Local Control Audit</v>
      </c>
    </row>
    <row r="778" spans="1:21" x14ac:dyDescent="0.25">
      <c r="A778">
        <v>37441</v>
      </c>
      <c r="B778" t="s">
        <v>21</v>
      </c>
      <c r="C778" s="1">
        <v>43155</v>
      </c>
      <c r="D778" t="s">
        <v>49</v>
      </c>
      <c r="E778">
        <v>1</v>
      </c>
      <c r="F778">
        <v>3.77</v>
      </c>
      <c r="G778">
        <v>0.09</v>
      </c>
      <c r="H778" t="s">
        <v>31</v>
      </c>
      <c r="I778">
        <v>-1.84</v>
      </c>
      <c r="J778">
        <v>2.94</v>
      </c>
      <c r="K778">
        <v>0.96</v>
      </c>
      <c r="L778" t="s">
        <v>374</v>
      </c>
      <c r="M778" t="s">
        <v>54</v>
      </c>
      <c r="N778" t="s">
        <v>37</v>
      </c>
      <c r="O778" t="s">
        <v>27</v>
      </c>
      <c r="P778" t="s">
        <v>28</v>
      </c>
      <c r="Q778" t="s">
        <v>29</v>
      </c>
      <c r="R778" s="1">
        <v>43157</v>
      </c>
      <c r="S778" s="2">
        <f t="shared" si="36"/>
        <v>2.1608323305812758E-6</v>
      </c>
      <c r="T778" s="1" t="str">
        <f t="shared" si="37"/>
        <v/>
      </c>
      <c r="U778" t="str">
        <f t="shared" si="38"/>
        <v>Low Impact</v>
      </c>
    </row>
    <row r="779" spans="1:21" x14ac:dyDescent="0.25">
      <c r="A779">
        <v>37888</v>
      </c>
      <c r="B779" t="s">
        <v>21</v>
      </c>
      <c r="C779" s="1">
        <v>43456</v>
      </c>
      <c r="D779" t="s">
        <v>49</v>
      </c>
      <c r="E779">
        <v>31</v>
      </c>
      <c r="F779">
        <v>639.19000000000005</v>
      </c>
      <c r="G779">
        <v>0.09</v>
      </c>
      <c r="H779" t="s">
        <v>31</v>
      </c>
      <c r="I779">
        <v>274.89999999999998</v>
      </c>
      <c r="J779">
        <v>20.98</v>
      </c>
      <c r="K779">
        <v>1.49</v>
      </c>
      <c r="L779" t="s">
        <v>393</v>
      </c>
      <c r="M779" t="s">
        <v>63</v>
      </c>
      <c r="N779" t="s">
        <v>26</v>
      </c>
      <c r="O779" t="s">
        <v>27</v>
      </c>
      <c r="P779" t="s">
        <v>48</v>
      </c>
      <c r="Q779" t="s">
        <v>40</v>
      </c>
      <c r="R779" s="1">
        <v>43458</v>
      </c>
      <c r="S779" s="2">
        <f t="shared" si="36"/>
        <v>3.6636138392155058E-4</v>
      </c>
      <c r="T779" s="1" t="str">
        <f t="shared" si="37"/>
        <v/>
      </c>
      <c r="U779" t="str">
        <f t="shared" si="38"/>
        <v>Low Impact</v>
      </c>
    </row>
    <row r="780" spans="1:21" x14ac:dyDescent="0.25">
      <c r="A780">
        <v>38341</v>
      </c>
      <c r="B780" t="s">
        <v>21</v>
      </c>
      <c r="C780" s="1">
        <v>43238</v>
      </c>
      <c r="D780" t="s">
        <v>55</v>
      </c>
      <c r="E780">
        <v>38</v>
      </c>
      <c r="F780">
        <v>623.12649999999996</v>
      </c>
      <c r="G780">
        <v>0.09</v>
      </c>
      <c r="H780" t="s">
        <v>31</v>
      </c>
      <c r="I780">
        <v>122.29</v>
      </c>
      <c r="J780">
        <v>20.99</v>
      </c>
      <c r="K780">
        <v>0.99</v>
      </c>
      <c r="L780" t="s">
        <v>279</v>
      </c>
      <c r="M780" t="s">
        <v>63</v>
      </c>
      <c r="N780" t="s">
        <v>26</v>
      </c>
      <c r="O780" t="s">
        <v>38</v>
      </c>
      <c r="P780" t="s">
        <v>39</v>
      </c>
      <c r="Q780" t="s">
        <v>29</v>
      </c>
      <c r="R780" s="1">
        <v>43238</v>
      </c>
      <c r="S780" s="2">
        <f t="shared" si="36"/>
        <v>3.571543467485287E-4</v>
      </c>
      <c r="T780" s="1" t="str">
        <f t="shared" si="37"/>
        <v/>
      </c>
      <c r="U780" t="str">
        <f t="shared" si="38"/>
        <v>Low Impact</v>
      </c>
    </row>
    <row r="781" spans="1:21" x14ac:dyDescent="0.25">
      <c r="A781">
        <v>38599</v>
      </c>
      <c r="B781" t="s">
        <v>21</v>
      </c>
      <c r="C781" s="1">
        <v>43399</v>
      </c>
      <c r="D781" t="s">
        <v>35</v>
      </c>
      <c r="E781">
        <v>27</v>
      </c>
      <c r="F781">
        <v>2651.23</v>
      </c>
      <c r="G781">
        <v>0.09</v>
      </c>
      <c r="H781" t="s">
        <v>31</v>
      </c>
      <c r="I781">
        <v>-741.81</v>
      </c>
      <c r="J781">
        <v>101.41</v>
      </c>
      <c r="K781">
        <v>35</v>
      </c>
      <c r="L781" t="s">
        <v>198</v>
      </c>
      <c r="M781" t="s">
        <v>63</v>
      </c>
      <c r="N781" t="s">
        <v>64</v>
      </c>
      <c r="O781" t="s">
        <v>27</v>
      </c>
      <c r="P781" t="s">
        <v>43</v>
      </c>
      <c r="Q781" t="s">
        <v>76</v>
      </c>
      <c r="R781" s="1">
        <v>43400</v>
      </c>
      <c r="S781" s="2">
        <f t="shared" si="36"/>
        <v>1.5195924402671077E-3</v>
      </c>
      <c r="T781" s="1" t="str">
        <f t="shared" si="37"/>
        <v/>
      </c>
      <c r="U781" t="str">
        <f t="shared" si="38"/>
        <v>Major Local Control Audit</v>
      </c>
    </row>
    <row r="782" spans="1:21" x14ac:dyDescent="0.25">
      <c r="A782">
        <v>38982</v>
      </c>
      <c r="B782" t="s">
        <v>21</v>
      </c>
      <c r="C782" s="1">
        <v>43298</v>
      </c>
      <c r="D782" t="s">
        <v>22</v>
      </c>
      <c r="E782">
        <v>43</v>
      </c>
      <c r="F782">
        <v>1114.42</v>
      </c>
      <c r="G782">
        <v>0.09</v>
      </c>
      <c r="H782" t="s">
        <v>31</v>
      </c>
      <c r="I782">
        <v>425.07</v>
      </c>
      <c r="J782">
        <v>28.48</v>
      </c>
      <c r="K782">
        <v>1.99</v>
      </c>
      <c r="L782" t="s">
        <v>260</v>
      </c>
      <c r="M782" t="s">
        <v>25</v>
      </c>
      <c r="N782" t="s">
        <v>26</v>
      </c>
      <c r="O782" t="s">
        <v>38</v>
      </c>
      <c r="P782" t="s">
        <v>89</v>
      </c>
      <c r="Q782" t="s">
        <v>34</v>
      </c>
      <c r="R782" s="1">
        <v>43299</v>
      </c>
      <c r="S782" s="2">
        <f t="shared" si="36"/>
        <v>6.3874662224042058E-4</v>
      </c>
      <c r="T782" s="1" t="str">
        <f t="shared" si="37"/>
        <v/>
      </c>
      <c r="U782" t="str">
        <f t="shared" si="38"/>
        <v>Medium Impact</v>
      </c>
    </row>
    <row r="783" spans="1:21" x14ac:dyDescent="0.25">
      <c r="A783">
        <v>40354</v>
      </c>
      <c r="B783" t="s">
        <v>30</v>
      </c>
      <c r="C783" s="1">
        <v>43103</v>
      </c>
      <c r="D783" t="s">
        <v>35</v>
      </c>
      <c r="E783">
        <v>4</v>
      </c>
      <c r="F783">
        <v>698</v>
      </c>
      <c r="G783">
        <v>0.09</v>
      </c>
      <c r="H783" t="s">
        <v>56</v>
      </c>
      <c r="I783">
        <v>-93.16</v>
      </c>
      <c r="J783">
        <v>212.6</v>
      </c>
      <c r="K783">
        <v>52.2</v>
      </c>
      <c r="L783" t="s">
        <v>296</v>
      </c>
      <c r="M783" t="s">
        <v>63</v>
      </c>
      <c r="N783" t="s">
        <v>37</v>
      </c>
      <c r="O783" t="s">
        <v>32</v>
      </c>
      <c r="P783" t="s">
        <v>118</v>
      </c>
      <c r="Q783" t="s">
        <v>80</v>
      </c>
      <c r="R783" s="1">
        <v>43104</v>
      </c>
      <c r="S783" s="2">
        <f t="shared" si="36"/>
        <v>4.0006922194846961E-4</v>
      </c>
      <c r="T783" s="1" t="str">
        <f t="shared" si="37"/>
        <v>QUALITY CHECK</v>
      </c>
      <c r="U783" t="str">
        <f t="shared" si="38"/>
        <v>Low Local Control Audit</v>
      </c>
    </row>
    <row r="784" spans="1:21" x14ac:dyDescent="0.25">
      <c r="A784">
        <v>40835</v>
      </c>
      <c r="B784" t="s">
        <v>21</v>
      </c>
      <c r="C784" s="1">
        <v>43428</v>
      </c>
      <c r="D784" t="s">
        <v>35</v>
      </c>
      <c r="E784">
        <v>14</v>
      </c>
      <c r="F784">
        <v>551.17999999999995</v>
      </c>
      <c r="G784">
        <v>0.09</v>
      </c>
      <c r="H784" t="s">
        <v>31</v>
      </c>
      <c r="I784">
        <v>-326.97000000000003</v>
      </c>
      <c r="J784">
        <v>40.479999999999997</v>
      </c>
      <c r="K784">
        <v>19.989999999999998</v>
      </c>
      <c r="L784" t="s">
        <v>404</v>
      </c>
      <c r="M784" t="s">
        <v>63</v>
      </c>
      <c r="N784" t="s">
        <v>45</v>
      </c>
      <c r="O784" t="s">
        <v>38</v>
      </c>
      <c r="P784" t="s">
        <v>89</v>
      </c>
      <c r="Q784" t="s">
        <v>40</v>
      </c>
      <c r="R784" s="1">
        <v>43430</v>
      </c>
      <c r="S784" s="2">
        <f t="shared" si="36"/>
        <v>3.1591712572142907E-4</v>
      </c>
      <c r="T784" s="1" t="str">
        <f t="shared" si="37"/>
        <v/>
      </c>
      <c r="U784" t="str">
        <f t="shared" si="38"/>
        <v>Low Impact</v>
      </c>
    </row>
    <row r="785" spans="1:21" x14ac:dyDescent="0.25">
      <c r="A785">
        <v>41415</v>
      </c>
      <c r="B785" t="s">
        <v>21</v>
      </c>
      <c r="C785" s="1">
        <v>43414</v>
      </c>
      <c r="D785" t="s">
        <v>52</v>
      </c>
      <c r="E785">
        <v>10</v>
      </c>
      <c r="F785">
        <v>80.92</v>
      </c>
      <c r="G785">
        <v>0.09</v>
      </c>
      <c r="H785" t="s">
        <v>31</v>
      </c>
      <c r="I785">
        <v>-20.16</v>
      </c>
      <c r="J785">
        <v>7.64</v>
      </c>
      <c r="K785">
        <v>5.83</v>
      </c>
      <c r="L785" t="s">
        <v>139</v>
      </c>
      <c r="M785" t="s">
        <v>63</v>
      </c>
      <c r="N785" t="s">
        <v>45</v>
      </c>
      <c r="O785" t="s">
        <v>27</v>
      </c>
      <c r="P785" t="s">
        <v>42</v>
      </c>
      <c r="Q785" t="s">
        <v>29</v>
      </c>
      <c r="R785" s="1">
        <v>43419</v>
      </c>
      <c r="S785" s="2">
        <f t="shared" si="36"/>
        <v>4.6380517822450094E-5</v>
      </c>
      <c r="T785" s="1" t="str">
        <f t="shared" si="37"/>
        <v/>
      </c>
      <c r="U785" t="str">
        <f t="shared" si="38"/>
        <v>Low Impact</v>
      </c>
    </row>
    <row r="786" spans="1:21" x14ac:dyDescent="0.25">
      <c r="A786">
        <v>41606</v>
      </c>
      <c r="B786" t="s">
        <v>21</v>
      </c>
      <c r="C786" s="1">
        <v>43274</v>
      </c>
      <c r="D786" t="s">
        <v>35</v>
      </c>
      <c r="E786">
        <v>23</v>
      </c>
      <c r="F786">
        <v>4514.8599999999997</v>
      </c>
      <c r="G786">
        <v>0.09</v>
      </c>
      <c r="H786" t="s">
        <v>56</v>
      </c>
      <c r="I786">
        <v>-641.09</v>
      </c>
      <c r="J786">
        <v>200.98</v>
      </c>
      <c r="K786">
        <v>55.96</v>
      </c>
      <c r="L786" t="s">
        <v>386</v>
      </c>
      <c r="M786" t="s">
        <v>54</v>
      </c>
      <c r="N786" t="s">
        <v>45</v>
      </c>
      <c r="O786" t="s">
        <v>32</v>
      </c>
      <c r="P786" t="s">
        <v>79</v>
      </c>
      <c r="Q786" t="s">
        <v>80</v>
      </c>
      <c r="R786" s="1">
        <v>43275</v>
      </c>
      <c r="S786" s="2">
        <f t="shared" si="36"/>
        <v>2.5877600679172887E-3</v>
      </c>
      <c r="T786" s="1" t="str">
        <f t="shared" si="37"/>
        <v/>
      </c>
      <c r="U786" t="str">
        <f t="shared" si="38"/>
        <v>Major Local Control Audit</v>
      </c>
    </row>
    <row r="787" spans="1:21" x14ac:dyDescent="0.25">
      <c r="A787">
        <v>41606</v>
      </c>
      <c r="B787" t="s">
        <v>21</v>
      </c>
      <c r="C787" s="1">
        <v>43274</v>
      </c>
      <c r="D787" t="s">
        <v>35</v>
      </c>
      <c r="E787">
        <v>30</v>
      </c>
      <c r="F787">
        <v>79.14</v>
      </c>
      <c r="G787">
        <v>0.09</v>
      </c>
      <c r="H787" t="s">
        <v>31</v>
      </c>
      <c r="I787">
        <v>-4.7300000000000004</v>
      </c>
      <c r="J787">
        <v>2.78</v>
      </c>
      <c r="K787">
        <v>0.97</v>
      </c>
      <c r="L787" t="s">
        <v>386</v>
      </c>
      <c r="M787" t="s">
        <v>54</v>
      </c>
      <c r="N787" t="s">
        <v>45</v>
      </c>
      <c r="O787" t="s">
        <v>27</v>
      </c>
      <c r="P787" t="s">
        <v>28</v>
      </c>
      <c r="Q787" t="s">
        <v>29</v>
      </c>
      <c r="R787" s="1">
        <v>43275</v>
      </c>
      <c r="S787" s="2">
        <f t="shared" si="36"/>
        <v>4.5360283989974047E-5</v>
      </c>
      <c r="T787" s="1" t="str">
        <f t="shared" si="37"/>
        <v/>
      </c>
      <c r="U787" t="str">
        <f t="shared" si="38"/>
        <v>Low Impact</v>
      </c>
    </row>
    <row r="788" spans="1:21" x14ac:dyDescent="0.25">
      <c r="A788">
        <v>42242</v>
      </c>
      <c r="B788" t="s">
        <v>21</v>
      </c>
      <c r="C788" s="1">
        <v>43191</v>
      </c>
      <c r="D788" t="s">
        <v>22</v>
      </c>
      <c r="E788">
        <v>23</v>
      </c>
      <c r="F788">
        <v>265.31</v>
      </c>
      <c r="G788">
        <v>0.09</v>
      </c>
      <c r="H788" t="s">
        <v>23</v>
      </c>
      <c r="I788">
        <v>-33.19</v>
      </c>
      <c r="J788">
        <v>11.5</v>
      </c>
      <c r="K788">
        <v>7.19</v>
      </c>
      <c r="L788" t="s">
        <v>240</v>
      </c>
      <c r="M788" t="s">
        <v>54</v>
      </c>
      <c r="N788" t="s">
        <v>26</v>
      </c>
      <c r="O788" t="s">
        <v>27</v>
      </c>
      <c r="P788" t="s">
        <v>48</v>
      </c>
      <c r="Q788" t="s">
        <v>40</v>
      </c>
      <c r="R788" s="1">
        <v>43192</v>
      </c>
      <c r="S788" s="2">
        <f t="shared" si="36"/>
        <v>1.5206642589562819E-4</v>
      </c>
      <c r="T788" s="1" t="str">
        <f t="shared" si="37"/>
        <v/>
      </c>
      <c r="U788" t="str">
        <f t="shared" si="38"/>
        <v>Low Impact</v>
      </c>
    </row>
    <row r="789" spans="1:21" x14ac:dyDescent="0.25">
      <c r="A789">
        <v>42309</v>
      </c>
      <c r="B789" t="s">
        <v>21</v>
      </c>
      <c r="C789" s="1">
        <v>43318</v>
      </c>
      <c r="D789" t="s">
        <v>52</v>
      </c>
      <c r="E789">
        <v>26</v>
      </c>
      <c r="F789">
        <v>47.91</v>
      </c>
      <c r="G789">
        <v>0.09</v>
      </c>
      <c r="H789" t="s">
        <v>31</v>
      </c>
      <c r="I789">
        <v>-58.83</v>
      </c>
      <c r="J789">
        <v>1.86</v>
      </c>
      <c r="K789">
        <v>2.58</v>
      </c>
      <c r="L789" t="s">
        <v>143</v>
      </c>
      <c r="M789" t="s">
        <v>25</v>
      </c>
      <c r="N789" t="s">
        <v>45</v>
      </c>
      <c r="O789" t="s">
        <v>27</v>
      </c>
      <c r="P789" t="s">
        <v>72</v>
      </c>
      <c r="Q789" t="s">
        <v>29</v>
      </c>
      <c r="R789" s="1">
        <v>43323</v>
      </c>
      <c r="S789" s="2">
        <f t="shared" si="36"/>
        <v>2.7460338715689368E-5</v>
      </c>
      <c r="T789" s="1" t="str">
        <f t="shared" si="37"/>
        <v/>
      </c>
      <c r="U789" t="str">
        <f t="shared" si="38"/>
        <v>Low Impact</v>
      </c>
    </row>
    <row r="790" spans="1:21" x14ac:dyDescent="0.25">
      <c r="A790">
        <v>42631</v>
      </c>
      <c r="B790" t="s">
        <v>21</v>
      </c>
      <c r="C790" s="1">
        <v>43229</v>
      </c>
      <c r="D790" t="s">
        <v>35</v>
      </c>
      <c r="E790">
        <v>18</v>
      </c>
      <c r="F790">
        <v>211.4</v>
      </c>
      <c r="G790">
        <v>0.09</v>
      </c>
      <c r="H790" t="s">
        <v>31</v>
      </c>
      <c r="I790">
        <v>91.63</v>
      </c>
      <c r="J790">
        <v>12.53</v>
      </c>
      <c r="K790">
        <v>0.5</v>
      </c>
      <c r="L790" t="s">
        <v>345</v>
      </c>
      <c r="M790" t="s">
        <v>25</v>
      </c>
      <c r="N790" t="s">
        <v>26</v>
      </c>
      <c r="O790" t="s">
        <v>27</v>
      </c>
      <c r="P790" t="s">
        <v>61</v>
      </c>
      <c r="Q790" t="s">
        <v>40</v>
      </c>
      <c r="R790" s="1">
        <v>43230</v>
      </c>
      <c r="S790" s="2">
        <f t="shared" si="36"/>
        <v>1.2116709673339037E-4</v>
      </c>
      <c r="T790" s="1" t="str">
        <f t="shared" si="37"/>
        <v/>
      </c>
      <c r="U790" t="str">
        <f t="shared" si="38"/>
        <v>Low Impact</v>
      </c>
    </row>
    <row r="791" spans="1:21" x14ac:dyDescent="0.25">
      <c r="A791">
        <v>417</v>
      </c>
      <c r="B791" t="s">
        <v>21</v>
      </c>
      <c r="C791" s="1">
        <v>43136</v>
      </c>
      <c r="D791" t="s">
        <v>55</v>
      </c>
      <c r="E791">
        <v>3</v>
      </c>
      <c r="F791">
        <v>540.41</v>
      </c>
      <c r="G791">
        <v>0.1</v>
      </c>
      <c r="H791" t="s">
        <v>31</v>
      </c>
      <c r="I791">
        <v>-170.98</v>
      </c>
      <c r="J791">
        <v>178.47</v>
      </c>
      <c r="K791">
        <v>19.989999999999998</v>
      </c>
      <c r="L791" t="s">
        <v>57</v>
      </c>
      <c r="M791" t="s">
        <v>25</v>
      </c>
      <c r="N791" t="s">
        <v>45</v>
      </c>
      <c r="O791" t="s">
        <v>27</v>
      </c>
      <c r="P791" t="s">
        <v>43</v>
      </c>
      <c r="Q791" t="s">
        <v>40</v>
      </c>
      <c r="R791" s="1">
        <v>43138</v>
      </c>
      <c r="S791" s="2">
        <f t="shared" si="36"/>
        <v>3.0974413786987457E-4</v>
      </c>
      <c r="T791" s="1" t="str">
        <f t="shared" si="37"/>
        <v/>
      </c>
      <c r="U791" t="str">
        <f t="shared" si="38"/>
        <v>Low Impact</v>
      </c>
    </row>
    <row r="792" spans="1:21" x14ac:dyDescent="0.25">
      <c r="A792">
        <v>1218</v>
      </c>
      <c r="B792" t="s">
        <v>21</v>
      </c>
      <c r="C792" s="1">
        <v>43270</v>
      </c>
      <c r="D792" t="s">
        <v>22</v>
      </c>
      <c r="E792">
        <v>3</v>
      </c>
      <c r="F792">
        <v>46.46</v>
      </c>
      <c r="G792">
        <v>0.1</v>
      </c>
      <c r="H792" t="s">
        <v>31</v>
      </c>
      <c r="I792">
        <v>-25.13</v>
      </c>
      <c r="J792">
        <v>14.42</v>
      </c>
      <c r="K792">
        <v>6.75</v>
      </c>
      <c r="L792" t="s">
        <v>73</v>
      </c>
      <c r="M792" t="s">
        <v>54</v>
      </c>
      <c r="N792" t="s">
        <v>26</v>
      </c>
      <c r="O792" t="s">
        <v>27</v>
      </c>
      <c r="P792" t="s">
        <v>46</v>
      </c>
      <c r="Q792" t="s">
        <v>74</v>
      </c>
      <c r="R792" s="1">
        <v>43273</v>
      </c>
      <c r="S792" s="2">
        <f t="shared" si="36"/>
        <v>2.6629249357773496E-5</v>
      </c>
      <c r="T792" s="1" t="str">
        <f t="shared" si="37"/>
        <v/>
      </c>
      <c r="U792" t="str">
        <f t="shared" si="38"/>
        <v>Low Impact</v>
      </c>
    </row>
    <row r="793" spans="1:21" x14ac:dyDescent="0.25">
      <c r="A793">
        <v>2817</v>
      </c>
      <c r="B793" t="s">
        <v>21</v>
      </c>
      <c r="C793" s="1">
        <v>43208</v>
      </c>
      <c r="D793" t="s">
        <v>55</v>
      </c>
      <c r="E793">
        <v>14</v>
      </c>
      <c r="F793">
        <v>3830.14</v>
      </c>
      <c r="G793">
        <v>0.1</v>
      </c>
      <c r="H793" t="s">
        <v>31</v>
      </c>
      <c r="I793">
        <v>202.25</v>
      </c>
      <c r="J793">
        <v>300.97000000000003</v>
      </c>
      <c r="K793">
        <v>7.18</v>
      </c>
      <c r="L793" t="s">
        <v>93</v>
      </c>
      <c r="M793" t="s">
        <v>25</v>
      </c>
      <c r="N793" t="s">
        <v>37</v>
      </c>
      <c r="O793" t="s">
        <v>38</v>
      </c>
      <c r="P793" t="s">
        <v>89</v>
      </c>
      <c r="Q793" t="s">
        <v>40</v>
      </c>
      <c r="R793" s="1">
        <v>43209</v>
      </c>
      <c r="S793" s="2">
        <f t="shared" si="36"/>
        <v>2.1953024781571798E-3</v>
      </c>
      <c r="T793" s="1" t="str">
        <f t="shared" si="37"/>
        <v/>
      </c>
      <c r="U793" t="str">
        <f t="shared" si="38"/>
        <v>Major Local Control Audit</v>
      </c>
    </row>
    <row r="794" spans="1:21" x14ac:dyDescent="0.25">
      <c r="A794">
        <v>3136</v>
      </c>
      <c r="B794" t="s">
        <v>21</v>
      </c>
      <c r="C794" s="1">
        <v>43321</v>
      </c>
      <c r="D794" t="s">
        <v>22</v>
      </c>
      <c r="E794">
        <v>8</v>
      </c>
      <c r="F794">
        <v>238.74</v>
      </c>
      <c r="G794">
        <v>0.1</v>
      </c>
      <c r="H794" t="s">
        <v>31</v>
      </c>
      <c r="I794">
        <v>-38.89</v>
      </c>
      <c r="J794">
        <v>30.98</v>
      </c>
      <c r="K794">
        <v>8.99</v>
      </c>
      <c r="L794" t="s">
        <v>97</v>
      </c>
      <c r="M794" t="s">
        <v>54</v>
      </c>
      <c r="N794" t="s">
        <v>26</v>
      </c>
      <c r="O794" t="s">
        <v>27</v>
      </c>
      <c r="P794" t="s">
        <v>28</v>
      </c>
      <c r="Q794" t="s">
        <v>34</v>
      </c>
      <c r="R794" s="1">
        <v>43323</v>
      </c>
      <c r="S794" s="2">
        <f t="shared" si="36"/>
        <v>1.368374298681628E-4</v>
      </c>
      <c r="T794" s="1" t="str">
        <f t="shared" si="37"/>
        <v/>
      </c>
      <c r="U794" t="str">
        <f t="shared" si="38"/>
        <v>Low Impact</v>
      </c>
    </row>
    <row r="795" spans="1:21" x14ac:dyDescent="0.25">
      <c r="A795">
        <v>3397</v>
      </c>
      <c r="B795" t="s">
        <v>21</v>
      </c>
      <c r="C795" s="1">
        <v>43273</v>
      </c>
      <c r="D795" t="s">
        <v>55</v>
      </c>
      <c r="E795">
        <v>43</v>
      </c>
      <c r="F795">
        <v>815.89</v>
      </c>
      <c r="G795">
        <v>0.1</v>
      </c>
      <c r="H795" t="s">
        <v>31</v>
      </c>
      <c r="I795">
        <v>-20.25</v>
      </c>
      <c r="J795">
        <v>19.98</v>
      </c>
      <c r="K795">
        <v>4</v>
      </c>
      <c r="L795" t="s">
        <v>100</v>
      </c>
      <c r="M795" t="s">
        <v>63</v>
      </c>
      <c r="N795" t="s">
        <v>64</v>
      </c>
      <c r="O795" t="s">
        <v>38</v>
      </c>
      <c r="P795" t="s">
        <v>89</v>
      </c>
      <c r="Q795" t="s">
        <v>40</v>
      </c>
      <c r="R795" s="1">
        <v>43275</v>
      </c>
      <c r="S795" s="2">
        <f t="shared" si="36"/>
        <v>4.6763965257240242E-4</v>
      </c>
      <c r="T795" s="1" t="str">
        <f t="shared" si="37"/>
        <v/>
      </c>
      <c r="U795" t="str">
        <f t="shared" si="38"/>
        <v>Low Local Control Audit</v>
      </c>
    </row>
    <row r="796" spans="1:21" x14ac:dyDescent="0.25">
      <c r="A796">
        <v>4931</v>
      </c>
      <c r="B796" t="s">
        <v>21</v>
      </c>
      <c r="C796" s="1">
        <v>43420</v>
      </c>
      <c r="D796" t="s">
        <v>49</v>
      </c>
      <c r="E796">
        <v>22</v>
      </c>
      <c r="F796">
        <v>168.31</v>
      </c>
      <c r="G796">
        <v>0.1</v>
      </c>
      <c r="H796" t="s">
        <v>31</v>
      </c>
      <c r="I796">
        <v>46.49</v>
      </c>
      <c r="J796">
        <v>8.17</v>
      </c>
      <c r="K796">
        <v>1.69</v>
      </c>
      <c r="L796" t="s">
        <v>119</v>
      </c>
      <c r="M796" t="s">
        <v>25</v>
      </c>
      <c r="N796" t="s">
        <v>26</v>
      </c>
      <c r="O796" t="s">
        <v>27</v>
      </c>
      <c r="P796" t="s">
        <v>42</v>
      </c>
      <c r="Q796" t="s">
        <v>29</v>
      </c>
      <c r="R796" s="1">
        <v>43420</v>
      </c>
      <c r="S796" s="2">
        <f t="shared" si="36"/>
        <v>9.6469413676428264E-5</v>
      </c>
      <c r="T796" s="1" t="str">
        <f t="shared" si="37"/>
        <v/>
      </c>
      <c r="U796" t="str">
        <f t="shared" si="38"/>
        <v>Low Impact</v>
      </c>
    </row>
    <row r="797" spans="1:21" x14ac:dyDescent="0.25">
      <c r="A797">
        <v>6369</v>
      </c>
      <c r="B797" t="s">
        <v>21</v>
      </c>
      <c r="C797" s="1">
        <v>43453</v>
      </c>
      <c r="D797" t="s">
        <v>35</v>
      </c>
      <c r="E797">
        <v>30</v>
      </c>
      <c r="F797">
        <v>14922.16</v>
      </c>
      <c r="G797">
        <v>0.1</v>
      </c>
      <c r="H797" t="s">
        <v>56</v>
      </c>
      <c r="I797">
        <v>545.70000000000005</v>
      </c>
      <c r="J797">
        <v>550.98</v>
      </c>
      <c r="K797">
        <v>45.7</v>
      </c>
      <c r="L797" t="s">
        <v>104</v>
      </c>
      <c r="M797" t="s">
        <v>63</v>
      </c>
      <c r="N797" t="s">
        <v>26</v>
      </c>
      <c r="O797" t="s">
        <v>32</v>
      </c>
      <c r="P797" t="s">
        <v>118</v>
      </c>
      <c r="Q797" t="s">
        <v>80</v>
      </c>
      <c r="R797" s="1">
        <v>43455</v>
      </c>
      <c r="S797" s="2">
        <f t="shared" si="36"/>
        <v>8.5528609469779013E-3</v>
      </c>
      <c r="T797" s="1" t="str">
        <f t="shared" si="37"/>
        <v/>
      </c>
      <c r="U797" t="str">
        <f t="shared" si="38"/>
        <v>Major Local Control Audit</v>
      </c>
    </row>
    <row r="798" spans="1:21" x14ac:dyDescent="0.25">
      <c r="A798">
        <v>7297</v>
      </c>
      <c r="B798" t="s">
        <v>21</v>
      </c>
      <c r="C798" s="1">
        <v>43357</v>
      </c>
      <c r="D798" t="s">
        <v>35</v>
      </c>
      <c r="E798">
        <v>4</v>
      </c>
      <c r="F798">
        <v>1620.94</v>
      </c>
      <c r="G798">
        <v>0.1</v>
      </c>
      <c r="H798" t="s">
        <v>56</v>
      </c>
      <c r="I798">
        <v>-969.05</v>
      </c>
      <c r="J798">
        <v>400.98</v>
      </c>
      <c r="K798">
        <v>76.37</v>
      </c>
      <c r="L798" t="s">
        <v>139</v>
      </c>
      <c r="M798" t="s">
        <v>63</v>
      </c>
      <c r="N798" t="s">
        <v>45</v>
      </c>
      <c r="O798" t="s">
        <v>32</v>
      </c>
      <c r="P798" t="s">
        <v>118</v>
      </c>
      <c r="Q798" t="s">
        <v>80</v>
      </c>
      <c r="R798" s="1">
        <v>43358</v>
      </c>
      <c r="S798" s="2">
        <f t="shared" si="36"/>
        <v>9.2906619573804067E-4</v>
      </c>
      <c r="T798" s="1" t="str">
        <f t="shared" si="37"/>
        <v/>
      </c>
      <c r="U798" t="str">
        <f t="shared" si="38"/>
        <v>Medium Local Control Audit</v>
      </c>
    </row>
    <row r="799" spans="1:21" x14ac:dyDescent="0.25">
      <c r="A799">
        <v>8551</v>
      </c>
      <c r="B799" t="s">
        <v>21</v>
      </c>
      <c r="C799" s="1">
        <v>43310</v>
      </c>
      <c r="D799" t="s">
        <v>49</v>
      </c>
      <c r="E799">
        <v>25</v>
      </c>
      <c r="F799">
        <v>185.64</v>
      </c>
      <c r="G799">
        <v>0.1</v>
      </c>
      <c r="H799" t="s">
        <v>31</v>
      </c>
      <c r="I799">
        <v>-69.87</v>
      </c>
      <c r="J799">
        <v>7.45</v>
      </c>
      <c r="K799">
        <v>6.28</v>
      </c>
      <c r="L799" t="s">
        <v>153</v>
      </c>
      <c r="M799" t="s">
        <v>25</v>
      </c>
      <c r="N799" t="s">
        <v>26</v>
      </c>
      <c r="O799" t="s">
        <v>27</v>
      </c>
      <c r="P799" t="s">
        <v>48</v>
      </c>
      <c r="Q799" t="s">
        <v>40</v>
      </c>
      <c r="R799" s="1">
        <v>43313</v>
      </c>
      <c r="S799" s="2">
        <f t="shared" si="36"/>
        <v>1.0640236441620902E-4</v>
      </c>
      <c r="T799" s="1" t="str">
        <f t="shared" si="37"/>
        <v/>
      </c>
      <c r="U799" t="str">
        <f t="shared" si="38"/>
        <v>Low Impact</v>
      </c>
    </row>
    <row r="800" spans="1:21" x14ac:dyDescent="0.25">
      <c r="A800">
        <v>8709</v>
      </c>
      <c r="B800" t="s">
        <v>21</v>
      </c>
      <c r="C800" s="1">
        <v>43167</v>
      </c>
      <c r="D800" t="s">
        <v>35</v>
      </c>
      <c r="E800">
        <v>11</v>
      </c>
      <c r="F800">
        <v>851.24</v>
      </c>
      <c r="G800">
        <v>0.1</v>
      </c>
      <c r="H800" t="s">
        <v>56</v>
      </c>
      <c r="I800">
        <v>-149.46</v>
      </c>
      <c r="J800">
        <v>80.97</v>
      </c>
      <c r="K800">
        <v>33.6</v>
      </c>
      <c r="L800" t="s">
        <v>156</v>
      </c>
      <c r="M800" t="s">
        <v>54</v>
      </c>
      <c r="N800" t="s">
        <v>37</v>
      </c>
      <c r="O800" t="s">
        <v>38</v>
      </c>
      <c r="P800" t="s">
        <v>58</v>
      </c>
      <c r="Q800" t="s">
        <v>59</v>
      </c>
      <c r="R800" s="1">
        <v>43170</v>
      </c>
      <c r="S800" s="2">
        <f t="shared" si="36"/>
        <v>4.8790103795331703E-4</v>
      </c>
      <c r="T800" s="1" t="str">
        <f t="shared" si="37"/>
        <v/>
      </c>
      <c r="U800" t="str">
        <f t="shared" si="38"/>
        <v>Low Local Control Audit</v>
      </c>
    </row>
    <row r="801" spans="1:21" x14ac:dyDescent="0.25">
      <c r="A801">
        <v>8994</v>
      </c>
      <c r="B801" t="s">
        <v>21</v>
      </c>
      <c r="C801" s="1">
        <v>43197</v>
      </c>
      <c r="D801" t="s">
        <v>52</v>
      </c>
      <c r="E801">
        <v>36</v>
      </c>
      <c r="F801">
        <v>1423.35</v>
      </c>
      <c r="G801">
        <v>0.1</v>
      </c>
      <c r="H801" t="s">
        <v>31</v>
      </c>
      <c r="I801">
        <v>-580.32000000000005</v>
      </c>
      <c r="J801">
        <v>40.479999999999997</v>
      </c>
      <c r="K801">
        <v>19.989999999999998</v>
      </c>
      <c r="L801" t="s">
        <v>160</v>
      </c>
      <c r="M801" t="s">
        <v>63</v>
      </c>
      <c r="N801" t="s">
        <v>26</v>
      </c>
      <c r="O801" t="s">
        <v>38</v>
      </c>
      <c r="P801" t="s">
        <v>89</v>
      </c>
      <c r="Q801" t="s">
        <v>40</v>
      </c>
      <c r="R801" s="1">
        <v>43199</v>
      </c>
      <c r="S801" s="2">
        <f t="shared" si="36"/>
        <v>8.1581450868245585E-4</v>
      </c>
      <c r="T801" s="1" t="str">
        <f t="shared" si="37"/>
        <v/>
      </c>
      <c r="U801" t="str">
        <f t="shared" si="38"/>
        <v>Medium Impact</v>
      </c>
    </row>
    <row r="802" spans="1:21" x14ac:dyDescent="0.25">
      <c r="A802">
        <v>9092</v>
      </c>
      <c r="B802" t="s">
        <v>21</v>
      </c>
      <c r="C802" s="1">
        <v>43305</v>
      </c>
      <c r="D802" t="s">
        <v>22</v>
      </c>
      <c r="E802">
        <v>8</v>
      </c>
      <c r="F802">
        <v>599.20749999999998</v>
      </c>
      <c r="G802">
        <v>0.1</v>
      </c>
      <c r="H802" t="s">
        <v>31</v>
      </c>
      <c r="I802">
        <v>-268.66000000000003</v>
      </c>
      <c r="J802">
        <v>95.99</v>
      </c>
      <c r="K802">
        <v>4.9000000000000004</v>
      </c>
      <c r="L802" t="s">
        <v>164</v>
      </c>
      <c r="M802" t="s">
        <v>25</v>
      </c>
      <c r="N802" t="s">
        <v>26</v>
      </c>
      <c r="O802" t="s">
        <v>38</v>
      </c>
      <c r="P802" t="s">
        <v>39</v>
      </c>
      <c r="Q802" t="s">
        <v>40</v>
      </c>
      <c r="R802" s="1">
        <v>43306</v>
      </c>
      <c r="S802" s="2">
        <f t="shared" si="36"/>
        <v>3.4344481133336333E-4</v>
      </c>
      <c r="T802" s="1" t="str">
        <f t="shared" si="37"/>
        <v/>
      </c>
      <c r="U802" t="str">
        <f t="shared" si="38"/>
        <v>Low Impact</v>
      </c>
    </row>
    <row r="803" spans="1:21" x14ac:dyDescent="0.25">
      <c r="A803">
        <v>9665</v>
      </c>
      <c r="B803" t="s">
        <v>21</v>
      </c>
      <c r="C803" s="1">
        <v>43213</v>
      </c>
      <c r="D803" t="s">
        <v>52</v>
      </c>
      <c r="E803">
        <v>49</v>
      </c>
      <c r="F803">
        <v>9579.6200000000008</v>
      </c>
      <c r="G803">
        <v>0.1</v>
      </c>
      <c r="H803" t="s">
        <v>56</v>
      </c>
      <c r="I803">
        <v>-3465.07</v>
      </c>
      <c r="J803">
        <v>212.6</v>
      </c>
      <c r="K803">
        <v>110.2</v>
      </c>
      <c r="L803" t="s">
        <v>170</v>
      </c>
      <c r="M803" t="s">
        <v>54</v>
      </c>
      <c r="N803" t="s">
        <v>37</v>
      </c>
      <c r="O803" t="s">
        <v>32</v>
      </c>
      <c r="P803" t="s">
        <v>118</v>
      </c>
      <c r="Q803" t="s">
        <v>80</v>
      </c>
      <c r="R803" s="1">
        <v>43215</v>
      </c>
      <c r="S803" s="2">
        <f t="shared" si="36"/>
        <v>5.4907036102607434E-3</v>
      </c>
      <c r="T803" s="1" t="str">
        <f t="shared" si="37"/>
        <v/>
      </c>
      <c r="U803" t="str">
        <f t="shared" si="38"/>
        <v>Major Local Control Audit</v>
      </c>
    </row>
    <row r="804" spans="1:21" x14ac:dyDescent="0.25">
      <c r="A804">
        <v>9954</v>
      </c>
      <c r="B804" t="s">
        <v>21</v>
      </c>
      <c r="C804" s="1">
        <v>43270</v>
      </c>
      <c r="D804" t="s">
        <v>22</v>
      </c>
      <c r="E804">
        <v>30</v>
      </c>
      <c r="F804">
        <v>115.81</v>
      </c>
      <c r="G804">
        <v>0.1</v>
      </c>
      <c r="H804" t="s">
        <v>31</v>
      </c>
      <c r="I804">
        <v>22.06</v>
      </c>
      <c r="J804">
        <v>3.98</v>
      </c>
      <c r="K804">
        <v>0.83</v>
      </c>
      <c r="L804" t="s">
        <v>174</v>
      </c>
      <c r="M804" t="s">
        <v>25</v>
      </c>
      <c r="N804" t="s">
        <v>26</v>
      </c>
      <c r="O804" t="s">
        <v>27</v>
      </c>
      <c r="P804" t="s">
        <v>28</v>
      </c>
      <c r="Q804" t="s">
        <v>29</v>
      </c>
      <c r="R804" s="1">
        <v>43272</v>
      </c>
      <c r="S804" s="2">
        <f t="shared" si="36"/>
        <v>6.6378247269129319E-5</v>
      </c>
      <c r="T804" s="1" t="str">
        <f t="shared" si="37"/>
        <v/>
      </c>
      <c r="U804" t="str">
        <f t="shared" si="38"/>
        <v>Low Impact</v>
      </c>
    </row>
    <row r="805" spans="1:21" x14ac:dyDescent="0.25">
      <c r="A805">
        <v>10146</v>
      </c>
      <c r="B805" t="s">
        <v>21</v>
      </c>
      <c r="C805" s="1">
        <v>43221</v>
      </c>
      <c r="D805" t="s">
        <v>52</v>
      </c>
      <c r="E805">
        <v>19</v>
      </c>
      <c r="F805">
        <v>596.21</v>
      </c>
      <c r="G805">
        <v>0.1</v>
      </c>
      <c r="H805" t="s">
        <v>31</v>
      </c>
      <c r="I805">
        <v>211.59</v>
      </c>
      <c r="J805">
        <v>34.229999999999997</v>
      </c>
      <c r="K805">
        <v>5.0199999999999996</v>
      </c>
      <c r="L805" t="s">
        <v>177</v>
      </c>
      <c r="M805" t="s">
        <v>25</v>
      </c>
      <c r="N805" t="s">
        <v>26</v>
      </c>
      <c r="O805" t="s">
        <v>32</v>
      </c>
      <c r="P805" t="s">
        <v>33</v>
      </c>
      <c r="Q805" t="s">
        <v>40</v>
      </c>
      <c r="R805" s="1">
        <v>43226</v>
      </c>
      <c r="S805" s="2">
        <f t="shared" si="36"/>
        <v>3.4172674902277521E-4</v>
      </c>
      <c r="T805" s="1" t="str">
        <f t="shared" si="37"/>
        <v/>
      </c>
      <c r="U805" t="str">
        <f t="shared" si="38"/>
        <v>Low Impact</v>
      </c>
    </row>
    <row r="806" spans="1:21" x14ac:dyDescent="0.25">
      <c r="A806">
        <v>10658</v>
      </c>
      <c r="B806" t="s">
        <v>21</v>
      </c>
      <c r="C806" s="1">
        <v>43339</v>
      </c>
      <c r="D806" t="s">
        <v>52</v>
      </c>
      <c r="E806">
        <v>12</v>
      </c>
      <c r="F806">
        <v>190.73</v>
      </c>
      <c r="G806">
        <v>0.1</v>
      </c>
      <c r="H806" t="s">
        <v>31</v>
      </c>
      <c r="I806">
        <v>-69.64</v>
      </c>
      <c r="J806">
        <v>15.99</v>
      </c>
      <c r="K806">
        <v>9.4</v>
      </c>
      <c r="L806" t="s">
        <v>188</v>
      </c>
      <c r="M806" t="s">
        <v>25</v>
      </c>
      <c r="N806" t="s">
        <v>64</v>
      </c>
      <c r="O806" t="s">
        <v>38</v>
      </c>
      <c r="P806" t="s">
        <v>58</v>
      </c>
      <c r="Q806" t="s">
        <v>40</v>
      </c>
      <c r="R806" s="1">
        <v>43339</v>
      </c>
      <c r="S806" s="2">
        <f t="shared" si="36"/>
        <v>1.0931977464503096E-4</v>
      </c>
      <c r="T806" s="1" t="str">
        <f t="shared" si="37"/>
        <v/>
      </c>
      <c r="U806" t="str">
        <f t="shared" si="38"/>
        <v>Low Impact</v>
      </c>
    </row>
    <row r="807" spans="1:21" x14ac:dyDescent="0.25">
      <c r="A807">
        <v>10949</v>
      </c>
      <c r="B807" t="s">
        <v>21</v>
      </c>
      <c r="C807" s="1">
        <v>43189</v>
      </c>
      <c r="D807" t="s">
        <v>55</v>
      </c>
      <c r="E807">
        <v>46</v>
      </c>
      <c r="F807">
        <v>3449.26</v>
      </c>
      <c r="G807">
        <v>0.1</v>
      </c>
      <c r="H807" t="s">
        <v>56</v>
      </c>
      <c r="I807">
        <v>252.77</v>
      </c>
      <c r="J807">
        <v>80.97</v>
      </c>
      <c r="K807">
        <v>30.06</v>
      </c>
      <c r="L807" t="s">
        <v>121</v>
      </c>
      <c r="M807" t="s">
        <v>25</v>
      </c>
      <c r="N807" t="s">
        <v>45</v>
      </c>
      <c r="O807" t="s">
        <v>38</v>
      </c>
      <c r="P807" t="s">
        <v>58</v>
      </c>
      <c r="Q807" t="s">
        <v>80</v>
      </c>
      <c r="R807" s="1">
        <v>43190</v>
      </c>
      <c r="S807" s="2">
        <f t="shared" si="36"/>
        <v>1.9769953646102843E-3</v>
      </c>
      <c r="T807" s="1" t="str">
        <f t="shared" si="37"/>
        <v/>
      </c>
      <c r="U807" t="str">
        <f t="shared" si="38"/>
        <v>Major Local Control Audit</v>
      </c>
    </row>
    <row r="808" spans="1:21" x14ac:dyDescent="0.25">
      <c r="A808">
        <v>11585</v>
      </c>
      <c r="B808" t="s">
        <v>21</v>
      </c>
      <c r="C808" s="1">
        <v>43174</v>
      </c>
      <c r="D808" t="s">
        <v>55</v>
      </c>
      <c r="E808">
        <v>17</v>
      </c>
      <c r="F808">
        <v>281.83999999999997</v>
      </c>
      <c r="G808">
        <v>0.1</v>
      </c>
      <c r="H808" t="s">
        <v>31</v>
      </c>
      <c r="I808">
        <v>-99.55</v>
      </c>
      <c r="J808">
        <v>17.98</v>
      </c>
      <c r="K808">
        <v>4</v>
      </c>
      <c r="L808" t="s">
        <v>198</v>
      </c>
      <c r="M808" t="s">
        <v>63</v>
      </c>
      <c r="N808" t="s">
        <v>64</v>
      </c>
      <c r="O808" t="s">
        <v>38</v>
      </c>
      <c r="P808" t="s">
        <v>89</v>
      </c>
      <c r="Q808" t="s">
        <v>40</v>
      </c>
      <c r="R808" s="1">
        <v>43175</v>
      </c>
      <c r="S808" s="2">
        <f t="shared" si="36"/>
        <v>1.6154084457586915E-4</v>
      </c>
      <c r="T808" s="1" t="str">
        <f t="shared" si="37"/>
        <v/>
      </c>
      <c r="U808" t="str">
        <f t="shared" si="38"/>
        <v>Low Impact</v>
      </c>
    </row>
    <row r="809" spans="1:21" x14ac:dyDescent="0.25">
      <c r="A809">
        <v>12224</v>
      </c>
      <c r="B809" t="s">
        <v>21</v>
      </c>
      <c r="C809" s="1">
        <v>43446</v>
      </c>
      <c r="D809" t="s">
        <v>35</v>
      </c>
      <c r="E809">
        <v>29</v>
      </c>
      <c r="F809">
        <v>842.61350000000004</v>
      </c>
      <c r="G809">
        <v>0.1</v>
      </c>
      <c r="H809" t="s">
        <v>31</v>
      </c>
      <c r="I809">
        <v>-208.43</v>
      </c>
      <c r="J809">
        <v>35.99</v>
      </c>
      <c r="K809">
        <v>5</v>
      </c>
      <c r="L809" t="s">
        <v>205</v>
      </c>
      <c r="M809" t="s">
        <v>54</v>
      </c>
      <c r="N809" t="s">
        <v>64</v>
      </c>
      <c r="O809" t="s">
        <v>38</v>
      </c>
      <c r="P809" t="s">
        <v>39</v>
      </c>
      <c r="Q809" t="s">
        <v>29</v>
      </c>
      <c r="R809" s="1">
        <v>43446</v>
      </c>
      <c r="S809" s="2">
        <f t="shared" si="36"/>
        <v>4.8295662943879204E-4</v>
      </c>
      <c r="T809" s="1" t="str">
        <f t="shared" si="37"/>
        <v/>
      </c>
      <c r="U809" t="str">
        <f t="shared" si="38"/>
        <v>Low Local Control Audit</v>
      </c>
    </row>
    <row r="810" spans="1:21" x14ac:dyDescent="0.25">
      <c r="A810">
        <v>12869</v>
      </c>
      <c r="B810" t="s">
        <v>21</v>
      </c>
      <c r="C810" s="1">
        <v>43125</v>
      </c>
      <c r="D810" t="s">
        <v>22</v>
      </c>
      <c r="E810">
        <v>15</v>
      </c>
      <c r="F810">
        <v>1532.482</v>
      </c>
      <c r="G810">
        <v>0.1</v>
      </c>
      <c r="H810" t="s">
        <v>31</v>
      </c>
      <c r="I810">
        <v>-43</v>
      </c>
      <c r="J810">
        <v>125.99</v>
      </c>
      <c r="K810">
        <v>8.99</v>
      </c>
      <c r="L810" t="s">
        <v>196</v>
      </c>
      <c r="M810" t="s">
        <v>25</v>
      </c>
      <c r="N810" t="s">
        <v>64</v>
      </c>
      <c r="O810" t="s">
        <v>38</v>
      </c>
      <c r="P810" t="s">
        <v>39</v>
      </c>
      <c r="Q810" t="s">
        <v>40</v>
      </c>
      <c r="R810" s="1">
        <v>43128</v>
      </c>
      <c r="S810" s="2">
        <f t="shared" si="36"/>
        <v>8.7836515958457687E-4</v>
      </c>
      <c r="T810" s="1" t="str">
        <f t="shared" si="37"/>
        <v/>
      </c>
      <c r="U810" t="str">
        <f t="shared" si="38"/>
        <v>Medium Impact</v>
      </c>
    </row>
    <row r="811" spans="1:21" x14ac:dyDescent="0.25">
      <c r="A811">
        <v>13280</v>
      </c>
      <c r="B811" t="s">
        <v>21</v>
      </c>
      <c r="C811" s="1">
        <v>43354</v>
      </c>
      <c r="D811" t="s">
        <v>35</v>
      </c>
      <c r="E811">
        <v>49</v>
      </c>
      <c r="F811">
        <v>318.75850000000003</v>
      </c>
      <c r="G811">
        <v>0.1</v>
      </c>
      <c r="H811" t="s">
        <v>31</v>
      </c>
      <c r="I811">
        <v>-160.94999999999999</v>
      </c>
      <c r="J811">
        <v>7.99</v>
      </c>
      <c r="K811">
        <v>5.03</v>
      </c>
      <c r="L811" t="s">
        <v>214</v>
      </c>
      <c r="M811" t="s">
        <v>166</v>
      </c>
      <c r="N811" t="s">
        <v>45</v>
      </c>
      <c r="O811" t="s">
        <v>38</v>
      </c>
      <c r="P811" t="s">
        <v>39</v>
      </c>
      <c r="Q811" t="s">
        <v>74</v>
      </c>
      <c r="R811" s="1">
        <v>43355</v>
      </c>
      <c r="S811" s="2">
        <f t="shared" si="36"/>
        <v>1.8270123937601902E-4</v>
      </c>
      <c r="T811" s="1" t="str">
        <f t="shared" si="37"/>
        <v/>
      </c>
      <c r="U811" t="str">
        <f t="shared" si="38"/>
        <v>Low Impact</v>
      </c>
    </row>
    <row r="812" spans="1:21" x14ac:dyDescent="0.25">
      <c r="A812">
        <v>13765</v>
      </c>
      <c r="B812" t="s">
        <v>21</v>
      </c>
      <c r="C812" s="1">
        <v>43195</v>
      </c>
      <c r="D812" t="s">
        <v>22</v>
      </c>
      <c r="E812">
        <v>45</v>
      </c>
      <c r="F812">
        <v>1553.38</v>
      </c>
      <c r="G812">
        <v>0.1</v>
      </c>
      <c r="H812" t="s">
        <v>31</v>
      </c>
      <c r="I812">
        <v>180.88</v>
      </c>
      <c r="J812">
        <v>36.549999999999997</v>
      </c>
      <c r="K812">
        <v>13.89</v>
      </c>
      <c r="L812" t="s">
        <v>221</v>
      </c>
      <c r="M812" t="s">
        <v>25</v>
      </c>
      <c r="N812" t="s">
        <v>26</v>
      </c>
      <c r="O812" t="s">
        <v>27</v>
      </c>
      <c r="P812" t="s">
        <v>28</v>
      </c>
      <c r="Q812" t="s">
        <v>29</v>
      </c>
      <c r="R812" s="1">
        <v>43197</v>
      </c>
      <c r="S812" s="2">
        <f t="shared" si="36"/>
        <v>8.9034316330990513E-4</v>
      </c>
      <c r="T812" s="1" t="str">
        <f t="shared" si="37"/>
        <v/>
      </c>
      <c r="U812" t="str">
        <f t="shared" si="38"/>
        <v>Medium Impact</v>
      </c>
    </row>
    <row r="813" spans="1:21" x14ac:dyDescent="0.25">
      <c r="A813">
        <v>14530</v>
      </c>
      <c r="B813" t="s">
        <v>21</v>
      </c>
      <c r="C813" s="1">
        <v>43196</v>
      </c>
      <c r="D813" t="s">
        <v>35</v>
      </c>
      <c r="E813">
        <v>49</v>
      </c>
      <c r="F813">
        <v>645.14</v>
      </c>
      <c r="G813">
        <v>0.1</v>
      </c>
      <c r="H813" t="s">
        <v>31</v>
      </c>
      <c r="I813">
        <v>-26.32</v>
      </c>
      <c r="J813">
        <v>13.43</v>
      </c>
      <c r="K813">
        <v>5.5</v>
      </c>
      <c r="L813" t="s">
        <v>231</v>
      </c>
      <c r="M813" t="s">
        <v>25</v>
      </c>
      <c r="N813" t="s">
        <v>37</v>
      </c>
      <c r="O813" t="s">
        <v>27</v>
      </c>
      <c r="P813" t="s">
        <v>43</v>
      </c>
      <c r="Q813" t="s">
        <v>40</v>
      </c>
      <c r="R813" s="1">
        <v>43198</v>
      </c>
      <c r="S813" s="2">
        <f t="shared" si="36"/>
        <v>3.6977171611437778E-4</v>
      </c>
      <c r="T813" s="1" t="str">
        <f t="shared" si="37"/>
        <v/>
      </c>
      <c r="U813" t="str">
        <f t="shared" si="38"/>
        <v>Low Impact</v>
      </c>
    </row>
    <row r="814" spans="1:21" x14ac:dyDescent="0.25">
      <c r="A814">
        <v>14823</v>
      </c>
      <c r="B814" t="s">
        <v>21</v>
      </c>
      <c r="C814" s="1">
        <v>43143</v>
      </c>
      <c r="D814" t="s">
        <v>52</v>
      </c>
      <c r="E814">
        <v>15</v>
      </c>
      <c r="F814">
        <v>103.62</v>
      </c>
      <c r="G814">
        <v>0.1</v>
      </c>
      <c r="H814" t="s">
        <v>31</v>
      </c>
      <c r="I814">
        <v>39.979999999999997</v>
      </c>
      <c r="J814">
        <v>7.31</v>
      </c>
      <c r="K814">
        <v>0.49</v>
      </c>
      <c r="L814" t="s">
        <v>234</v>
      </c>
      <c r="M814" t="s">
        <v>54</v>
      </c>
      <c r="N814" t="s">
        <v>45</v>
      </c>
      <c r="O814" t="s">
        <v>27</v>
      </c>
      <c r="P814" t="s">
        <v>61</v>
      </c>
      <c r="Q814" t="s">
        <v>40</v>
      </c>
      <c r="R814" s="1">
        <v>43152</v>
      </c>
      <c r="S814" s="2">
        <f t="shared" si="36"/>
        <v>5.9391365011891725E-5</v>
      </c>
      <c r="T814" s="1" t="str">
        <f t="shared" si="37"/>
        <v/>
      </c>
      <c r="U814" t="str">
        <f t="shared" si="38"/>
        <v>Low Impact</v>
      </c>
    </row>
    <row r="815" spans="1:21" x14ac:dyDescent="0.25">
      <c r="A815">
        <v>15040</v>
      </c>
      <c r="B815" t="s">
        <v>21</v>
      </c>
      <c r="C815" s="1">
        <v>43438</v>
      </c>
      <c r="D815" t="s">
        <v>52</v>
      </c>
      <c r="E815">
        <v>48</v>
      </c>
      <c r="F815">
        <v>410.35</v>
      </c>
      <c r="G815">
        <v>0.1</v>
      </c>
      <c r="H815" t="s">
        <v>23</v>
      </c>
      <c r="I815">
        <v>114.02</v>
      </c>
      <c r="J815">
        <v>9.11</v>
      </c>
      <c r="K815">
        <v>2.15</v>
      </c>
      <c r="L815" t="s">
        <v>237</v>
      </c>
      <c r="M815" t="s">
        <v>25</v>
      </c>
      <c r="N815" t="s">
        <v>64</v>
      </c>
      <c r="O815" t="s">
        <v>27</v>
      </c>
      <c r="P815" t="s">
        <v>42</v>
      </c>
      <c r="Q815" t="s">
        <v>29</v>
      </c>
      <c r="R815" s="1">
        <v>43442</v>
      </c>
      <c r="S815" s="2">
        <f t="shared" si="36"/>
        <v>2.3519828829019274E-4</v>
      </c>
      <c r="T815" s="1" t="str">
        <f t="shared" si="37"/>
        <v/>
      </c>
      <c r="U815" t="str">
        <f t="shared" si="38"/>
        <v>Low Impact</v>
      </c>
    </row>
    <row r="816" spans="1:21" x14ac:dyDescent="0.25">
      <c r="A816">
        <v>15111</v>
      </c>
      <c r="B816" t="s">
        <v>21</v>
      </c>
      <c r="C816" s="1">
        <v>43451</v>
      </c>
      <c r="D816" t="s">
        <v>22</v>
      </c>
      <c r="E816">
        <v>13</v>
      </c>
      <c r="F816">
        <v>970.47</v>
      </c>
      <c r="G816">
        <v>0.1</v>
      </c>
      <c r="H816" t="s">
        <v>31</v>
      </c>
      <c r="I816">
        <v>192.38</v>
      </c>
      <c r="J816">
        <v>81.319999999999993</v>
      </c>
      <c r="K816">
        <v>0.99</v>
      </c>
      <c r="L816" t="s">
        <v>239</v>
      </c>
      <c r="M816" t="s">
        <v>25</v>
      </c>
      <c r="N816" t="s">
        <v>26</v>
      </c>
      <c r="O816" t="s">
        <v>27</v>
      </c>
      <c r="P816" t="s">
        <v>46</v>
      </c>
      <c r="Q816" t="s">
        <v>40</v>
      </c>
      <c r="R816" s="1">
        <v>43453</v>
      </c>
      <c r="S816" s="2">
        <f t="shared" si="36"/>
        <v>5.5623950977697902E-4</v>
      </c>
      <c r="T816" s="1" t="str">
        <f t="shared" si="37"/>
        <v/>
      </c>
      <c r="U816" t="str">
        <f t="shared" si="38"/>
        <v>Medium Impact</v>
      </c>
    </row>
    <row r="817" spans="1:21" x14ac:dyDescent="0.25">
      <c r="A817">
        <v>18080</v>
      </c>
      <c r="B817" t="s">
        <v>21</v>
      </c>
      <c r="C817" s="1">
        <v>43273</v>
      </c>
      <c r="D817" t="s">
        <v>35</v>
      </c>
      <c r="E817">
        <v>7</v>
      </c>
      <c r="F817">
        <v>1211.98</v>
      </c>
      <c r="G817">
        <v>0.1</v>
      </c>
      <c r="H817" t="s">
        <v>56</v>
      </c>
      <c r="I817">
        <v>-80.83</v>
      </c>
      <c r="J817">
        <v>180.98</v>
      </c>
      <c r="K817">
        <v>26.2</v>
      </c>
      <c r="L817" t="s">
        <v>165</v>
      </c>
      <c r="M817" t="s">
        <v>166</v>
      </c>
      <c r="N817" t="s">
        <v>26</v>
      </c>
      <c r="O817" t="s">
        <v>32</v>
      </c>
      <c r="P817" t="s">
        <v>86</v>
      </c>
      <c r="Q817" t="s">
        <v>59</v>
      </c>
      <c r="R817" s="1">
        <v>43274</v>
      </c>
      <c r="S817" s="2">
        <f t="shared" si="36"/>
        <v>6.9466460690129832E-4</v>
      </c>
      <c r="T817" s="1" t="str">
        <f t="shared" si="37"/>
        <v/>
      </c>
      <c r="U817" t="str">
        <f t="shared" si="38"/>
        <v>Medium Impact</v>
      </c>
    </row>
    <row r="818" spans="1:21" x14ac:dyDescent="0.25">
      <c r="A818">
        <v>18819</v>
      </c>
      <c r="B818" t="s">
        <v>21</v>
      </c>
      <c r="C818" s="1">
        <v>43156</v>
      </c>
      <c r="D818" t="s">
        <v>52</v>
      </c>
      <c r="E818">
        <v>22</v>
      </c>
      <c r="F818">
        <v>1102.3</v>
      </c>
      <c r="G818">
        <v>0.1</v>
      </c>
      <c r="H818" t="s">
        <v>31</v>
      </c>
      <c r="I818">
        <v>98.12</v>
      </c>
      <c r="J818">
        <v>50.98</v>
      </c>
      <c r="K818">
        <v>22.24</v>
      </c>
      <c r="L818" t="s">
        <v>176</v>
      </c>
      <c r="M818" t="s">
        <v>25</v>
      </c>
      <c r="N818" t="s">
        <v>26</v>
      </c>
      <c r="O818" t="s">
        <v>32</v>
      </c>
      <c r="P818" t="s">
        <v>33</v>
      </c>
      <c r="Q818" t="s">
        <v>76</v>
      </c>
      <c r="R818" s="1">
        <v>43158</v>
      </c>
      <c r="S818" s="2">
        <f t="shared" si="36"/>
        <v>6.3179986153839266E-4</v>
      </c>
      <c r="T818" s="1" t="str">
        <f t="shared" si="37"/>
        <v/>
      </c>
      <c r="U818" t="str">
        <f t="shared" si="38"/>
        <v>Medium Impact</v>
      </c>
    </row>
    <row r="819" spans="1:21" x14ac:dyDescent="0.25">
      <c r="A819">
        <v>19105</v>
      </c>
      <c r="B819" t="s">
        <v>21</v>
      </c>
      <c r="C819" s="1">
        <v>43401</v>
      </c>
      <c r="D819" t="s">
        <v>35</v>
      </c>
      <c r="E819">
        <v>31</v>
      </c>
      <c r="F819">
        <v>1370.56</v>
      </c>
      <c r="G819">
        <v>0.1</v>
      </c>
      <c r="H819" t="s">
        <v>31</v>
      </c>
      <c r="I819">
        <v>511.51</v>
      </c>
      <c r="J819">
        <v>48.91</v>
      </c>
      <c r="K819">
        <v>5.97</v>
      </c>
      <c r="L819" t="s">
        <v>276</v>
      </c>
      <c r="M819" t="s">
        <v>25</v>
      </c>
      <c r="N819" t="s">
        <v>26</v>
      </c>
      <c r="O819" t="s">
        <v>27</v>
      </c>
      <c r="P819" t="s">
        <v>42</v>
      </c>
      <c r="Q819" t="s">
        <v>40</v>
      </c>
      <c r="R819" s="1">
        <v>43403</v>
      </c>
      <c r="S819" s="2">
        <f t="shared" si="36"/>
        <v>7.855571244035738E-4</v>
      </c>
      <c r="T819" s="1" t="str">
        <f t="shared" si="37"/>
        <v/>
      </c>
      <c r="U819" t="str">
        <f t="shared" si="38"/>
        <v>Medium Impact</v>
      </c>
    </row>
    <row r="820" spans="1:21" x14ac:dyDescent="0.25">
      <c r="A820">
        <v>19204</v>
      </c>
      <c r="B820" t="s">
        <v>21</v>
      </c>
      <c r="C820" s="1">
        <v>43361</v>
      </c>
      <c r="D820" t="s">
        <v>55</v>
      </c>
      <c r="E820">
        <v>27</v>
      </c>
      <c r="F820">
        <v>233.92</v>
      </c>
      <c r="G820">
        <v>0.1</v>
      </c>
      <c r="H820" t="s">
        <v>31</v>
      </c>
      <c r="I820">
        <v>-80.75</v>
      </c>
      <c r="J820">
        <v>8.75</v>
      </c>
      <c r="K820">
        <v>8.5399999999999991</v>
      </c>
      <c r="L820" t="s">
        <v>277</v>
      </c>
      <c r="M820" t="s">
        <v>54</v>
      </c>
      <c r="N820" t="s">
        <v>26</v>
      </c>
      <c r="O820" t="s">
        <v>32</v>
      </c>
      <c r="P820" t="s">
        <v>33</v>
      </c>
      <c r="Q820" t="s">
        <v>34</v>
      </c>
      <c r="R820" s="1">
        <v>43362</v>
      </c>
      <c r="S820" s="2">
        <f t="shared" si="36"/>
        <v>1.3407477420943555E-4</v>
      </c>
      <c r="T820" s="1" t="str">
        <f t="shared" si="37"/>
        <v/>
      </c>
      <c r="U820" t="str">
        <f t="shared" si="38"/>
        <v>Low Impact</v>
      </c>
    </row>
    <row r="821" spans="1:21" x14ac:dyDescent="0.25">
      <c r="A821">
        <v>19300</v>
      </c>
      <c r="B821" t="s">
        <v>21</v>
      </c>
      <c r="C821" s="1">
        <v>43450</v>
      </c>
      <c r="D821" t="s">
        <v>49</v>
      </c>
      <c r="E821">
        <v>10</v>
      </c>
      <c r="F821">
        <v>78.72</v>
      </c>
      <c r="G821">
        <v>0.1</v>
      </c>
      <c r="H821" t="s">
        <v>31</v>
      </c>
      <c r="I821">
        <v>-22.36</v>
      </c>
      <c r="J821">
        <v>7.64</v>
      </c>
      <c r="K821">
        <v>5.83</v>
      </c>
      <c r="L821" t="s">
        <v>280</v>
      </c>
      <c r="M821" t="s">
        <v>25</v>
      </c>
      <c r="N821" t="s">
        <v>26</v>
      </c>
      <c r="O821" t="s">
        <v>27</v>
      </c>
      <c r="P821" t="s">
        <v>42</v>
      </c>
      <c r="Q821" t="s">
        <v>29</v>
      </c>
      <c r="R821" s="1">
        <v>43451</v>
      </c>
      <c r="S821" s="2">
        <f t="shared" si="36"/>
        <v>4.5119554658715658E-5</v>
      </c>
      <c r="T821" s="1" t="str">
        <f t="shared" si="37"/>
        <v/>
      </c>
      <c r="U821" t="str">
        <f t="shared" si="38"/>
        <v>Low Impact</v>
      </c>
    </row>
    <row r="822" spans="1:21" x14ac:dyDescent="0.25">
      <c r="A822">
        <v>20166</v>
      </c>
      <c r="B822" t="s">
        <v>21</v>
      </c>
      <c r="C822" s="1">
        <v>43163</v>
      </c>
      <c r="D822" t="s">
        <v>52</v>
      </c>
      <c r="E822">
        <v>6</v>
      </c>
      <c r="F822">
        <v>973.86199999999997</v>
      </c>
      <c r="G822">
        <v>0.1</v>
      </c>
      <c r="H822" t="s">
        <v>31</v>
      </c>
      <c r="I822">
        <v>-693.33</v>
      </c>
      <c r="J822">
        <v>205.99</v>
      </c>
      <c r="K822">
        <v>8.99</v>
      </c>
      <c r="L822" t="s">
        <v>134</v>
      </c>
      <c r="M822" t="s">
        <v>25</v>
      </c>
      <c r="N822" t="s">
        <v>26</v>
      </c>
      <c r="O822" t="s">
        <v>38</v>
      </c>
      <c r="P822" t="s">
        <v>39</v>
      </c>
      <c r="Q822" t="s">
        <v>40</v>
      </c>
      <c r="R822" s="1">
        <v>43167</v>
      </c>
      <c r="S822" s="2">
        <f t="shared" si="36"/>
        <v>5.5818368570942768E-4</v>
      </c>
      <c r="T822" s="1" t="str">
        <f t="shared" si="37"/>
        <v/>
      </c>
      <c r="U822" t="str">
        <f t="shared" si="38"/>
        <v>Medium Impact</v>
      </c>
    </row>
    <row r="823" spans="1:21" x14ac:dyDescent="0.25">
      <c r="A823">
        <v>20229</v>
      </c>
      <c r="B823" t="s">
        <v>21</v>
      </c>
      <c r="C823" s="1">
        <v>43403</v>
      </c>
      <c r="D823" t="s">
        <v>52</v>
      </c>
      <c r="E823">
        <v>47</v>
      </c>
      <c r="F823">
        <v>116.06</v>
      </c>
      <c r="G823">
        <v>0.1</v>
      </c>
      <c r="H823" t="s">
        <v>31</v>
      </c>
      <c r="I823">
        <v>25.2</v>
      </c>
      <c r="J823">
        <v>2.62</v>
      </c>
      <c r="K823">
        <v>0.8</v>
      </c>
      <c r="L823" t="s">
        <v>288</v>
      </c>
      <c r="M823" t="s">
        <v>25</v>
      </c>
      <c r="N823" t="s">
        <v>37</v>
      </c>
      <c r="O823" t="s">
        <v>27</v>
      </c>
      <c r="P823" t="s">
        <v>72</v>
      </c>
      <c r="Q823" t="s">
        <v>29</v>
      </c>
      <c r="R823" s="1">
        <v>43410</v>
      </c>
      <c r="S823" s="2">
        <f t="shared" si="36"/>
        <v>6.6521538537735506E-5</v>
      </c>
      <c r="T823" s="1" t="str">
        <f t="shared" si="37"/>
        <v/>
      </c>
      <c r="U823" t="str">
        <f t="shared" si="38"/>
        <v>Low Impact</v>
      </c>
    </row>
    <row r="824" spans="1:21" x14ac:dyDescent="0.25">
      <c r="A824">
        <v>20709</v>
      </c>
      <c r="B824" t="s">
        <v>21</v>
      </c>
      <c r="C824" s="1">
        <v>43323</v>
      </c>
      <c r="D824" t="s">
        <v>35</v>
      </c>
      <c r="E824">
        <v>4</v>
      </c>
      <c r="F824">
        <v>16.600000000000001</v>
      </c>
      <c r="G824">
        <v>0.1</v>
      </c>
      <c r="H824" t="s">
        <v>31</v>
      </c>
      <c r="I824">
        <v>-2.06</v>
      </c>
      <c r="J824">
        <v>4.13</v>
      </c>
      <c r="K824">
        <v>0.99</v>
      </c>
      <c r="L824" t="s">
        <v>293</v>
      </c>
      <c r="M824" t="s">
        <v>54</v>
      </c>
      <c r="N824" t="s">
        <v>64</v>
      </c>
      <c r="O824" t="s">
        <v>27</v>
      </c>
      <c r="P824" t="s">
        <v>61</v>
      </c>
      <c r="Q824" t="s">
        <v>40</v>
      </c>
      <c r="R824" s="1">
        <v>43323</v>
      </c>
      <c r="S824" s="2">
        <f t="shared" si="36"/>
        <v>9.5145402354507118E-6</v>
      </c>
      <c r="T824" s="1" t="str">
        <f t="shared" si="37"/>
        <v/>
      </c>
      <c r="U824" t="str">
        <f t="shared" si="38"/>
        <v>Low Impact</v>
      </c>
    </row>
    <row r="825" spans="1:21" x14ac:dyDescent="0.25">
      <c r="A825">
        <v>20711</v>
      </c>
      <c r="B825" t="s">
        <v>21</v>
      </c>
      <c r="C825" s="1">
        <v>43119</v>
      </c>
      <c r="D825" t="s">
        <v>49</v>
      </c>
      <c r="E825">
        <v>5</v>
      </c>
      <c r="F825">
        <v>98.66</v>
      </c>
      <c r="G825">
        <v>0.1</v>
      </c>
      <c r="H825" t="s">
        <v>31</v>
      </c>
      <c r="I825">
        <v>-19.52</v>
      </c>
      <c r="J825">
        <v>18.97</v>
      </c>
      <c r="K825">
        <v>9.0299999999999994</v>
      </c>
      <c r="L825" t="s">
        <v>294</v>
      </c>
      <c r="M825" t="s">
        <v>63</v>
      </c>
      <c r="N825" t="s">
        <v>64</v>
      </c>
      <c r="O825" t="s">
        <v>27</v>
      </c>
      <c r="P825" t="s">
        <v>42</v>
      </c>
      <c r="Q825" t="s">
        <v>40</v>
      </c>
      <c r="R825" s="1">
        <v>43121</v>
      </c>
      <c r="S825" s="2">
        <f t="shared" si="36"/>
        <v>5.6548466242745002E-5</v>
      </c>
      <c r="T825" s="1" t="str">
        <f t="shared" si="37"/>
        <v/>
      </c>
      <c r="U825" t="str">
        <f t="shared" si="38"/>
        <v>Low Impact</v>
      </c>
    </row>
    <row r="826" spans="1:21" x14ac:dyDescent="0.25">
      <c r="A826">
        <v>21091</v>
      </c>
      <c r="B826" t="s">
        <v>21</v>
      </c>
      <c r="C826" s="1">
        <v>43446</v>
      </c>
      <c r="D826" t="s">
        <v>35</v>
      </c>
      <c r="E826">
        <v>32</v>
      </c>
      <c r="F826">
        <v>270.73</v>
      </c>
      <c r="G826">
        <v>0.1</v>
      </c>
      <c r="H826" t="s">
        <v>23</v>
      </c>
      <c r="I826">
        <v>-54.57</v>
      </c>
      <c r="J826">
        <v>8.8800000000000008</v>
      </c>
      <c r="K826">
        <v>6.28</v>
      </c>
      <c r="L826" t="s">
        <v>295</v>
      </c>
      <c r="M826" t="s">
        <v>54</v>
      </c>
      <c r="N826" t="s">
        <v>26</v>
      </c>
      <c r="O826" t="s">
        <v>27</v>
      </c>
      <c r="P826" t="s">
        <v>48</v>
      </c>
      <c r="Q826" t="s">
        <v>40</v>
      </c>
      <c r="R826" s="1">
        <v>43448</v>
      </c>
      <c r="S826" s="2">
        <f t="shared" si="36"/>
        <v>1.551729805990103E-4</v>
      </c>
      <c r="T826" s="1" t="str">
        <f t="shared" si="37"/>
        <v/>
      </c>
      <c r="U826" t="str">
        <f t="shared" si="38"/>
        <v>Low Impact</v>
      </c>
    </row>
    <row r="827" spans="1:21" x14ac:dyDescent="0.25">
      <c r="A827">
        <v>23008</v>
      </c>
      <c r="B827" t="s">
        <v>21</v>
      </c>
      <c r="C827" s="1">
        <v>43382</v>
      </c>
      <c r="D827" t="s">
        <v>49</v>
      </c>
      <c r="E827">
        <v>10</v>
      </c>
      <c r="F827">
        <v>1136.47</v>
      </c>
      <c r="G827">
        <v>0.1</v>
      </c>
      <c r="H827" t="s">
        <v>23</v>
      </c>
      <c r="I827">
        <v>323.32</v>
      </c>
      <c r="J827">
        <v>120.98</v>
      </c>
      <c r="K827">
        <v>9.07</v>
      </c>
      <c r="L827" t="s">
        <v>216</v>
      </c>
      <c r="M827" t="s">
        <v>54</v>
      </c>
      <c r="N827" t="s">
        <v>64</v>
      </c>
      <c r="O827" t="s">
        <v>27</v>
      </c>
      <c r="P827" t="s">
        <v>48</v>
      </c>
      <c r="Q827" t="s">
        <v>40</v>
      </c>
      <c r="R827" s="1">
        <v>43384</v>
      </c>
      <c r="S827" s="2">
        <f t="shared" si="36"/>
        <v>6.5138491213148609E-4</v>
      </c>
      <c r="T827" s="1" t="str">
        <f t="shared" si="37"/>
        <v/>
      </c>
      <c r="U827" t="str">
        <f t="shared" si="38"/>
        <v>Medium Impact</v>
      </c>
    </row>
    <row r="828" spans="1:21" x14ac:dyDescent="0.25">
      <c r="A828">
        <v>23652</v>
      </c>
      <c r="B828" t="s">
        <v>21</v>
      </c>
      <c r="C828" s="1">
        <v>43342</v>
      </c>
      <c r="D828" t="s">
        <v>22</v>
      </c>
      <c r="E828">
        <v>27</v>
      </c>
      <c r="F828">
        <v>305.48</v>
      </c>
      <c r="G828">
        <v>0.1</v>
      </c>
      <c r="H828" t="s">
        <v>31</v>
      </c>
      <c r="I828">
        <v>47.14</v>
      </c>
      <c r="J828">
        <v>11.55</v>
      </c>
      <c r="K828">
        <v>2.36</v>
      </c>
      <c r="L828" t="s">
        <v>316</v>
      </c>
      <c r="M828" t="s">
        <v>25</v>
      </c>
      <c r="N828" t="s">
        <v>45</v>
      </c>
      <c r="O828" t="s">
        <v>27</v>
      </c>
      <c r="P828" t="s">
        <v>28</v>
      </c>
      <c r="Q828" t="s">
        <v>29</v>
      </c>
      <c r="R828" s="1">
        <v>43342</v>
      </c>
      <c r="S828" s="2">
        <f t="shared" si="36"/>
        <v>1.7509046693527008E-4</v>
      </c>
      <c r="T828" s="1" t="str">
        <f t="shared" si="37"/>
        <v/>
      </c>
      <c r="U828" t="str">
        <f t="shared" si="38"/>
        <v>Low Impact</v>
      </c>
    </row>
    <row r="829" spans="1:21" x14ac:dyDescent="0.25">
      <c r="A829">
        <v>24544</v>
      </c>
      <c r="B829" t="s">
        <v>21</v>
      </c>
      <c r="C829" s="1">
        <v>43126</v>
      </c>
      <c r="D829" t="s">
        <v>35</v>
      </c>
      <c r="E829">
        <v>39</v>
      </c>
      <c r="F829">
        <v>1243.45</v>
      </c>
      <c r="G829">
        <v>0.1</v>
      </c>
      <c r="H829" t="s">
        <v>31</v>
      </c>
      <c r="I829">
        <v>-1212.55</v>
      </c>
      <c r="J829">
        <v>32.479999999999997</v>
      </c>
      <c r="K829">
        <v>35</v>
      </c>
      <c r="L829" t="s">
        <v>109</v>
      </c>
      <c r="M829" t="s">
        <v>25</v>
      </c>
      <c r="N829" t="s">
        <v>26</v>
      </c>
      <c r="O829" t="s">
        <v>27</v>
      </c>
      <c r="P829" t="s">
        <v>43</v>
      </c>
      <c r="Q829" t="s">
        <v>76</v>
      </c>
      <c r="R829" s="1">
        <v>43127</v>
      </c>
      <c r="S829" s="2">
        <f t="shared" si="36"/>
        <v>7.1270211179344501E-4</v>
      </c>
      <c r="T829" s="1" t="str">
        <f t="shared" si="37"/>
        <v/>
      </c>
      <c r="U829" t="str">
        <f t="shared" si="38"/>
        <v>Medium Impact</v>
      </c>
    </row>
    <row r="830" spans="1:21" x14ac:dyDescent="0.25">
      <c r="A830">
        <v>25120</v>
      </c>
      <c r="B830" t="s">
        <v>21</v>
      </c>
      <c r="C830" s="1">
        <v>43135</v>
      </c>
      <c r="D830" t="s">
        <v>55</v>
      </c>
      <c r="E830">
        <v>10</v>
      </c>
      <c r="F830">
        <v>71.86</v>
      </c>
      <c r="G830">
        <v>0.1</v>
      </c>
      <c r="H830" t="s">
        <v>31</v>
      </c>
      <c r="I830">
        <v>-35.520000000000003</v>
      </c>
      <c r="J830">
        <v>6.68</v>
      </c>
      <c r="K830">
        <v>6.93</v>
      </c>
      <c r="L830" t="s">
        <v>185</v>
      </c>
      <c r="M830" t="s">
        <v>25</v>
      </c>
      <c r="N830" t="s">
        <v>26</v>
      </c>
      <c r="O830" t="s">
        <v>27</v>
      </c>
      <c r="P830" t="s">
        <v>42</v>
      </c>
      <c r="Q830" t="s">
        <v>40</v>
      </c>
      <c r="R830" s="1">
        <v>43138</v>
      </c>
      <c r="S830" s="2">
        <f t="shared" si="36"/>
        <v>4.1187642248161931E-5</v>
      </c>
      <c r="T830" s="1" t="str">
        <f t="shared" si="37"/>
        <v/>
      </c>
      <c r="U830" t="str">
        <f t="shared" si="38"/>
        <v>Low Impact</v>
      </c>
    </row>
    <row r="831" spans="1:21" x14ac:dyDescent="0.25">
      <c r="A831">
        <v>25926</v>
      </c>
      <c r="B831" t="s">
        <v>21</v>
      </c>
      <c r="C831" s="1">
        <v>43424</v>
      </c>
      <c r="D831" t="s">
        <v>35</v>
      </c>
      <c r="E831">
        <v>20</v>
      </c>
      <c r="F831">
        <v>3300.2159999999999</v>
      </c>
      <c r="G831">
        <v>0.1</v>
      </c>
      <c r="H831" t="s">
        <v>56</v>
      </c>
      <c r="I831">
        <v>-855.03</v>
      </c>
      <c r="J831">
        <v>218.75</v>
      </c>
      <c r="K831">
        <v>69.64</v>
      </c>
      <c r="L831" t="s">
        <v>141</v>
      </c>
      <c r="M831" t="s">
        <v>25</v>
      </c>
      <c r="N831" t="s">
        <v>26</v>
      </c>
      <c r="O831" t="s">
        <v>32</v>
      </c>
      <c r="P831" t="s">
        <v>118</v>
      </c>
      <c r="Q831" t="s">
        <v>80</v>
      </c>
      <c r="R831" s="1">
        <v>43425</v>
      </c>
      <c r="S831" s="2">
        <f t="shared" si="36"/>
        <v>1.891568549257723E-3</v>
      </c>
      <c r="T831" s="1" t="str">
        <f t="shared" si="37"/>
        <v/>
      </c>
      <c r="U831" t="str">
        <f t="shared" si="38"/>
        <v>Major Local Control Audit</v>
      </c>
    </row>
    <row r="832" spans="1:21" x14ac:dyDescent="0.25">
      <c r="A832">
        <v>25953</v>
      </c>
      <c r="B832" t="s">
        <v>21</v>
      </c>
      <c r="C832" s="1">
        <v>43370</v>
      </c>
      <c r="D832" t="s">
        <v>49</v>
      </c>
      <c r="E832">
        <v>27</v>
      </c>
      <c r="F832">
        <v>258.54000000000002</v>
      </c>
      <c r="G832">
        <v>0.1</v>
      </c>
      <c r="H832" t="s">
        <v>31</v>
      </c>
      <c r="I832">
        <v>-16.3</v>
      </c>
      <c r="J832">
        <v>9.85</v>
      </c>
      <c r="K832">
        <v>4.82</v>
      </c>
      <c r="L832" t="s">
        <v>260</v>
      </c>
      <c r="M832" t="s">
        <v>25</v>
      </c>
      <c r="N832" t="s">
        <v>26</v>
      </c>
      <c r="O832" t="s">
        <v>27</v>
      </c>
      <c r="P832" t="s">
        <v>28</v>
      </c>
      <c r="Q832" t="s">
        <v>29</v>
      </c>
      <c r="R832" s="1">
        <v>43371</v>
      </c>
      <c r="S832" s="2">
        <f t="shared" si="36"/>
        <v>1.4818609834177271E-4</v>
      </c>
      <c r="T832" s="1" t="str">
        <f t="shared" si="37"/>
        <v/>
      </c>
      <c r="U832" t="str">
        <f t="shared" si="38"/>
        <v>Low Impact</v>
      </c>
    </row>
    <row r="833" spans="1:21" x14ac:dyDescent="0.25">
      <c r="A833">
        <v>27555</v>
      </c>
      <c r="B833" t="s">
        <v>21</v>
      </c>
      <c r="C833" s="1">
        <v>43344</v>
      </c>
      <c r="D833" t="s">
        <v>49</v>
      </c>
      <c r="E833">
        <v>32</v>
      </c>
      <c r="F833">
        <v>209.42</v>
      </c>
      <c r="G833">
        <v>0.1</v>
      </c>
      <c r="H833" t="s">
        <v>31</v>
      </c>
      <c r="I833">
        <v>65.41</v>
      </c>
      <c r="J833">
        <v>6.74</v>
      </c>
      <c r="K833">
        <v>1.72</v>
      </c>
      <c r="L833" t="s">
        <v>341</v>
      </c>
      <c r="M833" t="s">
        <v>166</v>
      </c>
      <c r="N833" t="s">
        <v>64</v>
      </c>
      <c r="O833" t="s">
        <v>27</v>
      </c>
      <c r="P833" t="s">
        <v>42</v>
      </c>
      <c r="Q833" t="s">
        <v>29</v>
      </c>
      <c r="R833" s="1">
        <v>43346</v>
      </c>
      <c r="S833" s="2">
        <f t="shared" si="36"/>
        <v>1.2003222988602938E-4</v>
      </c>
      <c r="T833" s="1" t="str">
        <f t="shared" si="37"/>
        <v/>
      </c>
      <c r="U833" t="str">
        <f t="shared" si="38"/>
        <v>Low Impact</v>
      </c>
    </row>
    <row r="834" spans="1:21" x14ac:dyDescent="0.25">
      <c r="A834">
        <v>27813</v>
      </c>
      <c r="B834" t="s">
        <v>21</v>
      </c>
      <c r="C834" s="1">
        <v>43112</v>
      </c>
      <c r="D834" t="s">
        <v>55</v>
      </c>
      <c r="E834">
        <v>10</v>
      </c>
      <c r="F834">
        <v>401.14</v>
      </c>
      <c r="G834">
        <v>0.1</v>
      </c>
      <c r="H834" t="s">
        <v>31</v>
      </c>
      <c r="I834">
        <v>-131.03</v>
      </c>
      <c r="J834">
        <v>40.98</v>
      </c>
      <c r="K834">
        <v>6.5</v>
      </c>
      <c r="L834" t="s">
        <v>342</v>
      </c>
      <c r="M834" t="s">
        <v>25</v>
      </c>
      <c r="N834" t="s">
        <v>64</v>
      </c>
      <c r="O834" t="s">
        <v>38</v>
      </c>
      <c r="P834" t="s">
        <v>89</v>
      </c>
      <c r="Q834" t="s">
        <v>40</v>
      </c>
      <c r="R834" s="1">
        <v>43114</v>
      </c>
      <c r="S834" s="2">
        <f t="shared" ref="S834:S897" si="39">F834/$F$905</f>
        <v>2.2991943795474084E-4</v>
      </c>
      <c r="T834" s="1" t="str">
        <f t="shared" si="37"/>
        <v/>
      </c>
      <c r="U834" t="str">
        <f t="shared" si="38"/>
        <v>Low Impact</v>
      </c>
    </row>
    <row r="835" spans="1:21" x14ac:dyDescent="0.25">
      <c r="A835">
        <v>28354</v>
      </c>
      <c r="B835" t="s">
        <v>21</v>
      </c>
      <c r="C835" s="1">
        <v>43186</v>
      </c>
      <c r="D835" t="s">
        <v>52</v>
      </c>
      <c r="E835">
        <v>34</v>
      </c>
      <c r="F835">
        <v>507.66</v>
      </c>
      <c r="G835">
        <v>0.1</v>
      </c>
      <c r="H835" t="s">
        <v>31</v>
      </c>
      <c r="I835">
        <v>106.71</v>
      </c>
      <c r="J835">
        <v>15.98</v>
      </c>
      <c r="K835">
        <v>4</v>
      </c>
      <c r="L835" t="s">
        <v>209</v>
      </c>
      <c r="M835" t="s">
        <v>25</v>
      </c>
      <c r="N835" t="s">
        <v>26</v>
      </c>
      <c r="O835" t="s">
        <v>38</v>
      </c>
      <c r="P835" t="s">
        <v>89</v>
      </c>
      <c r="Q835" t="s">
        <v>40</v>
      </c>
      <c r="R835" s="1">
        <v>43191</v>
      </c>
      <c r="S835" s="2">
        <f t="shared" si="39"/>
        <v>2.9097298168246434E-4</v>
      </c>
      <c r="T835" s="1" t="str">
        <f t="shared" ref="T835:T898" si="40">IF(B835="Y","QUALITY CHECK","")</f>
        <v/>
      </c>
      <c r="U835" t="str">
        <f t="shared" ref="U835:U898" si="41">VLOOKUP(S835,$G$912:$H$917,2)</f>
        <v>Low Impact</v>
      </c>
    </row>
    <row r="836" spans="1:21" x14ac:dyDescent="0.25">
      <c r="A836">
        <v>28675</v>
      </c>
      <c r="B836" t="s">
        <v>21</v>
      </c>
      <c r="C836" s="1">
        <v>43381</v>
      </c>
      <c r="D836" t="s">
        <v>49</v>
      </c>
      <c r="E836">
        <v>15</v>
      </c>
      <c r="F836">
        <v>822.84249999999997</v>
      </c>
      <c r="G836">
        <v>0.1</v>
      </c>
      <c r="H836" t="s">
        <v>31</v>
      </c>
      <c r="I836">
        <v>4.3899999999999997</v>
      </c>
      <c r="J836">
        <v>65.989999999999995</v>
      </c>
      <c r="K836">
        <v>5.92</v>
      </c>
      <c r="L836" t="s">
        <v>341</v>
      </c>
      <c r="M836" t="s">
        <v>166</v>
      </c>
      <c r="N836" t="s">
        <v>64</v>
      </c>
      <c r="O836" t="s">
        <v>38</v>
      </c>
      <c r="P836" t="s">
        <v>39</v>
      </c>
      <c r="Q836" t="s">
        <v>40</v>
      </c>
      <c r="R836" s="1">
        <v>43382</v>
      </c>
      <c r="S836" s="2">
        <f t="shared" si="39"/>
        <v>4.7162458275234044E-4</v>
      </c>
      <c r="T836" s="1" t="str">
        <f t="shared" si="40"/>
        <v/>
      </c>
      <c r="U836" t="str">
        <f t="shared" si="41"/>
        <v>Low Local Control Audit</v>
      </c>
    </row>
    <row r="837" spans="1:21" x14ac:dyDescent="0.25">
      <c r="A837">
        <v>29287</v>
      </c>
      <c r="B837" t="s">
        <v>21</v>
      </c>
      <c r="C837" s="1">
        <v>43283</v>
      </c>
      <c r="D837" t="s">
        <v>35</v>
      </c>
      <c r="E837">
        <v>50</v>
      </c>
      <c r="F837">
        <v>281.39</v>
      </c>
      <c r="G837">
        <v>0.1</v>
      </c>
      <c r="H837" t="s">
        <v>31</v>
      </c>
      <c r="I837">
        <v>-106.4</v>
      </c>
      <c r="J837">
        <v>5.74</v>
      </c>
      <c r="K837">
        <v>5.01</v>
      </c>
      <c r="L837" t="s">
        <v>352</v>
      </c>
      <c r="M837" t="s">
        <v>166</v>
      </c>
      <c r="N837" t="s">
        <v>64</v>
      </c>
      <c r="O837" t="s">
        <v>27</v>
      </c>
      <c r="P837" t="s">
        <v>48</v>
      </c>
      <c r="Q837" t="s">
        <v>40</v>
      </c>
      <c r="R837" s="1">
        <v>43285</v>
      </c>
      <c r="S837" s="2">
        <f t="shared" si="39"/>
        <v>1.6128292029237803E-4</v>
      </c>
      <c r="T837" s="1" t="str">
        <f t="shared" si="40"/>
        <v/>
      </c>
      <c r="U837" t="str">
        <f t="shared" si="41"/>
        <v>Low Impact</v>
      </c>
    </row>
    <row r="838" spans="1:21" x14ac:dyDescent="0.25">
      <c r="A838">
        <v>29319</v>
      </c>
      <c r="B838" t="s">
        <v>21</v>
      </c>
      <c r="C838" s="1">
        <v>43124</v>
      </c>
      <c r="D838" t="s">
        <v>52</v>
      </c>
      <c r="E838">
        <v>30</v>
      </c>
      <c r="F838">
        <v>6654.39</v>
      </c>
      <c r="G838">
        <v>0.1</v>
      </c>
      <c r="H838" t="s">
        <v>31</v>
      </c>
      <c r="I838">
        <v>1151.69</v>
      </c>
      <c r="J838">
        <v>238.4</v>
      </c>
      <c r="K838">
        <v>24.49</v>
      </c>
      <c r="L838" t="s">
        <v>353</v>
      </c>
      <c r="M838" t="s">
        <v>63</v>
      </c>
      <c r="N838" t="s">
        <v>45</v>
      </c>
      <c r="O838" t="s">
        <v>32</v>
      </c>
      <c r="P838" t="s">
        <v>86</v>
      </c>
      <c r="Q838" t="s">
        <v>76</v>
      </c>
      <c r="R838" s="1">
        <v>43126</v>
      </c>
      <c r="S838" s="2">
        <f t="shared" si="39"/>
        <v>3.8140639396012565E-3</v>
      </c>
      <c r="T838" s="1" t="str">
        <f t="shared" si="40"/>
        <v/>
      </c>
      <c r="U838" t="str">
        <f t="shared" si="41"/>
        <v>Major Local Control Audit</v>
      </c>
    </row>
    <row r="839" spans="1:21" x14ac:dyDescent="0.25">
      <c r="A839">
        <v>29346</v>
      </c>
      <c r="B839" t="s">
        <v>21</v>
      </c>
      <c r="C839" s="1">
        <v>43328</v>
      </c>
      <c r="D839" t="s">
        <v>52</v>
      </c>
      <c r="E839">
        <v>2</v>
      </c>
      <c r="F839">
        <v>29.06</v>
      </c>
      <c r="G839">
        <v>0.1</v>
      </c>
      <c r="H839" t="s">
        <v>31</v>
      </c>
      <c r="I839">
        <v>-16.149999999999999</v>
      </c>
      <c r="J839">
        <v>11.58</v>
      </c>
      <c r="K839">
        <v>6.97</v>
      </c>
      <c r="L839" t="s">
        <v>354</v>
      </c>
      <c r="M839" t="s">
        <v>63</v>
      </c>
      <c r="N839" t="s">
        <v>26</v>
      </c>
      <c r="O839" t="s">
        <v>27</v>
      </c>
      <c r="P839" t="s">
        <v>51</v>
      </c>
      <c r="Q839" t="s">
        <v>40</v>
      </c>
      <c r="R839" s="1">
        <v>43332</v>
      </c>
      <c r="S839" s="2">
        <f t="shared" si="39"/>
        <v>1.6656177062782989E-5</v>
      </c>
      <c r="T839" s="1" t="str">
        <f t="shared" si="40"/>
        <v/>
      </c>
      <c r="U839" t="str">
        <f t="shared" si="41"/>
        <v>Low Impact</v>
      </c>
    </row>
    <row r="840" spans="1:21" x14ac:dyDescent="0.25">
      <c r="A840">
        <v>30214</v>
      </c>
      <c r="B840" t="s">
        <v>21</v>
      </c>
      <c r="C840" s="1">
        <v>43377</v>
      </c>
      <c r="D840" t="s">
        <v>52</v>
      </c>
      <c r="E840">
        <v>38</v>
      </c>
      <c r="F840">
        <v>375.61</v>
      </c>
      <c r="G840">
        <v>0.1</v>
      </c>
      <c r="H840" t="s">
        <v>23</v>
      </c>
      <c r="I840">
        <v>-21.26</v>
      </c>
      <c r="J840">
        <v>10.44</v>
      </c>
      <c r="K840">
        <v>5.75</v>
      </c>
      <c r="L840" t="s">
        <v>36</v>
      </c>
      <c r="M840" t="s">
        <v>25</v>
      </c>
      <c r="N840" t="s">
        <v>37</v>
      </c>
      <c r="O840" t="s">
        <v>27</v>
      </c>
      <c r="P840" t="s">
        <v>48</v>
      </c>
      <c r="Q840" t="s">
        <v>40</v>
      </c>
      <c r="R840" s="1">
        <v>43384</v>
      </c>
      <c r="S840" s="2">
        <f t="shared" si="39"/>
        <v>2.1528653360467721E-4</v>
      </c>
      <c r="T840" s="1" t="str">
        <f t="shared" si="40"/>
        <v/>
      </c>
      <c r="U840" t="str">
        <f t="shared" si="41"/>
        <v>Low Impact</v>
      </c>
    </row>
    <row r="841" spans="1:21" x14ac:dyDescent="0.25">
      <c r="A841">
        <v>30215</v>
      </c>
      <c r="B841" t="s">
        <v>21</v>
      </c>
      <c r="C841" s="1">
        <v>43157</v>
      </c>
      <c r="D841" t="s">
        <v>55</v>
      </c>
      <c r="E841">
        <v>20</v>
      </c>
      <c r="F841">
        <v>125.84</v>
      </c>
      <c r="G841">
        <v>0.1</v>
      </c>
      <c r="H841" t="s">
        <v>31</v>
      </c>
      <c r="I841">
        <v>18.420000000000002</v>
      </c>
      <c r="J841">
        <v>6.88</v>
      </c>
      <c r="K841">
        <v>2</v>
      </c>
      <c r="L841" t="s">
        <v>357</v>
      </c>
      <c r="M841" t="s">
        <v>63</v>
      </c>
      <c r="N841" t="s">
        <v>37</v>
      </c>
      <c r="O841" t="s">
        <v>27</v>
      </c>
      <c r="P841" t="s">
        <v>42</v>
      </c>
      <c r="Q841" t="s">
        <v>29</v>
      </c>
      <c r="R841" s="1">
        <v>43158</v>
      </c>
      <c r="S841" s="2">
        <f t="shared" si="39"/>
        <v>7.212709296560949E-5</v>
      </c>
      <c r="T841" s="1" t="str">
        <f t="shared" si="40"/>
        <v/>
      </c>
      <c r="U841" t="str">
        <f t="shared" si="41"/>
        <v>Low Impact</v>
      </c>
    </row>
    <row r="842" spans="1:21" x14ac:dyDescent="0.25">
      <c r="A842">
        <v>30567</v>
      </c>
      <c r="B842" t="s">
        <v>21</v>
      </c>
      <c r="C842" s="1">
        <v>43114</v>
      </c>
      <c r="D842" t="s">
        <v>22</v>
      </c>
      <c r="E842">
        <v>14</v>
      </c>
      <c r="F842">
        <v>2690.84</v>
      </c>
      <c r="G842">
        <v>0.1</v>
      </c>
      <c r="H842" t="s">
        <v>56</v>
      </c>
      <c r="I842">
        <v>-368.02</v>
      </c>
      <c r="J842">
        <v>208.16</v>
      </c>
      <c r="K842">
        <v>68.02</v>
      </c>
      <c r="L842" t="s">
        <v>191</v>
      </c>
      <c r="M842" t="s">
        <v>25</v>
      </c>
      <c r="N842" t="s">
        <v>45</v>
      </c>
      <c r="O842" t="s">
        <v>27</v>
      </c>
      <c r="P842" t="s">
        <v>46</v>
      </c>
      <c r="Q842" t="s">
        <v>59</v>
      </c>
      <c r="R842" s="1">
        <v>43114</v>
      </c>
      <c r="S842" s="2">
        <f t="shared" si="39"/>
        <v>1.5422955088650718E-3</v>
      </c>
      <c r="T842" s="1" t="str">
        <f t="shared" si="40"/>
        <v/>
      </c>
      <c r="U842" t="str">
        <f t="shared" si="41"/>
        <v>Major Local Control Audit</v>
      </c>
    </row>
    <row r="843" spans="1:21" x14ac:dyDescent="0.25">
      <c r="A843">
        <v>31619</v>
      </c>
      <c r="B843" t="s">
        <v>21</v>
      </c>
      <c r="C843" s="1">
        <v>43360</v>
      </c>
      <c r="D843" t="s">
        <v>52</v>
      </c>
      <c r="E843">
        <v>11</v>
      </c>
      <c r="F843">
        <v>114.87</v>
      </c>
      <c r="G843">
        <v>0.1</v>
      </c>
      <c r="H843" t="s">
        <v>31</v>
      </c>
      <c r="I843">
        <v>-21.03</v>
      </c>
      <c r="J843">
        <v>10.98</v>
      </c>
      <c r="K843">
        <v>3.99</v>
      </c>
      <c r="L843" t="s">
        <v>361</v>
      </c>
      <c r="M843" t="s">
        <v>25</v>
      </c>
      <c r="N843" t="s">
        <v>26</v>
      </c>
      <c r="O843" t="s">
        <v>27</v>
      </c>
      <c r="P843" t="s">
        <v>46</v>
      </c>
      <c r="Q843" t="s">
        <v>40</v>
      </c>
      <c r="R843" s="1">
        <v>43367</v>
      </c>
      <c r="S843" s="2">
        <f t="shared" si="39"/>
        <v>6.5839472099170064E-5</v>
      </c>
      <c r="T843" s="1" t="str">
        <f t="shared" si="40"/>
        <v/>
      </c>
      <c r="U843" t="str">
        <f t="shared" si="41"/>
        <v>Low Impact</v>
      </c>
    </row>
    <row r="844" spans="1:21" x14ac:dyDescent="0.25">
      <c r="A844">
        <v>31781</v>
      </c>
      <c r="B844" t="s">
        <v>21</v>
      </c>
      <c r="C844" s="1">
        <v>43116</v>
      </c>
      <c r="D844" t="s">
        <v>55</v>
      </c>
      <c r="E844">
        <v>46</v>
      </c>
      <c r="F844">
        <v>249.02</v>
      </c>
      <c r="G844">
        <v>0.1</v>
      </c>
      <c r="H844" t="s">
        <v>31</v>
      </c>
      <c r="I844">
        <v>-282.61</v>
      </c>
      <c r="J844">
        <v>5.81</v>
      </c>
      <c r="K844">
        <v>8.49</v>
      </c>
      <c r="L844" t="s">
        <v>165</v>
      </c>
      <c r="M844" t="s">
        <v>166</v>
      </c>
      <c r="N844" t="s">
        <v>26</v>
      </c>
      <c r="O844" t="s">
        <v>27</v>
      </c>
      <c r="P844" t="s">
        <v>48</v>
      </c>
      <c r="Q844" t="s">
        <v>40</v>
      </c>
      <c r="R844" s="1">
        <v>43117</v>
      </c>
      <c r="S844" s="2">
        <f t="shared" si="39"/>
        <v>1.4272956683324914E-4</v>
      </c>
      <c r="T844" s="1" t="str">
        <f t="shared" si="40"/>
        <v/>
      </c>
      <c r="U844" t="str">
        <f t="shared" si="41"/>
        <v>Low Impact</v>
      </c>
    </row>
    <row r="845" spans="1:21" x14ac:dyDescent="0.25">
      <c r="A845">
        <v>31847</v>
      </c>
      <c r="B845" t="s">
        <v>21</v>
      </c>
      <c r="C845" s="1">
        <v>43452</v>
      </c>
      <c r="D845" t="s">
        <v>52</v>
      </c>
      <c r="E845">
        <v>46</v>
      </c>
      <c r="F845">
        <v>1692.28</v>
      </c>
      <c r="G845">
        <v>0.1</v>
      </c>
      <c r="H845" t="s">
        <v>31</v>
      </c>
      <c r="I845">
        <v>61</v>
      </c>
      <c r="J845">
        <v>39.979999999999997</v>
      </c>
      <c r="K845">
        <v>4</v>
      </c>
      <c r="L845" t="s">
        <v>142</v>
      </c>
      <c r="M845" t="s">
        <v>25</v>
      </c>
      <c r="N845" t="s">
        <v>45</v>
      </c>
      <c r="O845" t="s">
        <v>38</v>
      </c>
      <c r="P845" t="s">
        <v>89</v>
      </c>
      <c r="Q845" t="s">
        <v>40</v>
      </c>
      <c r="R845" s="1">
        <v>43456</v>
      </c>
      <c r="S845" s="2">
        <f t="shared" si="39"/>
        <v>9.6995579214750167E-4</v>
      </c>
      <c r="T845" s="1" t="str">
        <f t="shared" si="40"/>
        <v/>
      </c>
      <c r="U845" t="str">
        <f t="shared" si="41"/>
        <v>Medium Local Control Audit</v>
      </c>
    </row>
    <row r="846" spans="1:21" x14ac:dyDescent="0.25">
      <c r="A846">
        <v>32451</v>
      </c>
      <c r="B846" t="s">
        <v>21</v>
      </c>
      <c r="C846" s="1">
        <v>43183</v>
      </c>
      <c r="D846" t="s">
        <v>22</v>
      </c>
      <c r="E846">
        <v>42</v>
      </c>
      <c r="F846">
        <v>580.55999999999995</v>
      </c>
      <c r="G846">
        <v>0.1</v>
      </c>
      <c r="H846" t="s">
        <v>31</v>
      </c>
      <c r="I846">
        <v>163.63</v>
      </c>
      <c r="J846">
        <v>14.28</v>
      </c>
      <c r="K846">
        <v>2.99</v>
      </c>
      <c r="L846" t="s">
        <v>283</v>
      </c>
      <c r="M846" t="s">
        <v>54</v>
      </c>
      <c r="N846" t="s">
        <v>37</v>
      </c>
      <c r="O846" t="s">
        <v>27</v>
      </c>
      <c r="P846" t="s">
        <v>48</v>
      </c>
      <c r="Q846" t="s">
        <v>40</v>
      </c>
      <c r="R846" s="1">
        <v>43184</v>
      </c>
      <c r="S846" s="2">
        <f t="shared" si="39"/>
        <v>3.3275671560802794E-4</v>
      </c>
      <c r="T846" s="1" t="str">
        <f t="shared" si="40"/>
        <v/>
      </c>
      <c r="U846" t="str">
        <f t="shared" si="41"/>
        <v>Low Impact</v>
      </c>
    </row>
    <row r="847" spans="1:21" x14ac:dyDescent="0.25">
      <c r="A847">
        <v>32869</v>
      </c>
      <c r="B847" t="s">
        <v>21</v>
      </c>
      <c r="C847" s="1">
        <v>43186</v>
      </c>
      <c r="D847" t="s">
        <v>55</v>
      </c>
      <c r="E847">
        <v>39</v>
      </c>
      <c r="F847">
        <v>5250.6625000000004</v>
      </c>
      <c r="G847">
        <v>0.1</v>
      </c>
      <c r="H847" t="s">
        <v>31</v>
      </c>
      <c r="I847">
        <v>930.99</v>
      </c>
      <c r="J847">
        <v>175.99</v>
      </c>
      <c r="K847">
        <v>8.99</v>
      </c>
      <c r="L847" t="s">
        <v>160</v>
      </c>
      <c r="M847" t="s">
        <v>63</v>
      </c>
      <c r="N847" t="s">
        <v>26</v>
      </c>
      <c r="O847" t="s">
        <v>38</v>
      </c>
      <c r="P847" t="s">
        <v>39</v>
      </c>
      <c r="Q847" t="s">
        <v>40</v>
      </c>
      <c r="R847" s="1">
        <v>43187</v>
      </c>
      <c r="S847" s="2">
        <f t="shared" si="39"/>
        <v>3.0094963625917001E-3</v>
      </c>
      <c r="T847" s="1" t="str">
        <f t="shared" si="40"/>
        <v/>
      </c>
      <c r="U847" t="str">
        <f t="shared" si="41"/>
        <v>Major Local Control Audit</v>
      </c>
    </row>
    <row r="848" spans="1:21" x14ac:dyDescent="0.25">
      <c r="A848">
        <v>33220</v>
      </c>
      <c r="B848" t="s">
        <v>21</v>
      </c>
      <c r="C848" s="1">
        <v>43205</v>
      </c>
      <c r="D848" t="s">
        <v>22</v>
      </c>
      <c r="E848">
        <v>40</v>
      </c>
      <c r="F848">
        <v>736.96</v>
      </c>
      <c r="G848">
        <v>0.1</v>
      </c>
      <c r="H848" t="s">
        <v>31</v>
      </c>
      <c r="I848">
        <v>-34.29</v>
      </c>
      <c r="J848">
        <v>19.98</v>
      </c>
      <c r="K848">
        <v>10.49</v>
      </c>
      <c r="L848" t="s">
        <v>237</v>
      </c>
      <c r="M848" t="s">
        <v>25</v>
      </c>
      <c r="N848" t="s">
        <v>64</v>
      </c>
      <c r="O848" t="s">
        <v>32</v>
      </c>
      <c r="P848" t="s">
        <v>33</v>
      </c>
      <c r="Q848" t="s">
        <v>40</v>
      </c>
      <c r="R848" s="1">
        <v>43208</v>
      </c>
      <c r="S848" s="2">
        <f t="shared" si="39"/>
        <v>4.223997332480576E-4</v>
      </c>
      <c r="T848" s="1" t="str">
        <f t="shared" si="40"/>
        <v/>
      </c>
      <c r="U848" t="str">
        <f t="shared" si="41"/>
        <v>Low Local Control Audit</v>
      </c>
    </row>
    <row r="849" spans="1:21" x14ac:dyDescent="0.25">
      <c r="A849">
        <v>33350</v>
      </c>
      <c r="B849" t="s">
        <v>21</v>
      </c>
      <c r="C849" s="1">
        <v>43302</v>
      </c>
      <c r="D849" t="s">
        <v>22</v>
      </c>
      <c r="E849">
        <v>1</v>
      </c>
      <c r="F849">
        <v>1786.04</v>
      </c>
      <c r="G849">
        <v>0.1</v>
      </c>
      <c r="H849" t="s">
        <v>31</v>
      </c>
      <c r="I849">
        <v>-924.99</v>
      </c>
      <c r="J849">
        <v>1889.99</v>
      </c>
      <c r="K849">
        <v>19.989999999999998</v>
      </c>
      <c r="L849" t="s">
        <v>327</v>
      </c>
      <c r="M849" t="s">
        <v>25</v>
      </c>
      <c r="N849" t="s">
        <v>37</v>
      </c>
      <c r="O849" t="s">
        <v>27</v>
      </c>
      <c r="P849" t="s">
        <v>48</v>
      </c>
      <c r="Q849" t="s">
        <v>40</v>
      </c>
      <c r="R849" s="1">
        <v>43302</v>
      </c>
      <c r="S849" s="2">
        <f t="shared" si="39"/>
        <v>1.0236957495255653E-3</v>
      </c>
      <c r="T849" s="1" t="str">
        <f t="shared" si="40"/>
        <v/>
      </c>
      <c r="U849" t="str">
        <f t="shared" si="41"/>
        <v>Medium Local Control Audit</v>
      </c>
    </row>
    <row r="850" spans="1:21" x14ac:dyDescent="0.25">
      <c r="A850">
        <v>34177</v>
      </c>
      <c r="B850" t="s">
        <v>21</v>
      </c>
      <c r="C850" s="1">
        <v>43327</v>
      </c>
      <c r="D850" t="s">
        <v>35</v>
      </c>
      <c r="E850">
        <v>26</v>
      </c>
      <c r="F850">
        <v>172.76</v>
      </c>
      <c r="G850">
        <v>0.1</v>
      </c>
      <c r="H850" t="s">
        <v>31</v>
      </c>
      <c r="I850">
        <v>73.180000000000007</v>
      </c>
      <c r="J850">
        <v>7.31</v>
      </c>
      <c r="K850">
        <v>0.49</v>
      </c>
      <c r="L850" t="s">
        <v>369</v>
      </c>
      <c r="M850" t="s">
        <v>166</v>
      </c>
      <c r="N850" t="s">
        <v>26</v>
      </c>
      <c r="O850" t="s">
        <v>27</v>
      </c>
      <c r="P850" t="s">
        <v>61</v>
      </c>
      <c r="Q850" t="s">
        <v>40</v>
      </c>
      <c r="R850" s="1">
        <v>43328</v>
      </c>
      <c r="S850" s="2">
        <f t="shared" si="39"/>
        <v>9.9019998257618354E-5</v>
      </c>
      <c r="T850" s="1" t="str">
        <f t="shared" si="40"/>
        <v/>
      </c>
      <c r="U850" t="str">
        <f t="shared" si="41"/>
        <v>Low Impact</v>
      </c>
    </row>
    <row r="851" spans="1:21" x14ac:dyDescent="0.25">
      <c r="A851">
        <v>34177</v>
      </c>
      <c r="B851" t="s">
        <v>21</v>
      </c>
      <c r="C851" s="1">
        <v>43327</v>
      </c>
      <c r="D851" t="s">
        <v>35</v>
      </c>
      <c r="E851">
        <v>50</v>
      </c>
      <c r="F851">
        <v>853.16200000000003</v>
      </c>
      <c r="G851">
        <v>0.1</v>
      </c>
      <c r="H851" t="s">
        <v>31</v>
      </c>
      <c r="I851">
        <v>-83.95</v>
      </c>
      <c r="J851">
        <v>20.99</v>
      </c>
      <c r="K851">
        <v>2.5</v>
      </c>
      <c r="L851" t="s">
        <v>369</v>
      </c>
      <c r="M851" t="s">
        <v>166</v>
      </c>
      <c r="N851" t="s">
        <v>26</v>
      </c>
      <c r="O851" t="s">
        <v>38</v>
      </c>
      <c r="P851" t="s">
        <v>39</v>
      </c>
      <c r="Q851" t="s">
        <v>29</v>
      </c>
      <c r="R851" s="1">
        <v>43328</v>
      </c>
      <c r="S851" s="2">
        <f t="shared" si="39"/>
        <v>4.8900266122636142E-4</v>
      </c>
      <c r="T851" s="1" t="str">
        <f t="shared" si="40"/>
        <v/>
      </c>
      <c r="U851" t="str">
        <f t="shared" si="41"/>
        <v>Low Local Control Audit</v>
      </c>
    </row>
    <row r="852" spans="1:21" x14ac:dyDescent="0.25">
      <c r="A852">
        <v>34497</v>
      </c>
      <c r="B852" t="s">
        <v>21</v>
      </c>
      <c r="C852" s="1">
        <v>43169</v>
      </c>
      <c r="D852" t="s">
        <v>55</v>
      </c>
      <c r="E852">
        <v>36</v>
      </c>
      <c r="F852">
        <v>175.35</v>
      </c>
      <c r="G852">
        <v>0.1</v>
      </c>
      <c r="H852" t="s">
        <v>31</v>
      </c>
      <c r="I852">
        <v>-174.18</v>
      </c>
      <c r="J852">
        <v>4.9800000000000004</v>
      </c>
      <c r="K852">
        <v>7.54</v>
      </c>
      <c r="L852" t="s">
        <v>372</v>
      </c>
      <c r="M852" t="s">
        <v>25</v>
      </c>
      <c r="N852" t="s">
        <v>64</v>
      </c>
      <c r="O852" t="s">
        <v>27</v>
      </c>
      <c r="P852" t="s">
        <v>42</v>
      </c>
      <c r="Q852" t="s">
        <v>40</v>
      </c>
      <c r="R852" s="1">
        <v>43170</v>
      </c>
      <c r="S852" s="2">
        <f t="shared" si="39"/>
        <v>1.0050449580037844E-4</v>
      </c>
      <c r="T852" s="1" t="str">
        <f t="shared" si="40"/>
        <v/>
      </c>
      <c r="U852" t="str">
        <f t="shared" si="41"/>
        <v>Low Impact</v>
      </c>
    </row>
    <row r="853" spans="1:21" x14ac:dyDescent="0.25">
      <c r="A853">
        <v>36452</v>
      </c>
      <c r="B853" t="s">
        <v>21</v>
      </c>
      <c r="C853" s="1">
        <v>43195</v>
      </c>
      <c r="D853" t="s">
        <v>35</v>
      </c>
      <c r="E853">
        <v>26</v>
      </c>
      <c r="F853">
        <v>564.98</v>
      </c>
      <c r="G853">
        <v>0.1</v>
      </c>
      <c r="H853" t="s">
        <v>31</v>
      </c>
      <c r="I853">
        <v>-107.51</v>
      </c>
      <c r="J853">
        <v>22.38</v>
      </c>
      <c r="K853">
        <v>15.1</v>
      </c>
      <c r="L853" t="s">
        <v>383</v>
      </c>
      <c r="M853" t="s">
        <v>54</v>
      </c>
      <c r="N853" t="s">
        <v>37</v>
      </c>
      <c r="O853" t="s">
        <v>27</v>
      </c>
      <c r="P853" t="s">
        <v>48</v>
      </c>
      <c r="Q853" t="s">
        <v>40</v>
      </c>
      <c r="R853" s="1">
        <v>43196</v>
      </c>
      <c r="S853" s="2">
        <f t="shared" si="39"/>
        <v>3.2382680374849049E-4</v>
      </c>
      <c r="T853" s="1" t="str">
        <f t="shared" si="40"/>
        <v/>
      </c>
      <c r="U853" t="str">
        <f t="shared" si="41"/>
        <v>Low Impact</v>
      </c>
    </row>
    <row r="854" spans="1:21" x14ac:dyDescent="0.25">
      <c r="A854">
        <v>36706</v>
      </c>
      <c r="B854" t="s">
        <v>21</v>
      </c>
      <c r="C854" s="1">
        <v>43201</v>
      </c>
      <c r="D854" t="s">
        <v>22</v>
      </c>
      <c r="E854">
        <v>47</v>
      </c>
      <c r="F854">
        <v>887.45</v>
      </c>
      <c r="G854">
        <v>0.1</v>
      </c>
      <c r="H854" t="s">
        <v>31</v>
      </c>
      <c r="I854">
        <v>365.79</v>
      </c>
      <c r="J854">
        <v>20.98</v>
      </c>
      <c r="K854">
        <v>1.49</v>
      </c>
      <c r="L854" t="s">
        <v>386</v>
      </c>
      <c r="M854" t="s">
        <v>54</v>
      </c>
      <c r="N854" t="s">
        <v>45</v>
      </c>
      <c r="O854" t="s">
        <v>27</v>
      </c>
      <c r="P854" t="s">
        <v>48</v>
      </c>
      <c r="Q854" t="s">
        <v>40</v>
      </c>
      <c r="R854" s="1">
        <v>43203</v>
      </c>
      <c r="S854" s="2">
        <f t="shared" si="39"/>
        <v>5.0865534529823694E-4</v>
      </c>
      <c r="T854" s="1" t="str">
        <f t="shared" si="40"/>
        <v/>
      </c>
      <c r="U854" t="str">
        <f t="shared" si="41"/>
        <v>Medium Impact</v>
      </c>
    </row>
    <row r="855" spans="1:21" x14ac:dyDescent="0.25">
      <c r="A855">
        <v>36807</v>
      </c>
      <c r="B855" t="s">
        <v>21</v>
      </c>
      <c r="C855" s="1">
        <v>43175</v>
      </c>
      <c r="D855" t="s">
        <v>55</v>
      </c>
      <c r="E855">
        <v>14</v>
      </c>
      <c r="F855">
        <v>211.88</v>
      </c>
      <c r="G855">
        <v>0.1</v>
      </c>
      <c r="H855" t="s">
        <v>31</v>
      </c>
      <c r="I855">
        <v>78.45</v>
      </c>
      <c r="J855">
        <v>15.57</v>
      </c>
      <c r="K855">
        <v>1.39</v>
      </c>
      <c r="L855" t="s">
        <v>387</v>
      </c>
      <c r="M855" t="s">
        <v>54</v>
      </c>
      <c r="N855" t="s">
        <v>26</v>
      </c>
      <c r="O855" t="s">
        <v>27</v>
      </c>
      <c r="P855" t="s">
        <v>51</v>
      </c>
      <c r="Q855" t="s">
        <v>40</v>
      </c>
      <c r="R855" s="1">
        <v>43176</v>
      </c>
      <c r="S855" s="2">
        <f t="shared" si="39"/>
        <v>1.2144221596911425E-4</v>
      </c>
      <c r="T855" s="1" t="str">
        <f t="shared" si="40"/>
        <v/>
      </c>
      <c r="U855" t="str">
        <f t="shared" si="41"/>
        <v>Low Impact</v>
      </c>
    </row>
    <row r="856" spans="1:21" x14ac:dyDescent="0.25">
      <c r="A856">
        <v>38721</v>
      </c>
      <c r="B856" t="s">
        <v>21</v>
      </c>
      <c r="C856" s="1">
        <v>43183</v>
      </c>
      <c r="D856" t="s">
        <v>49</v>
      </c>
      <c r="E856">
        <v>17</v>
      </c>
      <c r="F856">
        <v>107.56</v>
      </c>
      <c r="G856">
        <v>0.1</v>
      </c>
      <c r="H856" t="s">
        <v>31</v>
      </c>
      <c r="I856">
        <v>-25</v>
      </c>
      <c r="J856">
        <v>6.64</v>
      </c>
      <c r="K856">
        <v>54.95</v>
      </c>
      <c r="L856" t="s">
        <v>259</v>
      </c>
      <c r="M856" t="s">
        <v>63</v>
      </c>
      <c r="N856" t="s">
        <v>45</v>
      </c>
      <c r="O856" t="s">
        <v>32</v>
      </c>
      <c r="P856" t="s">
        <v>33</v>
      </c>
      <c r="Q856" t="s">
        <v>34</v>
      </c>
      <c r="R856" s="1">
        <v>43185</v>
      </c>
      <c r="S856" s="2">
        <f t="shared" si="39"/>
        <v>6.1649635405125209E-5</v>
      </c>
      <c r="T856" s="1" t="str">
        <f t="shared" si="40"/>
        <v/>
      </c>
      <c r="U856" t="str">
        <f t="shared" si="41"/>
        <v>Low Impact</v>
      </c>
    </row>
    <row r="857" spans="1:21" x14ac:dyDescent="0.25">
      <c r="A857">
        <v>39908</v>
      </c>
      <c r="B857" t="s">
        <v>21</v>
      </c>
      <c r="C857" s="1">
        <v>43230</v>
      </c>
      <c r="D857" t="s">
        <v>52</v>
      </c>
      <c r="E857">
        <v>23</v>
      </c>
      <c r="F857">
        <v>753.75</v>
      </c>
      <c r="G857">
        <v>0.1</v>
      </c>
      <c r="H857" t="s">
        <v>31</v>
      </c>
      <c r="I857">
        <v>31.17</v>
      </c>
      <c r="J857">
        <v>34.99</v>
      </c>
      <c r="K857">
        <v>7.73</v>
      </c>
      <c r="L857" t="s">
        <v>116</v>
      </c>
      <c r="M857" t="s">
        <v>25</v>
      </c>
      <c r="N857" t="s">
        <v>37</v>
      </c>
      <c r="O857" t="s">
        <v>27</v>
      </c>
      <c r="P857" t="s">
        <v>28</v>
      </c>
      <c r="Q857" t="s">
        <v>40</v>
      </c>
      <c r="R857" s="1">
        <v>43232</v>
      </c>
      <c r="S857" s="2">
        <f t="shared" si="39"/>
        <v>4.3202317484764897E-4</v>
      </c>
      <c r="T857" s="1" t="str">
        <f t="shared" si="40"/>
        <v/>
      </c>
      <c r="U857" t="str">
        <f t="shared" si="41"/>
        <v>Low Local Control Audit</v>
      </c>
    </row>
    <row r="858" spans="1:21" x14ac:dyDescent="0.25">
      <c r="A858">
        <v>40097</v>
      </c>
      <c r="B858" t="s">
        <v>30</v>
      </c>
      <c r="C858" s="1">
        <v>43109</v>
      </c>
      <c r="D858" t="s">
        <v>52</v>
      </c>
      <c r="E858">
        <v>47</v>
      </c>
      <c r="F858">
        <v>117.88</v>
      </c>
      <c r="G858">
        <v>0.1</v>
      </c>
      <c r="H858" t="s">
        <v>31</v>
      </c>
      <c r="I858">
        <v>-71</v>
      </c>
      <c r="J858">
        <v>2.6</v>
      </c>
      <c r="K858">
        <v>2.4</v>
      </c>
      <c r="L858" t="s">
        <v>67</v>
      </c>
      <c r="M858" t="s">
        <v>54</v>
      </c>
      <c r="N858" t="s">
        <v>37</v>
      </c>
      <c r="O858" t="s">
        <v>27</v>
      </c>
      <c r="P858" t="s">
        <v>28</v>
      </c>
      <c r="Q858" t="s">
        <v>29</v>
      </c>
      <c r="R858" s="1">
        <v>43114</v>
      </c>
      <c r="S858" s="2">
        <f t="shared" si="39"/>
        <v>6.7564698973188539E-5</v>
      </c>
      <c r="T858" s="1" t="str">
        <f t="shared" si="40"/>
        <v>QUALITY CHECK</v>
      </c>
      <c r="U858" t="str">
        <f t="shared" si="41"/>
        <v>Low Impact</v>
      </c>
    </row>
    <row r="859" spans="1:21" x14ac:dyDescent="0.25">
      <c r="A859">
        <v>40101</v>
      </c>
      <c r="B859" t="s">
        <v>21</v>
      </c>
      <c r="C859" s="1">
        <v>43131</v>
      </c>
      <c r="D859" t="s">
        <v>52</v>
      </c>
      <c r="E859">
        <v>46</v>
      </c>
      <c r="F859">
        <v>2188.06</v>
      </c>
      <c r="G859">
        <v>0.1</v>
      </c>
      <c r="H859" t="s">
        <v>23</v>
      </c>
      <c r="I859">
        <v>33.770000000000003</v>
      </c>
      <c r="J859">
        <v>49.99</v>
      </c>
      <c r="K859">
        <v>19.989999999999998</v>
      </c>
      <c r="L859" t="s">
        <v>270</v>
      </c>
      <c r="M859" t="s">
        <v>25</v>
      </c>
      <c r="N859" t="s">
        <v>26</v>
      </c>
      <c r="O859" t="s">
        <v>38</v>
      </c>
      <c r="P859" t="s">
        <v>89</v>
      </c>
      <c r="Q859" t="s">
        <v>40</v>
      </c>
      <c r="R859" s="1">
        <v>43136</v>
      </c>
      <c r="S859" s="2">
        <f t="shared" si="39"/>
        <v>1.2541195727457999E-3</v>
      </c>
      <c r="T859" s="1" t="str">
        <f t="shared" si="40"/>
        <v/>
      </c>
      <c r="U859" t="str">
        <f t="shared" si="41"/>
        <v>Medium Local Control Audit</v>
      </c>
    </row>
    <row r="860" spans="1:21" x14ac:dyDescent="0.25">
      <c r="A860">
        <v>40160</v>
      </c>
      <c r="B860" t="s">
        <v>30</v>
      </c>
      <c r="C860" s="1">
        <v>43388</v>
      </c>
      <c r="D860" t="s">
        <v>49</v>
      </c>
      <c r="E860">
        <v>23</v>
      </c>
      <c r="F860">
        <v>1404.22</v>
      </c>
      <c r="G860">
        <v>0.1</v>
      </c>
      <c r="H860" t="s">
        <v>31</v>
      </c>
      <c r="I860">
        <v>202.87</v>
      </c>
      <c r="J860">
        <v>63.94</v>
      </c>
      <c r="K860">
        <v>14.48</v>
      </c>
      <c r="L860" t="s">
        <v>314</v>
      </c>
      <c r="M860" t="s">
        <v>166</v>
      </c>
      <c r="N860" t="s">
        <v>64</v>
      </c>
      <c r="O860" t="s">
        <v>32</v>
      </c>
      <c r="P860" t="s">
        <v>33</v>
      </c>
      <c r="Q860" t="s">
        <v>40</v>
      </c>
      <c r="R860" s="1">
        <v>43389</v>
      </c>
      <c r="S860" s="2">
        <f t="shared" si="39"/>
        <v>8.0484986080871061E-4</v>
      </c>
      <c r="T860" s="1" t="str">
        <f t="shared" si="40"/>
        <v>QUALITY CHECK</v>
      </c>
      <c r="U860" t="str">
        <f t="shared" si="41"/>
        <v>Medium Impact</v>
      </c>
    </row>
    <row r="861" spans="1:21" x14ac:dyDescent="0.25">
      <c r="A861">
        <v>41153</v>
      </c>
      <c r="B861" t="s">
        <v>21</v>
      </c>
      <c r="C861" s="1">
        <v>43161</v>
      </c>
      <c r="D861" t="s">
        <v>55</v>
      </c>
      <c r="E861">
        <v>29</v>
      </c>
      <c r="F861">
        <v>862.2</v>
      </c>
      <c r="G861">
        <v>0.1</v>
      </c>
      <c r="H861" t="s">
        <v>31</v>
      </c>
      <c r="I861">
        <v>-45.1</v>
      </c>
      <c r="J861">
        <v>30.73</v>
      </c>
      <c r="K861">
        <v>4</v>
      </c>
      <c r="L861" t="s">
        <v>282</v>
      </c>
      <c r="M861" t="s">
        <v>166</v>
      </c>
      <c r="N861" t="s">
        <v>26</v>
      </c>
      <c r="O861" t="s">
        <v>38</v>
      </c>
      <c r="P861" t="s">
        <v>89</v>
      </c>
      <c r="Q861" t="s">
        <v>40</v>
      </c>
      <c r="R861" s="1">
        <v>43162</v>
      </c>
      <c r="S861" s="2">
        <f t="shared" si="39"/>
        <v>4.9418292716901227E-4</v>
      </c>
      <c r="T861" s="1" t="str">
        <f t="shared" si="40"/>
        <v/>
      </c>
      <c r="U861" t="str">
        <f t="shared" si="41"/>
        <v>Low Local Control Audit</v>
      </c>
    </row>
    <row r="862" spans="1:21" x14ac:dyDescent="0.25">
      <c r="A862">
        <v>41607</v>
      </c>
      <c r="B862" t="s">
        <v>21</v>
      </c>
      <c r="C862" s="1">
        <v>43453</v>
      </c>
      <c r="D862" t="s">
        <v>55</v>
      </c>
      <c r="E862">
        <v>36</v>
      </c>
      <c r="F862">
        <v>4115.74</v>
      </c>
      <c r="G862">
        <v>0.1</v>
      </c>
      <c r="H862" t="s">
        <v>31</v>
      </c>
      <c r="I862">
        <v>1719.47</v>
      </c>
      <c r="J862">
        <v>120.98</v>
      </c>
      <c r="K862">
        <v>9.07</v>
      </c>
      <c r="L862" t="s">
        <v>408</v>
      </c>
      <c r="M862" t="s">
        <v>63</v>
      </c>
      <c r="N862" t="s">
        <v>26</v>
      </c>
      <c r="O862" t="s">
        <v>27</v>
      </c>
      <c r="P862" t="s">
        <v>48</v>
      </c>
      <c r="Q862" t="s">
        <v>40</v>
      </c>
      <c r="R862" s="1">
        <v>43455</v>
      </c>
      <c r="S862" s="2">
        <f t="shared" si="39"/>
        <v>2.3589984234128857E-3</v>
      </c>
      <c r="T862" s="1" t="str">
        <f t="shared" si="40"/>
        <v/>
      </c>
      <c r="U862" t="str">
        <f t="shared" si="41"/>
        <v>Major Local Control Audit</v>
      </c>
    </row>
    <row r="863" spans="1:21" x14ac:dyDescent="0.25">
      <c r="A863">
        <v>42242</v>
      </c>
      <c r="B863" t="s">
        <v>21</v>
      </c>
      <c r="C863" s="1">
        <v>43191</v>
      </c>
      <c r="D863" t="s">
        <v>22</v>
      </c>
      <c r="E863">
        <v>15</v>
      </c>
      <c r="F863">
        <v>1444.88</v>
      </c>
      <c r="G863">
        <v>0.1</v>
      </c>
      <c r="H863" t="s">
        <v>31</v>
      </c>
      <c r="I863">
        <v>236.61</v>
      </c>
      <c r="J863">
        <v>100.97</v>
      </c>
      <c r="K863">
        <v>7.18</v>
      </c>
      <c r="L863" t="s">
        <v>240</v>
      </c>
      <c r="M863" t="s">
        <v>54</v>
      </c>
      <c r="N863" t="s">
        <v>26</v>
      </c>
      <c r="O863" t="s">
        <v>38</v>
      </c>
      <c r="P863" t="s">
        <v>89</v>
      </c>
      <c r="Q863" t="s">
        <v>40</v>
      </c>
      <c r="R863" s="1">
        <v>43192</v>
      </c>
      <c r="S863" s="2">
        <f t="shared" si="39"/>
        <v>8.2815475273482065E-4</v>
      </c>
      <c r="T863" s="1" t="str">
        <f t="shared" si="40"/>
        <v/>
      </c>
      <c r="U863" t="str">
        <f t="shared" si="41"/>
        <v>Medium Impact</v>
      </c>
    </row>
    <row r="864" spans="1:21" x14ac:dyDescent="0.25">
      <c r="A864">
        <v>42403</v>
      </c>
      <c r="B864" t="s">
        <v>21</v>
      </c>
      <c r="C864" s="1">
        <v>43271</v>
      </c>
      <c r="D864" t="s">
        <v>22</v>
      </c>
      <c r="E864">
        <v>47</v>
      </c>
      <c r="F864">
        <v>121.2</v>
      </c>
      <c r="G864">
        <v>0.1</v>
      </c>
      <c r="H864" t="s">
        <v>31</v>
      </c>
      <c r="I864">
        <v>-20.2</v>
      </c>
      <c r="J864">
        <v>2.78</v>
      </c>
      <c r="K864">
        <v>1.25</v>
      </c>
      <c r="L864" t="s">
        <v>348</v>
      </c>
      <c r="M864" t="s">
        <v>25</v>
      </c>
      <c r="N864" t="s">
        <v>45</v>
      </c>
      <c r="O864" t="s">
        <v>27</v>
      </c>
      <c r="P864" t="s">
        <v>28</v>
      </c>
      <c r="Q864" t="s">
        <v>29</v>
      </c>
      <c r="R864" s="1">
        <v>43272</v>
      </c>
      <c r="S864" s="2">
        <f t="shared" si="39"/>
        <v>6.9467607020278678E-5</v>
      </c>
      <c r="T864" s="1" t="str">
        <f t="shared" si="40"/>
        <v/>
      </c>
      <c r="U864" t="str">
        <f t="shared" si="41"/>
        <v>Low Impact</v>
      </c>
    </row>
    <row r="865" spans="1:21" x14ac:dyDescent="0.25">
      <c r="A865">
        <v>43399</v>
      </c>
      <c r="B865" t="s">
        <v>21</v>
      </c>
      <c r="C865" s="1">
        <v>43311</v>
      </c>
      <c r="D865" t="s">
        <v>35</v>
      </c>
      <c r="E865">
        <v>2</v>
      </c>
      <c r="F865">
        <v>377.01600000000002</v>
      </c>
      <c r="G865">
        <v>0.1</v>
      </c>
      <c r="H865" t="s">
        <v>56</v>
      </c>
      <c r="I865">
        <v>-201.28</v>
      </c>
      <c r="J865">
        <v>218.75</v>
      </c>
      <c r="K865">
        <v>69.64</v>
      </c>
      <c r="L865" t="s">
        <v>389</v>
      </c>
      <c r="M865" t="s">
        <v>54</v>
      </c>
      <c r="N865" t="s">
        <v>26</v>
      </c>
      <c r="O865" t="s">
        <v>32</v>
      </c>
      <c r="P865" t="s">
        <v>118</v>
      </c>
      <c r="Q865" t="s">
        <v>80</v>
      </c>
      <c r="R865" s="1">
        <v>43313</v>
      </c>
      <c r="S865" s="2">
        <f t="shared" si="39"/>
        <v>2.1609240369931839E-4</v>
      </c>
      <c r="T865" s="1" t="str">
        <f t="shared" si="40"/>
        <v/>
      </c>
      <c r="U865" t="str">
        <f t="shared" si="41"/>
        <v>Low Impact</v>
      </c>
    </row>
    <row r="866" spans="1:21" x14ac:dyDescent="0.25">
      <c r="A866">
        <v>44583</v>
      </c>
      <c r="B866" t="s">
        <v>30</v>
      </c>
      <c r="C866" s="1">
        <v>43377</v>
      </c>
      <c r="D866" t="s">
        <v>52</v>
      </c>
      <c r="E866">
        <v>6</v>
      </c>
      <c r="F866">
        <v>17.59</v>
      </c>
      <c r="G866">
        <v>0.1</v>
      </c>
      <c r="H866" t="s">
        <v>31</v>
      </c>
      <c r="I866">
        <v>-19.739999999999998</v>
      </c>
      <c r="J866">
        <v>2.2200000000000002</v>
      </c>
      <c r="K866">
        <v>5</v>
      </c>
      <c r="L866" t="s">
        <v>264</v>
      </c>
      <c r="M866" t="s">
        <v>63</v>
      </c>
      <c r="N866" t="s">
        <v>26</v>
      </c>
      <c r="O866" t="s">
        <v>27</v>
      </c>
      <c r="P866" t="s">
        <v>46</v>
      </c>
      <c r="Q866" t="s">
        <v>40</v>
      </c>
      <c r="R866" s="1">
        <v>43382</v>
      </c>
      <c r="S866" s="2">
        <f t="shared" si="39"/>
        <v>1.0081973659131204E-5</v>
      </c>
      <c r="T866" s="1" t="str">
        <f t="shared" si="40"/>
        <v>QUALITY CHECK</v>
      </c>
      <c r="U866" t="str">
        <f t="shared" si="41"/>
        <v>Low Impact</v>
      </c>
    </row>
    <row r="867" spans="1:21" x14ac:dyDescent="0.25">
      <c r="A867">
        <v>45410</v>
      </c>
      <c r="B867" t="s">
        <v>21</v>
      </c>
      <c r="C867" s="1">
        <v>43331</v>
      </c>
      <c r="D867" t="s">
        <v>52</v>
      </c>
      <c r="E867">
        <v>19</v>
      </c>
      <c r="F867">
        <v>991.36</v>
      </c>
      <c r="G867">
        <v>0.1</v>
      </c>
      <c r="H867" t="s">
        <v>31</v>
      </c>
      <c r="I867">
        <v>-103.11</v>
      </c>
      <c r="J867">
        <v>54.1</v>
      </c>
      <c r="K867">
        <v>19.989999999999998</v>
      </c>
      <c r="L867" t="s">
        <v>185</v>
      </c>
      <c r="M867" t="s">
        <v>25</v>
      </c>
      <c r="N867" t="s">
        <v>26</v>
      </c>
      <c r="O867" t="s">
        <v>27</v>
      </c>
      <c r="P867" t="s">
        <v>43</v>
      </c>
      <c r="Q867" t="s">
        <v>40</v>
      </c>
      <c r="R867" s="1">
        <v>43336</v>
      </c>
      <c r="S867" s="2">
        <f t="shared" si="39"/>
        <v>5.6821292818171184E-4</v>
      </c>
      <c r="T867" s="1" t="str">
        <f t="shared" si="40"/>
        <v/>
      </c>
      <c r="U867" t="str">
        <f t="shared" si="41"/>
        <v>Medium Impact</v>
      </c>
    </row>
    <row r="868" spans="1:21" x14ac:dyDescent="0.25">
      <c r="A868">
        <v>15270</v>
      </c>
      <c r="B868" t="s">
        <v>21</v>
      </c>
      <c r="C868" s="1">
        <v>43131</v>
      </c>
      <c r="D868" t="s">
        <v>22</v>
      </c>
      <c r="E868">
        <v>36</v>
      </c>
      <c r="F868">
        <v>257.91000000000003</v>
      </c>
      <c r="G868">
        <v>0.12</v>
      </c>
      <c r="H868" t="s">
        <v>31</v>
      </c>
      <c r="I868">
        <v>90.86</v>
      </c>
      <c r="J868">
        <v>6.98</v>
      </c>
      <c r="K868">
        <v>1.6</v>
      </c>
      <c r="L868" t="s">
        <v>241</v>
      </c>
      <c r="M868" t="s">
        <v>25</v>
      </c>
      <c r="N868" t="s">
        <v>26</v>
      </c>
      <c r="O868" t="s">
        <v>27</v>
      </c>
      <c r="P868" t="s">
        <v>42</v>
      </c>
      <c r="Q868" t="s">
        <v>29</v>
      </c>
      <c r="R868" s="1">
        <v>43133</v>
      </c>
      <c r="S868" s="2">
        <f t="shared" si="39"/>
        <v>1.4782500434488513E-4</v>
      </c>
      <c r="T868" s="1" t="str">
        <f t="shared" si="40"/>
        <v/>
      </c>
      <c r="U868" t="str">
        <f t="shared" si="41"/>
        <v>Low Impact</v>
      </c>
    </row>
    <row r="869" spans="1:21" x14ac:dyDescent="0.25">
      <c r="A869">
        <v>15654</v>
      </c>
      <c r="B869" t="s">
        <v>21</v>
      </c>
      <c r="C869" s="1">
        <v>43375</v>
      </c>
      <c r="D869" t="s">
        <v>22</v>
      </c>
      <c r="E869">
        <v>27</v>
      </c>
      <c r="F869">
        <v>7937.59</v>
      </c>
      <c r="G869">
        <v>0.13</v>
      </c>
      <c r="H869" t="s">
        <v>56</v>
      </c>
      <c r="I869">
        <v>1383.24</v>
      </c>
      <c r="J869">
        <v>300.98</v>
      </c>
      <c r="K869">
        <v>54.92</v>
      </c>
      <c r="L869" t="s">
        <v>242</v>
      </c>
      <c r="M869" t="s">
        <v>25</v>
      </c>
      <c r="N869" t="s">
        <v>26</v>
      </c>
      <c r="O869" t="s">
        <v>32</v>
      </c>
      <c r="P869" t="s">
        <v>79</v>
      </c>
      <c r="Q869" t="s">
        <v>80</v>
      </c>
      <c r="R869" s="1">
        <v>43377</v>
      </c>
      <c r="S869" s="2">
        <f t="shared" si="39"/>
        <v>4.5495493631030849E-3</v>
      </c>
      <c r="T869" s="1" t="str">
        <f t="shared" si="40"/>
        <v/>
      </c>
      <c r="U869" t="str">
        <f t="shared" si="41"/>
        <v>Major Local Control Audit</v>
      </c>
    </row>
    <row r="870" spans="1:21" x14ac:dyDescent="0.25">
      <c r="A870">
        <v>16196</v>
      </c>
      <c r="B870" t="s">
        <v>21</v>
      </c>
      <c r="C870" s="1">
        <v>43393</v>
      </c>
      <c r="D870" t="s">
        <v>35</v>
      </c>
      <c r="E870">
        <v>44</v>
      </c>
      <c r="F870">
        <v>14521.39</v>
      </c>
      <c r="G870">
        <v>0.13</v>
      </c>
      <c r="H870" t="s">
        <v>31</v>
      </c>
      <c r="I870">
        <v>5034.1499999999996</v>
      </c>
      <c r="J870">
        <v>320.98</v>
      </c>
      <c r="K870">
        <v>24.49</v>
      </c>
      <c r="L870" t="s">
        <v>249</v>
      </c>
      <c r="M870" t="s">
        <v>54</v>
      </c>
      <c r="N870" t="s">
        <v>37</v>
      </c>
      <c r="O870" t="s">
        <v>32</v>
      </c>
      <c r="P870" t="s">
        <v>86</v>
      </c>
      <c r="Q870" t="s">
        <v>76</v>
      </c>
      <c r="R870" s="1">
        <v>43395</v>
      </c>
      <c r="S870" s="2">
        <f t="shared" si="39"/>
        <v>8.3231535801006982E-3</v>
      </c>
      <c r="T870" s="1" t="str">
        <f t="shared" si="40"/>
        <v/>
      </c>
      <c r="U870" t="str">
        <f t="shared" si="41"/>
        <v>Major Local Control Audit</v>
      </c>
    </row>
    <row r="871" spans="1:21" x14ac:dyDescent="0.25">
      <c r="A871">
        <v>16196</v>
      </c>
      <c r="B871" t="s">
        <v>21</v>
      </c>
      <c r="C871" s="1">
        <v>43393</v>
      </c>
      <c r="D871" t="s">
        <v>35</v>
      </c>
      <c r="E871">
        <v>39</v>
      </c>
      <c r="F871">
        <v>3925.9715000000001</v>
      </c>
      <c r="G871">
        <v>0.16</v>
      </c>
      <c r="H871" t="s">
        <v>31</v>
      </c>
      <c r="I871">
        <v>671.95</v>
      </c>
      <c r="J871">
        <v>125.99</v>
      </c>
      <c r="K871">
        <v>8.8000000000000007</v>
      </c>
      <c r="L871" t="s">
        <v>249</v>
      </c>
      <c r="M871" t="s">
        <v>54</v>
      </c>
      <c r="N871" t="s">
        <v>37</v>
      </c>
      <c r="O871" t="s">
        <v>38</v>
      </c>
      <c r="P871" t="s">
        <v>39</v>
      </c>
      <c r="Q871" t="s">
        <v>40</v>
      </c>
      <c r="R871" s="1">
        <v>43394</v>
      </c>
      <c r="S871" s="2">
        <f t="shared" si="39"/>
        <v>2.2502297469869145E-3</v>
      </c>
      <c r="T871" s="1" t="str">
        <f t="shared" si="40"/>
        <v/>
      </c>
      <c r="U871" t="str">
        <f t="shared" si="41"/>
        <v>Major Local Control Audit</v>
      </c>
    </row>
    <row r="872" spans="1:21" x14ac:dyDescent="0.25">
      <c r="A872">
        <v>16133</v>
      </c>
      <c r="B872" t="s">
        <v>21</v>
      </c>
      <c r="C872" s="1">
        <v>43368</v>
      </c>
      <c r="D872" t="s">
        <v>49</v>
      </c>
      <c r="E872">
        <v>1</v>
      </c>
      <c r="F872">
        <v>27.96</v>
      </c>
      <c r="G872">
        <v>0.17</v>
      </c>
      <c r="H872" t="s">
        <v>31</v>
      </c>
      <c r="I872">
        <v>-9.1300000000000008</v>
      </c>
      <c r="J872">
        <v>14.89</v>
      </c>
      <c r="K872">
        <v>13.56</v>
      </c>
      <c r="L872" t="s">
        <v>247</v>
      </c>
      <c r="M872" t="s">
        <v>63</v>
      </c>
      <c r="N872" t="s">
        <v>45</v>
      </c>
      <c r="O872" t="s">
        <v>32</v>
      </c>
      <c r="P872" t="s">
        <v>33</v>
      </c>
      <c r="Q872" t="s">
        <v>76</v>
      </c>
      <c r="R872" s="1">
        <v>43370</v>
      </c>
      <c r="S872" s="2">
        <f t="shared" si="39"/>
        <v>1.6025695480915774E-5</v>
      </c>
      <c r="T872" s="1" t="str">
        <f t="shared" si="40"/>
        <v/>
      </c>
      <c r="U872" t="str">
        <f t="shared" si="41"/>
        <v>Low Impact</v>
      </c>
    </row>
    <row r="873" spans="1:21" x14ac:dyDescent="0.25">
      <c r="A873">
        <v>44387</v>
      </c>
      <c r="B873" t="s">
        <v>21</v>
      </c>
      <c r="C873" s="1">
        <v>43135</v>
      </c>
      <c r="D873" t="s">
        <v>52</v>
      </c>
      <c r="E873">
        <v>50</v>
      </c>
      <c r="F873">
        <v>1441.57</v>
      </c>
      <c r="G873">
        <v>0.17</v>
      </c>
      <c r="H873" t="s">
        <v>23</v>
      </c>
      <c r="I873">
        <v>475.26</v>
      </c>
      <c r="J873">
        <v>29.89</v>
      </c>
      <c r="K873">
        <v>1.99</v>
      </c>
      <c r="L873" t="s">
        <v>110</v>
      </c>
      <c r="M873" t="s">
        <v>63</v>
      </c>
      <c r="N873" t="s">
        <v>26</v>
      </c>
      <c r="O873" t="s">
        <v>38</v>
      </c>
      <c r="P873" t="s">
        <v>89</v>
      </c>
      <c r="Q873" t="s">
        <v>34</v>
      </c>
      <c r="R873" s="1">
        <v>43140</v>
      </c>
      <c r="S873" s="2">
        <f t="shared" si="39"/>
        <v>8.2625757633847472E-4</v>
      </c>
      <c r="T873" s="1" t="str">
        <f t="shared" si="40"/>
        <v/>
      </c>
      <c r="U873" t="str">
        <f t="shared" si="41"/>
        <v>Medium Impact</v>
      </c>
    </row>
    <row r="874" spans="1:21" x14ac:dyDescent="0.25">
      <c r="A874">
        <v>21314</v>
      </c>
      <c r="B874" t="s">
        <v>21</v>
      </c>
      <c r="C874" s="1">
        <v>43406</v>
      </c>
      <c r="D874" t="s">
        <v>52</v>
      </c>
      <c r="E874">
        <v>40</v>
      </c>
      <c r="F874">
        <v>3169.9920000000002</v>
      </c>
      <c r="G874">
        <v>0.18</v>
      </c>
      <c r="H874" t="s">
        <v>56</v>
      </c>
      <c r="I874">
        <v>-973.3</v>
      </c>
      <c r="J874">
        <v>105.49</v>
      </c>
      <c r="K874">
        <v>41.64</v>
      </c>
      <c r="L874" t="s">
        <v>296</v>
      </c>
      <c r="M874" t="s">
        <v>63</v>
      </c>
      <c r="N874" t="s">
        <v>37</v>
      </c>
      <c r="O874" t="s">
        <v>32</v>
      </c>
      <c r="P874" t="s">
        <v>118</v>
      </c>
      <c r="Q874" t="s">
        <v>80</v>
      </c>
      <c r="R874" s="1">
        <v>43413</v>
      </c>
      <c r="S874" s="2">
        <f t="shared" si="39"/>
        <v>1.8169287006058355E-3</v>
      </c>
      <c r="T874" s="1" t="str">
        <f t="shared" si="40"/>
        <v/>
      </c>
      <c r="U874" t="str">
        <f t="shared" si="41"/>
        <v>Major Local Control Audit</v>
      </c>
    </row>
    <row r="875" spans="1:21" x14ac:dyDescent="0.25">
      <c r="A875">
        <v>22208</v>
      </c>
      <c r="B875" t="s">
        <v>21</v>
      </c>
      <c r="C875" s="1">
        <v>43386</v>
      </c>
      <c r="D875" t="s">
        <v>35</v>
      </c>
      <c r="E875">
        <v>50</v>
      </c>
      <c r="F875">
        <v>5271.0455000000002</v>
      </c>
      <c r="G875">
        <v>0.18</v>
      </c>
      <c r="H875" t="s">
        <v>31</v>
      </c>
      <c r="I875">
        <v>1379.76</v>
      </c>
      <c r="J875">
        <v>125.99</v>
      </c>
      <c r="K875">
        <v>7.69</v>
      </c>
      <c r="L875" t="s">
        <v>305</v>
      </c>
      <c r="M875" t="s">
        <v>54</v>
      </c>
      <c r="N875" t="s">
        <v>37</v>
      </c>
      <c r="O875" t="s">
        <v>38</v>
      </c>
      <c r="P875" t="s">
        <v>39</v>
      </c>
      <c r="Q875" t="s">
        <v>40</v>
      </c>
      <c r="R875" s="1">
        <v>43388</v>
      </c>
      <c r="S875" s="2">
        <f t="shared" si="39"/>
        <v>3.0211791863036992E-3</v>
      </c>
      <c r="T875" s="1" t="str">
        <f t="shared" si="40"/>
        <v/>
      </c>
      <c r="U875" t="str">
        <f t="shared" si="41"/>
        <v>Major Local Control Audit</v>
      </c>
    </row>
    <row r="876" spans="1:21" x14ac:dyDescent="0.25">
      <c r="A876">
        <v>16547</v>
      </c>
      <c r="B876" t="s">
        <v>21</v>
      </c>
      <c r="C876" s="1">
        <v>43149</v>
      </c>
      <c r="D876" t="s">
        <v>22</v>
      </c>
      <c r="E876">
        <v>30</v>
      </c>
      <c r="F876">
        <v>10554.63</v>
      </c>
      <c r="G876">
        <v>0.19</v>
      </c>
      <c r="H876" t="s">
        <v>56</v>
      </c>
      <c r="I876">
        <v>1240.25</v>
      </c>
      <c r="J876">
        <v>355.98</v>
      </c>
      <c r="K876">
        <v>58.92</v>
      </c>
      <c r="L876" t="s">
        <v>251</v>
      </c>
      <c r="M876" t="s">
        <v>166</v>
      </c>
      <c r="N876" t="s">
        <v>26</v>
      </c>
      <c r="O876" t="s">
        <v>32</v>
      </c>
      <c r="P876" t="s">
        <v>86</v>
      </c>
      <c r="Q876" t="s">
        <v>59</v>
      </c>
      <c r="R876" s="1">
        <v>43151</v>
      </c>
      <c r="S876" s="2">
        <f t="shared" si="39"/>
        <v>6.0495452894756101E-3</v>
      </c>
      <c r="T876" s="1" t="str">
        <f t="shared" si="40"/>
        <v/>
      </c>
      <c r="U876" t="str">
        <f t="shared" si="41"/>
        <v>Major Local Control Audit</v>
      </c>
    </row>
    <row r="877" spans="1:21" x14ac:dyDescent="0.25">
      <c r="A877">
        <v>26567</v>
      </c>
      <c r="B877" t="s">
        <v>21</v>
      </c>
      <c r="C877" s="1">
        <v>43347</v>
      </c>
      <c r="D877" t="s">
        <v>49</v>
      </c>
      <c r="E877">
        <v>22</v>
      </c>
      <c r="F877">
        <v>338.52</v>
      </c>
      <c r="G877">
        <v>0.21</v>
      </c>
      <c r="H877" t="s">
        <v>31</v>
      </c>
      <c r="I877">
        <v>-17.75</v>
      </c>
      <c r="J877">
        <v>14.98</v>
      </c>
      <c r="K877">
        <v>8.99</v>
      </c>
      <c r="L877" t="s">
        <v>165</v>
      </c>
      <c r="M877" t="s">
        <v>166</v>
      </c>
      <c r="N877" t="s">
        <v>26</v>
      </c>
      <c r="O877" t="s">
        <v>32</v>
      </c>
      <c r="P877" t="s">
        <v>33</v>
      </c>
      <c r="Q877" t="s">
        <v>34</v>
      </c>
      <c r="R877" s="1">
        <v>43348</v>
      </c>
      <c r="S877" s="2">
        <f t="shared" si="39"/>
        <v>1.940278409942635E-4</v>
      </c>
      <c r="T877" s="1" t="str">
        <f t="shared" si="40"/>
        <v/>
      </c>
      <c r="U877" t="str">
        <f t="shared" si="41"/>
        <v>Low Impact</v>
      </c>
    </row>
    <row r="878" spans="1:21" x14ac:dyDescent="0.25">
      <c r="A878">
        <v>355</v>
      </c>
      <c r="B878" t="s">
        <v>21</v>
      </c>
      <c r="C878" s="1">
        <v>43264</v>
      </c>
      <c r="D878" t="s">
        <v>52</v>
      </c>
      <c r="E878">
        <v>16</v>
      </c>
      <c r="F878">
        <v>1239.6315</v>
      </c>
      <c r="G878">
        <v>0.24</v>
      </c>
      <c r="H878" t="s">
        <v>31</v>
      </c>
      <c r="I878">
        <v>-172.55</v>
      </c>
      <c r="J878">
        <v>85.99</v>
      </c>
      <c r="K878">
        <v>0.99</v>
      </c>
      <c r="L878" t="s">
        <v>53</v>
      </c>
      <c r="M878" t="s">
        <v>54</v>
      </c>
      <c r="N878" t="s">
        <v>45</v>
      </c>
      <c r="O878" t="s">
        <v>38</v>
      </c>
      <c r="P878" t="s">
        <v>39</v>
      </c>
      <c r="Q878" t="s">
        <v>29</v>
      </c>
      <c r="R878" s="1">
        <v>43269</v>
      </c>
      <c r="S878" s="2">
        <f t="shared" si="39"/>
        <v>7.1051348095675399E-4</v>
      </c>
      <c r="T878" s="1" t="str">
        <f t="shared" si="40"/>
        <v/>
      </c>
      <c r="U878" t="str">
        <f t="shared" si="41"/>
        <v>Medium Impact</v>
      </c>
    </row>
    <row r="879" spans="1:21" x14ac:dyDescent="0.25">
      <c r="A879">
        <v>417</v>
      </c>
      <c r="B879" t="s">
        <v>21</v>
      </c>
      <c r="C879" s="1">
        <v>43136</v>
      </c>
      <c r="D879" t="s">
        <v>55</v>
      </c>
      <c r="E879">
        <v>39</v>
      </c>
      <c r="F879">
        <v>15260.78</v>
      </c>
      <c r="G879">
        <v>0.24</v>
      </c>
      <c r="H879" t="s">
        <v>56</v>
      </c>
      <c r="I879">
        <v>8734.8799999999992</v>
      </c>
      <c r="J879">
        <v>500.98</v>
      </c>
      <c r="K879">
        <v>28.14</v>
      </c>
      <c r="L879" t="s">
        <v>57</v>
      </c>
      <c r="M879" t="s">
        <v>25</v>
      </c>
      <c r="N879" t="s">
        <v>45</v>
      </c>
      <c r="O879" t="s">
        <v>38</v>
      </c>
      <c r="P879" t="s">
        <v>58</v>
      </c>
      <c r="Q879" t="s">
        <v>59</v>
      </c>
      <c r="R879" s="1">
        <v>43137</v>
      </c>
      <c r="S879" s="2">
        <f t="shared" si="39"/>
        <v>8.7469461044796075E-3</v>
      </c>
      <c r="T879" s="1" t="str">
        <f t="shared" si="40"/>
        <v/>
      </c>
      <c r="U879" t="str">
        <f t="shared" si="41"/>
        <v>Major Local Control Audit</v>
      </c>
    </row>
    <row r="880" spans="1:21" x14ac:dyDescent="0.25">
      <c r="A880">
        <v>21383</v>
      </c>
      <c r="B880" t="s">
        <v>30</v>
      </c>
      <c r="C880" s="1">
        <v>43130</v>
      </c>
      <c r="D880" t="s">
        <v>52</v>
      </c>
      <c r="E880">
        <v>31</v>
      </c>
      <c r="F880">
        <v>16066.85</v>
      </c>
      <c r="G880">
        <v>0.27</v>
      </c>
      <c r="H880" t="s">
        <v>31</v>
      </c>
      <c r="I880">
        <v>7416.43</v>
      </c>
      <c r="J880">
        <v>574.74</v>
      </c>
      <c r="K880">
        <v>24.49</v>
      </c>
      <c r="L880" t="s">
        <v>297</v>
      </c>
      <c r="M880" t="s">
        <v>166</v>
      </c>
      <c r="N880" t="s">
        <v>64</v>
      </c>
      <c r="O880" t="s">
        <v>38</v>
      </c>
      <c r="P880" t="s">
        <v>58</v>
      </c>
      <c r="Q880" t="s">
        <v>76</v>
      </c>
      <c r="R880" s="1">
        <v>43135</v>
      </c>
      <c r="S880" s="2">
        <f t="shared" si="39"/>
        <v>9.2089572760211593E-3</v>
      </c>
      <c r="T880" s="1" t="str">
        <f t="shared" si="40"/>
        <v>QUALITY CHECK</v>
      </c>
      <c r="U880" t="str">
        <f t="shared" si="41"/>
        <v>Major Local Control Audit</v>
      </c>
    </row>
    <row r="881" spans="1:21" x14ac:dyDescent="0.25">
      <c r="A881">
        <v>21121</v>
      </c>
      <c r="B881" t="s">
        <v>21</v>
      </c>
      <c r="C881" s="1">
        <v>43359</v>
      </c>
      <c r="D881" t="s">
        <v>22</v>
      </c>
      <c r="E881">
        <v>50</v>
      </c>
      <c r="F881">
        <v>20175.48</v>
      </c>
      <c r="G881">
        <v>0.28999999999999998</v>
      </c>
      <c r="H881" t="s">
        <v>31</v>
      </c>
      <c r="I881">
        <v>9373.9599999999991</v>
      </c>
      <c r="J881">
        <v>387.99</v>
      </c>
      <c r="K881">
        <v>19.989999999999998</v>
      </c>
      <c r="L881" t="s">
        <v>248</v>
      </c>
      <c r="M881" t="s">
        <v>63</v>
      </c>
      <c r="N881" t="s">
        <v>26</v>
      </c>
      <c r="O881" t="s">
        <v>27</v>
      </c>
      <c r="P881" t="s">
        <v>48</v>
      </c>
      <c r="Q881" t="s">
        <v>40</v>
      </c>
      <c r="R881" s="1">
        <v>43360</v>
      </c>
      <c r="S881" s="2">
        <f t="shared" si="39"/>
        <v>1.1563880495754885E-2</v>
      </c>
      <c r="T881" s="1" t="str">
        <f t="shared" si="40"/>
        <v/>
      </c>
      <c r="U881" t="str">
        <f t="shared" si="41"/>
        <v>Major Local Control Audit</v>
      </c>
    </row>
    <row r="882" spans="1:21" x14ac:dyDescent="0.25">
      <c r="A882">
        <v>44325</v>
      </c>
      <c r="B882" t="s">
        <v>21</v>
      </c>
      <c r="C882" s="1">
        <v>43141</v>
      </c>
      <c r="D882" t="s">
        <v>55</v>
      </c>
      <c r="E882">
        <v>44</v>
      </c>
      <c r="F882">
        <v>951.33</v>
      </c>
      <c r="G882">
        <v>1</v>
      </c>
      <c r="H882" t="s">
        <v>31</v>
      </c>
      <c r="I882">
        <v>-60.66</v>
      </c>
      <c r="J882">
        <v>20.28</v>
      </c>
      <c r="K882">
        <v>14.39</v>
      </c>
      <c r="L882" t="s">
        <v>415</v>
      </c>
      <c r="M882" t="s">
        <v>25</v>
      </c>
      <c r="N882" t="s">
        <v>26</v>
      </c>
      <c r="O882" t="s">
        <v>32</v>
      </c>
      <c r="P882" t="s">
        <v>33</v>
      </c>
      <c r="Q882" t="s">
        <v>40</v>
      </c>
      <c r="R882" s="1">
        <v>43143</v>
      </c>
      <c r="S882" s="2">
        <f t="shared" si="39"/>
        <v>5.4526913025248949E-4</v>
      </c>
      <c r="T882" s="1" t="str">
        <f t="shared" si="40"/>
        <v/>
      </c>
      <c r="U882" t="str">
        <f t="shared" si="41"/>
        <v>Medium Impact</v>
      </c>
    </row>
    <row r="883" spans="1:21" x14ac:dyDescent="0.25">
      <c r="A883">
        <v>2725</v>
      </c>
      <c r="B883" t="s">
        <v>21</v>
      </c>
      <c r="C883" s="1">
        <v>43240</v>
      </c>
      <c r="D883" t="s">
        <v>22</v>
      </c>
      <c r="E883">
        <v>39</v>
      </c>
      <c r="F883">
        <v>2178.431</v>
      </c>
      <c r="G883">
        <v>1.01</v>
      </c>
      <c r="H883" t="s">
        <v>23</v>
      </c>
      <c r="I883">
        <v>396.97</v>
      </c>
      <c r="J883">
        <v>65.989999999999995</v>
      </c>
      <c r="K883">
        <v>8.99</v>
      </c>
      <c r="L883" t="s">
        <v>90</v>
      </c>
      <c r="M883" t="s">
        <v>25</v>
      </c>
      <c r="N883" t="s">
        <v>45</v>
      </c>
      <c r="O883" t="s">
        <v>38</v>
      </c>
      <c r="P883" t="s">
        <v>39</v>
      </c>
      <c r="Q883" t="s">
        <v>40</v>
      </c>
      <c r="R883" s="1">
        <v>43241</v>
      </c>
      <c r="S883" s="2">
        <f t="shared" si="39"/>
        <v>1.2486005662441643E-3</v>
      </c>
      <c r="T883" s="1" t="str">
        <f t="shared" si="40"/>
        <v/>
      </c>
      <c r="U883" t="str">
        <f t="shared" si="41"/>
        <v>Medium Local Control Audit</v>
      </c>
    </row>
    <row r="884" spans="1:21" x14ac:dyDescent="0.25">
      <c r="A884">
        <v>4550</v>
      </c>
      <c r="B884" t="s">
        <v>21</v>
      </c>
      <c r="C884" s="1">
        <v>43462</v>
      </c>
      <c r="D884" t="s">
        <v>35</v>
      </c>
      <c r="E884">
        <v>32</v>
      </c>
      <c r="F884">
        <v>3730.54</v>
      </c>
      <c r="G884">
        <v>1.07</v>
      </c>
      <c r="H884" t="s">
        <v>56</v>
      </c>
      <c r="I884">
        <v>1369.09</v>
      </c>
      <c r="J884">
        <v>119.99</v>
      </c>
      <c r="K884">
        <v>16.8</v>
      </c>
      <c r="L884" t="s">
        <v>112</v>
      </c>
      <c r="M884" t="s">
        <v>54</v>
      </c>
      <c r="N884" t="s">
        <v>37</v>
      </c>
      <c r="O884" t="s">
        <v>38</v>
      </c>
      <c r="P884" t="s">
        <v>58</v>
      </c>
      <c r="Q884" t="s">
        <v>80</v>
      </c>
      <c r="R884" s="1">
        <v>43464</v>
      </c>
      <c r="S884" s="2">
        <f t="shared" si="39"/>
        <v>2.1382152367444753E-3</v>
      </c>
      <c r="T884" s="1" t="str">
        <f t="shared" si="40"/>
        <v/>
      </c>
      <c r="U884" t="str">
        <f t="shared" si="41"/>
        <v>Major Local Control Audit</v>
      </c>
    </row>
    <row r="885" spans="1:21" x14ac:dyDescent="0.25">
      <c r="A885">
        <v>96</v>
      </c>
      <c r="B885" t="s">
        <v>21</v>
      </c>
      <c r="C885" s="1">
        <v>43206</v>
      </c>
      <c r="D885" t="s">
        <v>35</v>
      </c>
      <c r="E885">
        <v>37</v>
      </c>
      <c r="F885">
        <v>4158.1234999999997</v>
      </c>
      <c r="G885">
        <v>1.1000000000000001</v>
      </c>
      <c r="H885" t="s">
        <v>31</v>
      </c>
      <c r="I885">
        <v>1228.8900000000001</v>
      </c>
      <c r="J885">
        <v>125.99</v>
      </c>
      <c r="K885">
        <v>8.99</v>
      </c>
      <c r="L885" t="s">
        <v>36</v>
      </c>
      <c r="M885" t="s">
        <v>25</v>
      </c>
      <c r="N885" t="s">
        <v>37</v>
      </c>
      <c r="O885" t="s">
        <v>38</v>
      </c>
      <c r="P885" t="s">
        <v>39</v>
      </c>
      <c r="Q885" t="s">
        <v>40</v>
      </c>
      <c r="R885" s="1">
        <v>43208</v>
      </c>
      <c r="S885" s="2">
        <f t="shared" si="39"/>
        <v>2.383291165344767E-3</v>
      </c>
      <c r="T885" s="1" t="str">
        <f t="shared" si="40"/>
        <v/>
      </c>
      <c r="U885" t="str">
        <f t="shared" si="41"/>
        <v>Major Local Control Audit</v>
      </c>
    </row>
    <row r="886" spans="1:21" x14ac:dyDescent="0.25">
      <c r="A886">
        <v>548</v>
      </c>
      <c r="B886" t="s">
        <v>21</v>
      </c>
      <c r="C886" s="1">
        <v>43363</v>
      </c>
      <c r="D886" t="s">
        <v>49</v>
      </c>
      <c r="E886">
        <v>26</v>
      </c>
      <c r="F886">
        <v>2753.1925000000001</v>
      </c>
      <c r="G886">
        <v>1.1399999999999999</v>
      </c>
      <c r="H886" t="s">
        <v>31</v>
      </c>
      <c r="I886">
        <v>510.49</v>
      </c>
      <c r="J886">
        <v>125.99</v>
      </c>
      <c r="K886">
        <v>4.2</v>
      </c>
      <c r="L886" t="s">
        <v>60</v>
      </c>
      <c r="M886" t="s">
        <v>25</v>
      </c>
      <c r="N886" t="s">
        <v>37</v>
      </c>
      <c r="O886" t="s">
        <v>38</v>
      </c>
      <c r="P886" t="s">
        <v>39</v>
      </c>
      <c r="Q886" t="s">
        <v>40</v>
      </c>
      <c r="R886" s="1">
        <v>43365</v>
      </c>
      <c r="S886" s="2">
        <f t="shared" si="39"/>
        <v>1.5780337841681403E-3</v>
      </c>
      <c r="T886" s="1" t="str">
        <f t="shared" si="40"/>
        <v/>
      </c>
      <c r="U886" t="str">
        <f t="shared" si="41"/>
        <v>Major Local Control Audit</v>
      </c>
    </row>
    <row r="887" spans="1:21" x14ac:dyDescent="0.25">
      <c r="A887">
        <v>1287</v>
      </c>
      <c r="B887" t="s">
        <v>21</v>
      </c>
      <c r="C887" s="1">
        <v>43285</v>
      </c>
      <c r="D887" t="s">
        <v>35</v>
      </c>
      <c r="E887">
        <v>39</v>
      </c>
      <c r="F887">
        <v>3908.65</v>
      </c>
      <c r="G887">
        <v>1.1599999999999999</v>
      </c>
      <c r="H887" t="s">
        <v>31</v>
      </c>
      <c r="I887">
        <v>480.57</v>
      </c>
      <c r="J887">
        <v>105.29</v>
      </c>
      <c r="K887">
        <v>10.119999999999999</v>
      </c>
      <c r="L887" t="s">
        <v>75</v>
      </c>
      <c r="M887" t="s">
        <v>25</v>
      </c>
      <c r="N887" t="s">
        <v>26</v>
      </c>
      <c r="O887" t="s">
        <v>32</v>
      </c>
      <c r="P887" t="s">
        <v>33</v>
      </c>
      <c r="Q887" t="s">
        <v>76</v>
      </c>
      <c r="R887" s="1">
        <v>43287</v>
      </c>
      <c r="S887" s="2">
        <f t="shared" si="39"/>
        <v>2.2403016681502661E-3</v>
      </c>
      <c r="T887" s="1" t="str">
        <f t="shared" si="40"/>
        <v/>
      </c>
      <c r="U887" t="str">
        <f t="shared" si="41"/>
        <v>Major Local Control Audit</v>
      </c>
    </row>
    <row r="888" spans="1:21" x14ac:dyDescent="0.25">
      <c r="A888">
        <v>43650</v>
      </c>
      <c r="B888" t="s">
        <v>21</v>
      </c>
      <c r="C888" s="1">
        <v>43182</v>
      </c>
      <c r="D888" t="s">
        <v>22</v>
      </c>
      <c r="E888">
        <v>3</v>
      </c>
      <c r="F888">
        <v>1759.65</v>
      </c>
      <c r="G888">
        <v>1.1599999999999999</v>
      </c>
      <c r="H888" t="s">
        <v>31</v>
      </c>
      <c r="I888">
        <v>-2213.75</v>
      </c>
      <c r="J888">
        <v>599.99</v>
      </c>
      <c r="K888">
        <v>24.49</v>
      </c>
      <c r="L888" t="s">
        <v>253</v>
      </c>
      <c r="M888" t="s">
        <v>25</v>
      </c>
      <c r="N888" t="s">
        <v>26</v>
      </c>
      <c r="O888" t="s">
        <v>38</v>
      </c>
      <c r="P888" t="s">
        <v>82</v>
      </c>
      <c r="Q888" t="s">
        <v>76</v>
      </c>
      <c r="R888" s="1">
        <v>43183</v>
      </c>
      <c r="S888" s="2">
        <f t="shared" si="39"/>
        <v>1.0085699232114966E-3</v>
      </c>
      <c r="T888" s="1" t="str">
        <f t="shared" si="40"/>
        <v/>
      </c>
      <c r="U888" t="str">
        <f t="shared" si="41"/>
        <v>Medium Local Control Audit</v>
      </c>
    </row>
    <row r="889" spans="1:21" x14ac:dyDescent="0.25">
      <c r="A889">
        <v>900</v>
      </c>
      <c r="B889" t="s">
        <v>21</v>
      </c>
      <c r="C889" s="1">
        <v>43373</v>
      </c>
      <c r="D889" t="s">
        <v>22</v>
      </c>
      <c r="E889">
        <v>29</v>
      </c>
      <c r="F889">
        <v>1193.6500000000001</v>
      </c>
      <c r="G889">
        <v>1.17</v>
      </c>
      <c r="H889" t="s">
        <v>31</v>
      </c>
      <c r="I889">
        <v>507.58</v>
      </c>
      <c r="J889">
        <v>40.98</v>
      </c>
      <c r="K889">
        <v>2.99</v>
      </c>
      <c r="L889" t="s">
        <v>69</v>
      </c>
      <c r="M889" t="s">
        <v>63</v>
      </c>
      <c r="N889" t="s">
        <v>37</v>
      </c>
      <c r="O889" t="s">
        <v>27</v>
      </c>
      <c r="P889" t="s">
        <v>48</v>
      </c>
      <c r="Q889" t="s">
        <v>40</v>
      </c>
      <c r="R889" s="1">
        <v>43374</v>
      </c>
      <c r="S889" s="2">
        <f t="shared" si="39"/>
        <v>6.841584910870929E-4</v>
      </c>
      <c r="T889" s="1" t="str">
        <f t="shared" si="40"/>
        <v/>
      </c>
      <c r="U889" t="str">
        <f t="shared" si="41"/>
        <v>Medium Impact</v>
      </c>
    </row>
    <row r="890" spans="1:21" x14ac:dyDescent="0.25">
      <c r="A890">
        <v>902</v>
      </c>
      <c r="B890" t="s">
        <v>30</v>
      </c>
      <c r="C890" s="1">
        <v>43307</v>
      </c>
      <c r="D890" t="s">
        <v>22</v>
      </c>
      <c r="E890">
        <v>10</v>
      </c>
      <c r="F890">
        <v>1925.83</v>
      </c>
      <c r="G890">
        <v>1.19</v>
      </c>
      <c r="H890" t="s">
        <v>31</v>
      </c>
      <c r="I890">
        <v>359.83</v>
      </c>
      <c r="J890">
        <v>207.48</v>
      </c>
      <c r="K890">
        <v>0.99</v>
      </c>
      <c r="L890" t="s">
        <v>70</v>
      </c>
      <c r="M890" t="s">
        <v>25</v>
      </c>
      <c r="N890" t="s">
        <v>26</v>
      </c>
      <c r="O890" t="s">
        <v>27</v>
      </c>
      <c r="P890" t="s">
        <v>46</v>
      </c>
      <c r="Q890" t="s">
        <v>40</v>
      </c>
      <c r="R890" s="1">
        <v>43310</v>
      </c>
      <c r="S890" s="2">
        <f t="shared" si="39"/>
        <v>1.1038184952794001E-3</v>
      </c>
      <c r="T890" s="1" t="str">
        <f t="shared" si="40"/>
        <v>QUALITY CHECK</v>
      </c>
      <c r="U890" t="str">
        <f t="shared" si="41"/>
        <v>Medium Local Control Audit</v>
      </c>
    </row>
    <row r="891" spans="1:21" x14ac:dyDescent="0.25">
      <c r="A891">
        <v>4647</v>
      </c>
      <c r="B891" t="s">
        <v>21</v>
      </c>
      <c r="C891" s="1">
        <v>43233</v>
      </c>
      <c r="D891" t="s">
        <v>55</v>
      </c>
      <c r="E891">
        <v>33</v>
      </c>
      <c r="F891">
        <v>1590.163</v>
      </c>
      <c r="G891">
        <v>1.19</v>
      </c>
      <c r="H891" t="s">
        <v>31</v>
      </c>
      <c r="I891">
        <v>-57.54</v>
      </c>
      <c r="J891">
        <v>55.99</v>
      </c>
      <c r="K891">
        <v>5</v>
      </c>
      <c r="L891" t="s">
        <v>114</v>
      </c>
      <c r="M891" t="s">
        <v>63</v>
      </c>
      <c r="N891" t="s">
        <v>26</v>
      </c>
      <c r="O891" t="s">
        <v>38</v>
      </c>
      <c r="P891" t="s">
        <v>39</v>
      </c>
      <c r="Q891" t="s">
        <v>34</v>
      </c>
      <c r="R891" s="1">
        <v>43234</v>
      </c>
      <c r="S891" s="2">
        <f t="shared" si="39"/>
        <v>9.1142589424247032E-4</v>
      </c>
      <c r="T891" s="1" t="str">
        <f t="shared" si="40"/>
        <v/>
      </c>
      <c r="U891" t="str">
        <f t="shared" si="41"/>
        <v>Medium Local Control Audit</v>
      </c>
    </row>
    <row r="892" spans="1:21" x14ac:dyDescent="0.25">
      <c r="A892">
        <v>3042</v>
      </c>
      <c r="B892" t="s">
        <v>21</v>
      </c>
      <c r="C892" s="1">
        <v>43424</v>
      </c>
      <c r="D892" t="s">
        <v>55</v>
      </c>
      <c r="E892">
        <v>26</v>
      </c>
      <c r="F892">
        <v>103.87</v>
      </c>
      <c r="G892">
        <v>1.2</v>
      </c>
      <c r="H892" t="s">
        <v>31</v>
      </c>
      <c r="I892">
        <v>15.42</v>
      </c>
      <c r="J892">
        <v>4.26</v>
      </c>
      <c r="K892">
        <v>1.2</v>
      </c>
      <c r="L892" t="s">
        <v>95</v>
      </c>
      <c r="M892" t="s">
        <v>25</v>
      </c>
      <c r="N892" t="s">
        <v>64</v>
      </c>
      <c r="O892" t="s">
        <v>27</v>
      </c>
      <c r="P892" t="s">
        <v>28</v>
      </c>
      <c r="Q892" t="s">
        <v>29</v>
      </c>
      <c r="R892" s="1">
        <v>43425</v>
      </c>
      <c r="S892" s="2">
        <f t="shared" si="39"/>
        <v>5.9534656280497912E-5</v>
      </c>
      <c r="T892" s="1" t="str">
        <f t="shared" si="40"/>
        <v/>
      </c>
      <c r="U892" t="str">
        <f t="shared" si="41"/>
        <v>Low Impact</v>
      </c>
    </row>
    <row r="893" spans="1:21" x14ac:dyDescent="0.25">
      <c r="A893">
        <v>2086</v>
      </c>
      <c r="B893" t="s">
        <v>21</v>
      </c>
      <c r="C893" s="1">
        <v>43391</v>
      </c>
      <c r="D893" t="s">
        <v>49</v>
      </c>
      <c r="E893">
        <v>38</v>
      </c>
      <c r="F893">
        <v>2115.2420000000002</v>
      </c>
      <c r="G893">
        <v>2.04</v>
      </c>
      <c r="H893" t="s">
        <v>31</v>
      </c>
      <c r="I893">
        <v>371.41</v>
      </c>
      <c r="J893">
        <v>65.989999999999995</v>
      </c>
      <c r="K893">
        <v>8.99</v>
      </c>
      <c r="L893" t="s">
        <v>85</v>
      </c>
      <c r="M893" t="s">
        <v>25</v>
      </c>
      <c r="N893" t="s">
        <v>26</v>
      </c>
      <c r="O893" t="s">
        <v>38</v>
      </c>
      <c r="P893" t="s">
        <v>39</v>
      </c>
      <c r="Q893" t="s">
        <v>40</v>
      </c>
      <c r="R893" s="1">
        <v>43392</v>
      </c>
      <c r="S893" s="2">
        <f t="shared" si="39"/>
        <v>1.2123828383563393E-3</v>
      </c>
      <c r="T893" s="1" t="str">
        <f t="shared" si="40"/>
        <v/>
      </c>
      <c r="U893" t="str">
        <f t="shared" si="41"/>
        <v>Medium Local Control Audit</v>
      </c>
    </row>
    <row r="894" spans="1:21" x14ac:dyDescent="0.25">
      <c r="A894">
        <v>4772</v>
      </c>
      <c r="B894" t="s">
        <v>21</v>
      </c>
      <c r="C894" s="1">
        <v>43356</v>
      </c>
      <c r="D894" t="s">
        <v>49</v>
      </c>
      <c r="E894">
        <v>28</v>
      </c>
      <c r="F894">
        <v>1560.617</v>
      </c>
      <c r="G894">
        <v>2.04</v>
      </c>
      <c r="H894" t="s">
        <v>31</v>
      </c>
      <c r="I894">
        <v>214.29</v>
      </c>
      <c r="J894">
        <v>65.989999999999995</v>
      </c>
      <c r="K894">
        <v>8.99</v>
      </c>
      <c r="L894" t="s">
        <v>116</v>
      </c>
      <c r="M894" t="s">
        <v>25</v>
      </c>
      <c r="N894" t="s">
        <v>26</v>
      </c>
      <c r="O894" t="s">
        <v>38</v>
      </c>
      <c r="P894" t="s">
        <v>39</v>
      </c>
      <c r="Q894" t="s">
        <v>40</v>
      </c>
      <c r="R894" s="1">
        <v>43357</v>
      </c>
      <c r="S894" s="2">
        <f t="shared" si="39"/>
        <v>8.9449115895351688E-4</v>
      </c>
      <c r="T894" s="1" t="str">
        <f t="shared" si="40"/>
        <v/>
      </c>
      <c r="U894" t="str">
        <f t="shared" si="41"/>
        <v>Medium Impact</v>
      </c>
    </row>
    <row r="895" spans="1:21" x14ac:dyDescent="0.25">
      <c r="A895">
        <v>3492</v>
      </c>
      <c r="B895" t="s">
        <v>21</v>
      </c>
      <c r="C895" s="1">
        <v>43427</v>
      </c>
      <c r="D895" t="s">
        <v>52</v>
      </c>
      <c r="E895">
        <v>35</v>
      </c>
      <c r="F895">
        <v>2393.63</v>
      </c>
      <c r="G895">
        <v>2.06</v>
      </c>
      <c r="H895" t="s">
        <v>31</v>
      </c>
      <c r="I895">
        <v>524.88</v>
      </c>
      <c r="J895">
        <v>67.28</v>
      </c>
      <c r="K895">
        <v>19.989999999999998</v>
      </c>
      <c r="L895" t="s">
        <v>102</v>
      </c>
      <c r="M895" t="s">
        <v>25</v>
      </c>
      <c r="N895" t="s">
        <v>26</v>
      </c>
      <c r="O895" t="s">
        <v>27</v>
      </c>
      <c r="P895" t="s">
        <v>48</v>
      </c>
      <c r="Q895" t="s">
        <v>40</v>
      </c>
      <c r="R895" s="1">
        <v>43432</v>
      </c>
      <c r="S895" s="2">
        <f t="shared" si="39"/>
        <v>1.3719451170952942E-3</v>
      </c>
      <c r="T895" s="1" t="str">
        <f t="shared" si="40"/>
        <v/>
      </c>
      <c r="U895" t="str">
        <f t="shared" si="41"/>
        <v>Medium Local Control Audit</v>
      </c>
    </row>
    <row r="896" spans="1:21" x14ac:dyDescent="0.25">
      <c r="A896">
        <v>2144</v>
      </c>
      <c r="B896" t="s">
        <v>21</v>
      </c>
      <c r="C896" s="1">
        <v>43187</v>
      </c>
      <c r="D896" t="s">
        <v>55</v>
      </c>
      <c r="E896">
        <v>40</v>
      </c>
      <c r="F896">
        <v>5945.3675000000003</v>
      </c>
      <c r="G896">
        <v>2.08</v>
      </c>
      <c r="H896" t="s">
        <v>31</v>
      </c>
      <c r="I896">
        <v>1585.48</v>
      </c>
      <c r="J896">
        <v>175.99</v>
      </c>
      <c r="K896">
        <v>4.99</v>
      </c>
      <c r="L896" t="s">
        <v>24</v>
      </c>
      <c r="M896" t="s">
        <v>25</v>
      </c>
      <c r="N896" t="s">
        <v>26</v>
      </c>
      <c r="O896" t="s">
        <v>38</v>
      </c>
      <c r="P896" t="s">
        <v>39</v>
      </c>
      <c r="Q896" t="s">
        <v>40</v>
      </c>
      <c r="R896" s="1">
        <v>43187</v>
      </c>
      <c r="S896" s="2">
        <f t="shared" si="39"/>
        <v>3.4076770056199399E-3</v>
      </c>
      <c r="T896" s="1" t="str">
        <f t="shared" si="40"/>
        <v/>
      </c>
      <c r="U896" t="str">
        <f t="shared" si="41"/>
        <v>Major Local Control Audit</v>
      </c>
    </row>
    <row r="897" spans="1:21" x14ac:dyDescent="0.25">
      <c r="A897">
        <v>3459</v>
      </c>
      <c r="B897" t="s">
        <v>21</v>
      </c>
      <c r="C897" s="1">
        <v>43308</v>
      </c>
      <c r="D897" t="s">
        <v>22</v>
      </c>
      <c r="E897">
        <v>24</v>
      </c>
      <c r="F897">
        <v>2152.404</v>
      </c>
      <c r="G897">
        <v>2.14</v>
      </c>
      <c r="H897" t="s">
        <v>23</v>
      </c>
      <c r="I897">
        <v>218.87</v>
      </c>
      <c r="J897">
        <v>110.99</v>
      </c>
      <c r="K897">
        <v>8.99</v>
      </c>
      <c r="L897" t="s">
        <v>101</v>
      </c>
      <c r="M897" t="s">
        <v>25</v>
      </c>
      <c r="N897" t="s">
        <v>37</v>
      </c>
      <c r="O897" t="s">
        <v>38</v>
      </c>
      <c r="P897" t="s">
        <v>39</v>
      </c>
      <c r="Q897" t="s">
        <v>40</v>
      </c>
      <c r="R897" s="1">
        <v>43310</v>
      </c>
      <c r="S897" s="2">
        <f t="shared" si="39"/>
        <v>1.2336827988521115E-3</v>
      </c>
      <c r="T897" s="1" t="str">
        <f t="shared" si="40"/>
        <v/>
      </c>
      <c r="U897" t="str">
        <f t="shared" si="41"/>
        <v>Medium Local Control Audit</v>
      </c>
    </row>
    <row r="898" spans="1:21" x14ac:dyDescent="0.25">
      <c r="A898">
        <v>3175</v>
      </c>
      <c r="B898" t="s">
        <v>21</v>
      </c>
      <c r="C898" s="1">
        <v>43295</v>
      </c>
      <c r="D898" t="s">
        <v>52</v>
      </c>
      <c r="E898">
        <v>23</v>
      </c>
      <c r="F898">
        <v>3553.62</v>
      </c>
      <c r="G898">
        <v>2.2400000000000002</v>
      </c>
      <c r="H898" t="s">
        <v>31</v>
      </c>
      <c r="I898">
        <v>521.69000000000005</v>
      </c>
      <c r="J898">
        <v>165.2</v>
      </c>
      <c r="K898">
        <v>19.989999999999998</v>
      </c>
      <c r="L898" t="s">
        <v>98</v>
      </c>
      <c r="M898" t="s">
        <v>25</v>
      </c>
      <c r="N898" t="s">
        <v>45</v>
      </c>
      <c r="O898" t="s">
        <v>27</v>
      </c>
      <c r="P898" t="s">
        <v>43</v>
      </c>
      <c r="Q898" t="s">
        <v>40</v>
      </c>
      <c r="R898" s="1">
        <v>43297</v>
      </c>
      <c r="S898" s="2">
        <f t="shared" ref="S898:S906" si="42">F898/$F$905</f>
        <v>2.0368108717772502E-3</v>
      </c>
      <c r="T898" s="1" t="str">
        <f t="shared" si="40"/>
        <v/>
      </c>
      <c r="U898" t="str">
        <f t="shared" si="41"/>
        <v>Major Local Control Audit</v>
      </c>
    </row>
    <row r="899" spans="1:21" x14ac:dyDescent="0.25">
      <c r="A899">
        <v>1444</v>
      </c>
      <c r="B899" t="s">
        <v>21</v>
      </c>
      <c r="C899" s="1">
        <v>43439</v>
      </c>
      <c r="D899" t="s">
        <v>55</v>
      </c>
      <c r="E899">
        <v>32</v>
      </c>
      <c r="F899">
        <v>21717.360000000001</v>
      </c>
      <c r="G899">
        <v>2.2599999999999998</v>
      </c>
      <c r="H899" t="s">
        <v>23</v>
      </c>
      <c r="I899">
        <v>8249.86</v>
      </c>
      <c r="J899">
        <v>699.99</v>
      </c>
      <c r="K899">
        <v>24.49</v>
      </c>
      <c r="L899" t="s">
        <v>81</v>
      </c>
      <c r="M899" t="s">
        <v>63</v>
      </c>
      <c r="N899" t="s">
        <v>37</v>
      </c>
      <c r="O899" t="s">
        <v>38</v>
      </c>
      <c r="P899" t="s">
        <v>82</v>
      </c>
      <c r="Q899" t="s">
        <v>76</v>
      </c>
      <c r="R899" s="1">
        <v>43441</v>
      </c>
      <c r="S899" s="2">
        <f t="shared" si="42"/>
        <v>1.2447632260708906E-2</v>
      </c>
      <c r="T899" s="1" t="str">
        <f t="shared" ref="T899:T908" si="43">IF(B899="Y","QUALITY CHECK","")</f>
        <v/>
      </c>
      <c r="U899" t="str">
        <f t="shared" ref="U899:U902" si="44">VLOOKUP(S899,$G$912:$H$917,2)</f>
        <v>Major Local Control Audit</v>
      </c>
    </row>
    <row r="900" spans="1:21" x14ac:dyDescent="0.25">
      <c r="A900">
        <v>1411</v>
      </c>
      <c r="B900" t="s">
        <v>21</v>
      </c>
      <c r="C900" s="1">
        <v>43454</v>
      </c>
      <c r="D900" t="s">
        <v>35</v>
      </c>
      <c r="E900">
        <v>47</v>
      </c>
      <c r="F900">
        <v>6717.9324999999999</v>
      </c>
      <c r="G900">
        <v>2.29</v>
      </c>
      <c r="H900" t="s">
        <v>31</v>
      </c>
      <c r="I900">
        <v>1717.89</v>
      </c>
      <c r="J900">
        <v>175.99</v>
      </c>
      <c r="K900">
        <v>4.99</v>
      </c>
      <c r="L900" t="s">
        <v>78</v>
      </c>
      <c r="M900" t="s">
        <v>25</v>
      </c>
      <c r="N900" t="s">
        <v>45</v>
      </c>
      <c r="O900" t="s">
        <v>38</v>
      </c>
      <c r="P900" t="s">
        <v>39</v>
      </c>
      <c r="Q900" t="s">
        <v>40</v>
      </c>
      <c r="R900" s="1">
        <v>43456</v>
      </c>
      <c r="S900" s="2">
        <f t="shared" si="42"/>
        <v>3.8504842813428903E-3</v>
      </c>
      <c r="T900" s="1" t="str">
        <f t="shared" si="43"/>
        <v/>
      </c>
      <c r="U900" t="str">
        <f t="shared" si="44"/>
        <v>Major Local Control Audit</v>
      </c>
    </row>
    <row r="901" spans="1:21" x14ac:dyDescent="0.25">
      <c r="A901">
        <v>3492</v>
      </c>
      <c r="B901" t="s">
        <v>21</v>
      </c>
      <c r="C901" s="1">
        <v>43427</v>
      </c>
      <c r="D901" t="s">
        <v>52</v>
      </c>
      <c r="E901">
        <v>49</v>
      </c>
      <c r="F901">
        <v>6177.53</v>
      </c>
      <c r="G901">
        <v>3.6</v>
      </c>
      <c r="H901" t="s">
        <v>56</v>
      </c>
      <c r="I901">
        <v>-1195.1199999999999</v>
      </c>
      <c r="J901">
        <v>130.97999999999999</v>
      </c>
      <c r="K901">
        <v>54.74</v>
      </c>
      <c r="L901" t="s">
        <v>102</v>
      </c>
      <c r="M901" t="s">
        <v>25</v>
      </c>
      <c r="N901" t="s">
        <v>26</v>
      </c>
      <c r="O901" t="s">
        <v>32</v>
      </c>
      <c r="P901" t="s">
        <v>79</v>
      </c>
      <c r="Q901" t="s">
        <v>80</v>
      </c>
      <c r="R901" s="1">
        <v>43427</v>
      </c>
      <c r="S901" s="2">
        <f t="shared" si="42"/>
        <v>3.5407444422110739E-3</v>
      </c>
      <c r="T901" s="1" t="str">
        <f t="shared" si="43"/>
        <v/>
      </c>
      <c r="U901" t="str">
        <f t="shared" si="44"/>
        <v>Major Local Control Audit</v>
      </c>
    </row>
    <row r="902" spans="1:21" x14ac:dyDescent="0.25">
      <c r="A902">
        <v>4583</v>
      </c>
      <c r="B902" t="s">
        <v>21</v>
      </c>
      <c r="C902" s="1">
        <v>43367</v>
      </c>
      <c r="D902" t="s">
        <v>55</v>
      </c>
      <c r="E902">
        <v>44</v>
      </c>
      <c r="F902">
        <v>3021.64</v>
      </c>
      <c r="G902">
        <v>20.7</v>
      </c>
      <c r="H902" t="s">
        <v>56</v>
      </c>
      <c r="I902">
        <v>-720.2</v>
      </c>
      <c r="J902">
        <v>70.98</v>
      </c>
      <c r="K902">
        <v>30</v>
      </c>
      <c r="L902" t="s">
        <v>113</v>
      </c>
      <c r="M902" t="s">
        <v>25</v>
      </c>
      <c r="N902" t="s">
        <v>26</v>
      </c>
      <c r="O902" t="s">
        <v>32</v>
      </c>
      <c r="P902" t="s">
        <v>86</v>
      </c>
      <c r="Q902" t="s">
        <v>59</v>
      </c>
      <c r="R902" s="1">
        <v>43369</v>
      </c>
      <c r="S902" s="2">
        <f t="shared" si="42"/>
        <v>1.7318985154847761E-3</v>
      </c>
      <c r="T902" s="1" t="str">
        <f t="shared" si="43"/>
        <v/>
      </c>
      <c r="U902" t="str">
        <f t="shared" si="44"/>
        <v>Major Local Control Audit</v>
      </c>
    </row>
    <row r="903" spans="1:21" x14ac:dyDescent="0.25">
      <c r="S903" s="2">
        <f t="shared" si="42"/>
        <v>0</v>
      </c>
      <c r="T903" s="1" t="str">
        <f t="shared" si="43"/>
        <v/>
      </c>
    </row>
    <row r="904" spans="1:21" x14ac:dyDescent="0.25">
      <c r="S904" s="2">
        <f t="shared" si="42"/>
        <v>0</v>
      </c>
      <c r="T904" s="1" t="str">
        <f t="shared" si="43"/>
        <v/>
      </c>
    </row>
    <row r="905" spans="1:21" x14ac:dyDescent="0.25">
      <c r="A905" t="s">
        <v>419</v>
      </c>
      <c r="F905">
        <f>SUM(F2:F904)</f>
        <v>1744698.0714999989</v>
      </c>
      <c r="S905" s="2">
        <f t="shared" si="42"/>
        <v>1</v>
      </c>
      <c r="T905" s="1" t="str">
        <f t="shared" si="43"/>
        <v/>
      </c>
    </row>
    <row r="906" spans="1:21" x14ac:dyDescent="0.25">
      <c r="A906" t="s">
        <v>420</v>
      </c>
      <c r="F906">
        <f>AVERAGE(F2:F902)</f>
        <v>1936.4018551609311</v>
      </c>
      <c r="S906" s="2">
        <f t="shared" si="42"/>
        <v>1.1098779134295228E-3</v>
      </c>
      <c r="T906" s="1" t="str">
        <f t="shared" si="43"/>
        <v/>
      </c>
    </row>
    <row r="907" spans="1:21" x14ac:dyDescent="0.25">
      <c r="A907" t="s">
        <v>421</v>
      </c>
      <c r="F907">
        <f>COUNTIF(B2:B902,"Y")</f>
        <v>70</v>
      </c>
      <c r="T907" s="1" t="str">
        <f t="shared" si="43"/>
        <v/>
      </c>
    </row>
    <row r="908" spans="1:21" x14ac:dyDescent="0.25">
      <c r="A908" t="s">
        <v>422</v>
      </c>
      <c r="F908">
        <f>COUNTIF(B2:B902,"N")</f>
        <v>831</v>
      </c>
      <c r="T908" s="1" t="str">
        <f t="shared" si="43"/>
        <v/>
      </c>
    </row>
    <row r="910" spans="1:21" ht="15.75" thickBot="1" x14ac:dyDescent="0.3"/>
    <row r="911" spans="1:21" ht="16.5" thickBot="1" x14ac:dyDescent="0.3">
      <c r="A911" t="s">
        <v>430</v>
      </c>
      <c r="B911">
        <v>190</v>
      </c>
      <c r="G911" s="3" t="s">
        <v>423</v>
      </c>
      <c r="H911" s="4" t="s">
        <v>424</v>
      </c>
    </row>
    <row r="912" spans="1:21" ht="16.5" thickBot="1" x14ac:dyDescent="0.3">
      <c r="A912" t="s">
        <v>431</v>
      </c>
      <c r="B912">
        <v>175</v>
      </c>
      <c r="G912" s="5">
        <v>0</v>
      </c>
      <c r="H912" s="6" t="s">
        <v>425</v>
      </c>
    </row>
    <row r="913" spans="1:8" ht="16.5" thickBot="1" x14ac:dyDescent="0.3">
      <c r="A913" t="s">
        <v>432</v>
      </c>
      <c r="B913">
        <v>185</v>
      </c>
      <c r="G913" s="5">
        <v>4.0000000000000002E-4</v>
      </c>
      <c r="H913" s="6" t="s">
        <v>426</v>
      </c>
    </row>
    <row r="914" spans="1:8" ht="16.5" thickBot="1" x14ac:dyDescent="0.3">
      <c r="A914" t="s">
        <v>433</v>
      </c>
      <c r="B914">
        <v>161</v>
      </c>
      <c r="G914" s="5">
        <v>5.0000000000000001E-4</v>
      </c>
      <c r="H914" s="6" t="s">
        <v>427</v>
      </c>
    </row>
    <row r="915" spans="1:8" ht="16.5" thickBot="1" x14ac:dyDescent="0.3">
      <c r="A915" t="s">
        <v>434</v>
      </c>
      <c r="B915">
        <v>190</v>
      </c>
      <c r="G915" s="5">
        <v>8.9999999999999998E-4</v>
      </c>
      <c r="H915" s="6" t="s">
        <v>428</v>
      </c>
    </row>
    <row r="916" spans="1:8" ht="16.5" thickBot="1" x14ac:dyDescent="0.3">
      <c r="B916" s="8"/>
      <c r="C916" s="9"/>
      <c r="D916" s="10"/>
      <c r="G916" s="5">
        <v>1.4E-3</v>
      </c>
      <c r="H916" s="6" t="s">
        <v>429</v>
      </c>
    </row>
    <row r="917" spans="1:8" ht="15.75" x14ac:dyDescent="0.25">
      <c r="B917" s="11"/>
      <c r="C917" s="12"/>
      <c r="D917" s="13"/>
      <c r="G917" s="7"/>
    </row>
    <row r="918" spans="1:8" x14ac:dyDescent="0.25">
      <c r="B918" s="11"/>
      <c r="C918" s="12"/>
      <c r="D918" s="13"/>
    </row>
    <row r="919" spans="1:8" x14ac:dyDescent="0.25">
      <c r="B919" s="11"/>
      <c r="C919" s="12"/>
      <c r="D919" s="13"/>
    </row>
    <row r="920" spans="1:8" x14ac:dyDescent="0.25">
      <c r="B920" s="11"/>
      <c r="C920" s="12"/>
      <c r="D920" s="13"/>
    </row>
    <row r="921" spans="1:8" x14ac:dyDescent="0.25">
      <c r="B921" s="11"/>
      <c r="C921" s="12"/>
      <c r="D921" s="13"/>
    </row>
    <row r="922" spans="1:8" x14ac:dyDescent="0.25">
      <c r="B922" s="11"/>
      <c r="C922" s="12"/>
      <c r="D922" s="13"/>
    </row>
    <row r="923" spans="1:8" x14ac:dyDescent="0.25">
      <c r="B923" s="11"/>
      <c r="C923" s="12"/>
      <c r="D923" s="13"/>
    </row>
    <row r="924" spans="1:8" x14ac:dyDescent="0.25">
      <c r="B924" s="11"/>
      <c r="C924" s="12"/>
      <c r="D924" s="13"/>
    </row>
    <row r="925" spans="1:8" x14ac:dyDescent="0.25">
      <c r="B925" s="11"/>
      <c r="C925" s="12"/>
      <c r="D925" s="13"/>
    </row>
    <row r="926" spans="1:8" x14ac:dyDescent="0.25">
      <c r="B926" s="11"/>
      <c r="C926" s="12"/>
      <c r="D926" s="13"/>
    </row>
    <row r="927" spans="1:8" x14ac:dyDescent="0.25">
      <c r="B927" s="11"/>
      <c r="C927" s="12"/>
      <c r="D927" s="13"/>
    </row>
    <row r="928" spans="1:8" x14ac:dyDescent="0.25">
      <c r="B928" s="11"/>
      <c r="C928" s="12"/>
      <c r="D928" s="13"/>
    </row>
    <row r="929" spans="2:4" x14ac:dyDescent="0.25">
      <c r="B929" s="11"/>
      <c r="C929" s="12"/>
      <c r="D929" s="13"/>
    </row>
    <row r="930" spans="2:4" x14ac:dyDescent="0.25">
      <c r="B930" s="11"/>
      <c r="C930" s="12"/>
      <c r="D930" s="13"/>
    </row>
    <row r="931" spans="2:4" x14ac:dyDescent="0.25">
      <c r="B931" s="11"/>
      <c r="C931" s="12"/>
      <c r="D931" s="13"/>
    </row>
    <row r="932" spans="2:4" x14ac:dyDescent="0.25">
      <c r="B932" s="11"/>
      <c r="C932" s="12"/>
      <c r="D932" s="13"/>
    </row>
    <row r="933" spans="2:4" x14ac:dyDescent="0.25">
      <c r="B933" s="14"/>
      <c r="C933" s="15"/>
      <c r="D933" s="16"/>
    </row>
  </sheetData>
  <autoFilter ref="A1:U908" xr:uid="{ECA80AD3-112F-49F3-96B8-E692E2A2A823}"/>
  <sortState ref="A2:U906">
    <sortCondition ref="G2"/>
  </sortState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PIVOT TABLE</vt:lpstr>
      <vt:lpstr>DRAGON TRADING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Lisa Nicholls (1908829)</cp:lastModifiedBy>
  <dcterms:created xsi:type="dcterms:W3CDTF">2019-03-24T16:22:40Z</dcterms:created>
  <dcterms:modified xsi:type="dcterms:W3CDTF">2019-12-09T10:34:09Z</dcterms:modified>
</cp:coreProperties>
</file>