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WTSD\Lectures\2019_20\2019_20 Assesments\M4X00394 Vehicle Technology\"/>
    </mc:Choice>
  </mc:AlternateContent>
  <bookViews>
    <workbookView xWindow="240" yWindow="120" windowWidth="18060" windowHeight="7050"/>
  </bookViews>
  <sheets>
    <sheet name="Mod_List_M4X00394" sheetId="1" r:id="rId1"/>
  </sheets>
  <definedNames>
    <definedName name="_xlnm.Print_Titles" localSheetId="0">Mod_List_M4X00394!$1:$4</definedName>
  </definedNames>
  <calcPr calcId="162913"/>
</workbook>
</file>

<file path=xl/calcChain.xml><?xml version="1.0" encoding="utf-8"?>
<calcChain xmlns="http://schemas.openxmlformats.org/spreadsheetml/2006/main">
  <c r="F21" i="1" l="1"/>
  <c r="F15" i="1"/>
  <c r="F16" i="1"/>
  <c r="F17" i="1"/>
  <c r="F18" i="1"/>
  <c r="F19" i="1"/>
  <c r="F20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D42" i="1"/>
  <c r="D40" i="1"/>
  <c r="G42" i="1" l="1"/>
  <c r="G40" i="1"/>
  <c r="F42" i="1"/>
  <c r="F40" i="1" l="1"/>
</calcChain>
</file>

<file path=xl/sharedStrings.xml><?xml version="1.0" encoding="utf-8"?>
<sst xmlns="http://schemas.openxmlformats.org/spreadsheetml/2006/main" count="94" uniqueCount="93">
  <si>
    <t>Academic Year :</t>
  </si>
  <si>
    <t>19/20</t>
  </si>
  <si>
    <t>Module :</t>
  </si>
  <si>
    <t>M4X00394 / Vehicle Technology</t>
  </si>
  <si>
    <t>Level / Credits :</t>
  </si>
  <si>
    <t>4 / 20.00</t>
  </si>
  <si>
    <t>Occur/Period :</t>
  </si>
  <si>
    <t>S / SEM1&amp;2</t>
  </si>
  <si>
    <t>Photo List</t>
  </si>
  <si>
    <t>Student Code</t>
  </si>
  <si>
    <t>Student Surname</t>
  </si>
  <si>
    <t>Student Firstnames</t>
  </si>
  <si>
    <t>1702561/1</t>
  </si>
  <si>
    <t>LEWIS</t>
  </si>
  <si>
    <t xml:space="preserve">JACOB ADAM  </t>
  </si>
  <si>
    <t>1705678/1</t>
  </si>
  <si>
    <t>SHAW</t>
  </si>
  <si>
    <t xml:space="preserve">ELLIOT SEBASTIAN  </t>
  </si>
  <si>
    <t>1800078/1</t>
  </si>
  <si>
    <t>BATES</t>
  </si>
  <si>
    <t xml:space="preserve">HARLEY    </t>
  </si>
  <si>
    <t>1800974/2</t>
  </si>
  <si>
    <t>WILLIAMSON-GILLIE</t>
  </si>
  <si>
    <t xml:space="preserve">ROBIN    </t>
  </si>
  <si>
    <t>1801217/1</t>
  </si>
  <si>
    <t>GILBERT</t>
  </si>
  <si>
    <t xml:space="preserve">BENJAMIN    </t>
  </si>
  <si>
    <t>1801396/1</t>
  </si>
  <si>
    <t>JENKINS</t>
  </si>
  <si>
    <t xml:space="preserve">RHODRI    </t>
  </si>
  <si>
    <t>1801936/1</t>
  </si>
  <si>
    <t>CROCKER</t>
  </si>
  <si>
    <t xml:space="preserve">THOMAS JAMES  </t>
  </si>
  <si>
    <t>1802396/1</t>
  </si>
  <si>
    <t>JOHN</t>
  </si>
  <si>
    <t xml:space="preserve">LLOYD    </t>
  </si>
  <si>
    <t>1802426/1</t>
  </si>
  <si>
    <t>MORCOM</t>
  </si>
  <si>
    <t xml:space="preserve">EVAN CASSELLS  </t>
  </si>
  <si>
    <t>1802539/1</t>
  </si>
  <si>
    <t>AUBREY</t>
  </si>
  <si>
    <t xml:space="preserve">LEWIS    </t>
  </si>
  <si>
    <t>1803502/2</t>
  </si>
  <si>
    <t>SCRIVEN</t>
  </si>
  <si>
    <t xml:space="preserve">AIDEN    </t>
  </si>
  <si>
    <t>1803827/1</t>
  </si>
  <si>
    <t>WHITE</t>
  </si>
  <si>
    <t>ANDREW RICHARD HUW</t>
  </si>
  <si>
    <t>1804003/1</t>
  </si>
  <si>
    <t>DAVIS</t>
  </si>
  <si>
    <t xml:space="preserve">TAMZYN    </t>
  </si>
  <si>
    <t>1804234/1</t>
  </si>
  <si>
    <t>JOHNS</t>
  </si>
  <si>
    <t xml:space="preserve">SAMUEL ROBERT  </t>
  </si>
  <si>
    <t>1804348/1</t>
  </si>
  <si>
    <t>WESTERN</t>
  </si>
  <si>
    <t xml:space="preserve">GREIG    </t>
  </si>
  <si>
    <t>1805585/2</t>
  </si>
  <si>
    <t>TURNER</t>
  </si>
  <si>
    <t>OLIVER RHETT DOUGLAS</t>
  </si>
  <si>
    <t>1808090/1</t>
  </si>
  <si>
    <t>PUGH</t>
  </si>
  <si>
    <t xml:space="preserve">JONATHAN    </t>
  </si>
  <si>
    <t>1900912/2</t>
  </si>
  <si>
    <t>MORRIS</t>
  </si>
  <si>
    <t xml:space="preserve">DANIEL JAMES  </t>
  </si>
  <si>
    <t>1901002/1</t>
  </si>
  <si>
    <t>BENDON</t>
  </si>
  <si>
    <t xml:space="preserve">ROSS    </t>
  </si>
  <si>
    <t>1901363/1</t>
  </si>
  <si>
    <t>WEBBER</t>
  </si>
  <si>
    <t xml:space="preserve">IESTYN    </t>
  </si>
  <si>
    <t>1901752/1</t>
  </si>
  <si>
    <t>WILLIAMS</t>
  </si>
  <si>
    <t xml:space="preserve">IWAN    </t>
  </si>
  <si>
    <t>1901843/1</t>
  </si>
  <si>
    <t>WINTER</t>
  </si>
  <si>
    <t xml:space="preserve">TAYLOR    </t>
  </si>
  <si>
    <t>1902574/1</t>
  </si>
  <si>
    <t>RIVERS</t>
  </si>
  <si>
    <t xml:space="preserve">HARRY JAMES  </t>
  </si>
  <si>
    <t>1904401/1</t>
  </si>
  <si>
    <t>MOHAMED</t>
  </si>
  <si>
    <t xml:space="preserve">BILAL    </t>
  </si>
  <si>
    <t>1910165/1</t>
  </si>
  <si>
    <t xml:space="preserve">OLIVIA KATE  </t>
  </si>
  <si>
    <t>Total Students :</t>
  </si>
  <si>
    <t>Average</t>
  </si>
  <si>
    <t>StDev</t>
  </si>
  <si>
    <t>Exam Mark</t>
  </si>
  <si>
    <t>Exam %</t>
  </si>
  <si>
    <t>Cwk %</t>
  </si>
  <si>
    <t xml:space="preserve">Overall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</si>
</sst>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b/>
      <sz val="8"/>
      <color rgb="FF000000"/>
      <name val="Segoe U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28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7" fillId="3" borderId="1" xfId="0" applyNumberFormat="1" applyFont="1" applyFill="1" applyBorder="1" applyAlignment="1">
      <alignment vertical="top" wrapText="1" readingOrder="1"/>
    </xf>
    <xf numFmtId="0" fontId="7" fillId="4" borderId="1" xfId="0" applyNumberFormat="1" applyFont="1" applyFill="1" applyBorder="1" applyAlignment="1">
      <alignment vertical="top" wrapText="1" readingOrder="1"/>
    </xf>
    <xf numFmtId="0" fontId="7" fillId="0" borderId="3" xfId="0" applyNumberFormat="1" applyFont="1" applyFill="1" applyBorder="1" applyAlignment="1">
      <alignment vertical="top" wrapText="1" readingOrder="1"/>
    </xf>
    <xf numFmtId="0" fontId="7" fillId="0" borderId="3" xfId="0" applyNumberFormat="1" applyFont="1" applyFill="1" applyBorder="1" applyAlignment="1">
      <alignment vertical="top" wrapText="1" readingOrder="1"/>
    </xf>
    <xf numFmtId="0" fontId="7" fillId="4" borderId="1" xfId="0" applyNumberFormat="1" applyFont="1" applyFill="1" applyBorder="1" applyAlignment="1">
      <alignment vertical="top" wrapText="1" readingOrder="1"/>
    </xf>
    <xf numFmtId="0" fontId="7" fillId="3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6" fillId="3" borderId="2" xfId="0" applyNumberFormat="1" applyFont="1" applyFill="1" applyBorder="1" applyAlignment="1">
      <alignment vertical="top" wrapText="1" readingOrder="1"/>
    </xf>
    <xf numFmtId="0" fontId="6" fillId="4" borderId="2" xfId="0" applyNumberFormat="1" applyFont="1" applyFill="1" applyBorder="1" applyAlignment="1">
      <alignment vertical="top" wrapText="1" readingOrder="1"/>
    </xf>
    <xf numFmtId="0" fontId="5" fillId="2" borderId="4" xfId="0" applyNumberFormat="1" applyFont="1" applyFill="1" applyBorder="1" applyAlignment="1">
      <alignment vertical="top" wrapText="1" readingOrder="1"/>
    </xf>
    <xf numFmtId="0" fontId="5" fillId="2" borderId="5" xfId="0" applyNumberFormat="1" applyFont="1" applyFill="1" applyBorder="1" applyAlignment="1">
      <alignment vertical="top" wrapText="1" readingOrder="1"/>
    </xf>
    <xf numFmtId="0" fontId="8" fillId="2" borderId="5" xfId="0" applyNumberFormat="1" applyFont="1" applyFill="1" applyBorder="1" applyAlignment="1">
      <alignment vertical="top" wrapText="1" readingOrder="1"/>
    </xf>
    <xf numFmtId="1" fontId="7" fillId="3" borderId="1" xfId="0" applyNumberFormat="1" applyFont="1" applyFill="1" applyBorder="1" applyAlignment="1">
      <alignment vertical="top" wrapText="1" readingOrder="1"/>
    </xf>
    <xf numFmtId="164" fontId="7" fillId="3" borderId="1" xfId="0" applyNumberFormat="1" applyFont="1" applyFill="1" applyBorder="1" applyAlignment="1">
      <alignment vertical="top" wrapText="1" readingOrder="1"/>
    </xf>
    <xf numFmtId="0" fontId="7" fillId="3" borderId="7" xfId="0" applyNumberFormat="1" applyFont="1" applyFill="1" applyBorder="1" applyAlignment="1">
      <alignment vertical="top" wrapText="1" readingOrder="1"/>
    </xf>
    <xf numFmtId="164" fontId="7" fillId="3" borderId="7" xfId="0" applyNumberFormat="1" applyFont="1" applyFill="1" applyBorder="1" applyAlignment="1">
      <alignment vertical="top" wrapText="1" readingOrder="1"/>
    </xf>
    <xf numFmtId="1" fontId="7" fillId="3" borderId="7" xfId="0" applyNumberFormat="1" applyFont="1" applyFill="1" applyBorder="1" applyAlignment="1">
      <alignment vertical="top" wrapText="1" readingOrder="1"/>
    </xf>
    <xf numFmtId="1" fontId="9" fillId="0" borderId="6" xfId="0" applyNumberFormat="1" applyFont="1" applyFill="1" applyBorder="1" applyAlignment="1">
      <alignment horizontal="right"/>
    </xf>
    <xf numFmtId="1" fontId="9" fillId="0" borderId="6" xfId="0" applyNumberFormat="1" applyFont="1" applyFill="1" applyBorder="1"/>
    <xf numFmtId="0" fontId="8" fillId="0" borderId="8" xfId="0" applyNumberFormat="1" applyFont="1" applyFill="1" applyBorder="1" applyAlignment="1">
      <alignment vertical="top" wrapText="1" readingOrder="1"/>
    </xf>
    <xf numFmtId="0" fontId="9" fillId="0" borderId="6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left" vertical="top" wrapText="1" readingOrder="1"/>
    </xf>
    <xf numFmtId="164" fontId="7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numFmt numFmtId="164" formatCode="0.0"/>
      <fill>
        <patternFill patternType="solid">
          <fgColor rgb="FFFFFFFF"/>
          <bgColor rgb="FFFF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numFmt numFmtId="1" formatCode="0"/>
      <fill>
        <patternFill patternType="solid">
          <fgColor rgb="FFF5F5F5"/>
          <bgColor rgb="FFF5F5F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F5F5F5"/>
          <bgColor rgb="FFF5F5F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F5F5F5"/>
          <bgColor rgb="FFF5F5F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F5F5F5"/>
          <bgColor rgb="FFF5F5F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F5F5F5"/>
          <bgColor rgb="FFF5F5F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rgb="FF0000FF"/>
        <name val="Segoe UI"/>
        <scheme val="none"/>
      </font>
      <numFmt numFmtId="0" formatCode="General"/>
      <fill>
        <patternFill patternType="solid">
          <fgColor rgb="FFF5F5F5"/>
          <bgColor rgb="FFF5F5F5"/>
        </patternFill>
      </fill>
      <alignment horizontal="general" vertical="top" textRotation="0" wrapText="1" indent="0" justifyLastLine="0" shrinkToFit="0" readingOrder="1"/>
      <border diagonalUp="0" diagonalDown="0">
        <left/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border outline="0">
        <left style="thin">
          <color rgb="FFD3D3D3"/>
        </left>
        <top style="thin">
          <color rgb="FFD3D3D3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fill>
        <patternFill patternType="solid">
          <fgColor rgb="FFF5F5F5"/>
          <bgColor rgb="FFF5F5F5"/>
        </patternFill>
      </fill>
      <alignment horizontal="general" vertical="top" textRotation="0" wrapText="1" indent="0" justifyLastLine="0" shrinkToFit="0" readingOrder="1"/>
    </dxf>
    <dxf>
      <border outline="0">
        <bottom style="thin">
          <color rgb="FFD3D3D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D3D3D3"/>
          <bgColor rgb="FFD3D3D3"/>
        </patternFill>
      </fill>
      <alignment horizontal="general" vertical="top" textRotation="0" wrapText="1" indent="0" justifyLastLine="0" shrinkToFit="0" readingOrder="1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4:G39" totalsRowShown="0" headerRowDxfId="10" dataDxfId="8" headerRowBorderDxfId="9" tableBorderDxfId="7">
  <autoFilter ref="A14:G39"/>
  <sortState ref="A15:F39">
    <sortCondition ref="B14:B39"/>
  </sortState>
  <tableColumns count="7">
    <tableColumn id="1" name="Student Code" dataDxfId="6"/>
    <tableColumn id="2" name="Student Surname" dataDxfId="5"/>
    <tableColumn id="3" name="Student Firstnames" dataDxfId="4"/>
    <tableColumn id="4" name="Cwk %" dataDxfId="3"/>
    <tableColumn id="5" name="Exam Mark" dataDxfId="2"/>
    <tableColumn id="6" name="Exam %" dataDxfId="0">
      <calculatedColumnFormula>100*(E15/40)</calculatedColumnFormula>
    </tableColumn>
    <tableColumn id="7" name="Overall " dataDxfId="1">
      <calculatedColumnFormula>(0.5*Table1[[#This Row],[Exam %]])+(0.5*Table1[[#This Row],[Cwk %]])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801936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803827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808090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91016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705678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901363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01396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803502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805585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904401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2561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804348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01002&amp;ACCESS_LEVEL=N&amp;rs%3AParameterLanguage=" TargetMode="External"/><Relationship Id="rId29" Type="http://schemas.openxmlformats.org/officeDocument/2006/relationships/table" Target="../tables/table1.xml"/><Relationship Id="rId1" Type="http://schemas.openxmlformats.org/officeDocument/2006/relationships/hyperlink" Target="https://bireports.uwtsd.ac.uk/ReportServer?%2FReporting%2FFaculty%20Query%20System%2Fstudent_photo_report_generic&amp;STU_CODE=1702561%7CE%2C1705678%7CE%2C1800078%7CE%2C1800974%7CE%2C1801217%7CE%2C1801396%7CE%2C1801936%7CE%2C1802339%7CW%2C1802396%7CE%2C1802426%7CE%2C1802539%7CE%2C1803502%7CE%2C1803827%7CE%2C1804003%7CE%2C1804234%7CE%2C1804348%7CE%2C1805585%7CE%2C1808090%7CE%2C1900912%7CE%2C1901002%7CE%2C1901363%7CE%2C1901752%7CE%2C1901843%7CE%2C1902574%7CE%2C1902713%7CW%2C1904401%7CE%2C1907955%7CW%2C1910165%7CE&amp;paramTitle=M4X00394%20-%20Vehicle%20Technology%20(19%2F20%20%2F%20S%20%2F%20SEM1%262)&amp;ACADEMIC_YEAR=19%2F20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01217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802539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902574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800974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804234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01843&amp;ACCESS_LEVEL=N&amp;rs%3AParameterLanguage=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https://bireports.uwtsd.ac.uk/ReportServer?%2FReporting%2FFaculty%20Query%20System%2FStudentDetails&amp;STU_CODE=1802426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900912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00078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02396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804003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01752&amp;ACCESS_LEVEL=N&amp;rs%3AParameterLanguage=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showGridLines="0" tabSelected="1" zoomScale="145" zoomScaleNormal="145" workbookViewId="0">
      <pane ySplit="4" topLeftCell="A23" activePane="bottomLeft" state="frozen"/>
      <selection pane="bottomLeft" activeCell="I22" sqref="I22"/>
    </sheetView>
  </sheetViews>
  <sheetFormatPr defaultRowHeight="15" x14ac:dyDescent="0.25"/>
  <cols>
    <col min="1" max="1" width="13.42578125" customWidth="1"/>
    <col min="2" max="2" width="26.7109375" customWidth="1"/>
    <col min="3" max="3" width="32.42578125" customWidth="1"/>
    <col min="4" max="4" width="8.28515625" bestFit="1" customWidth="1"/>
    <col min="5" max="5" width="10.42578125" customWidth="1"/>
    <col min="7" max="7" width="8.28515625" style="9" customWidth="1"/>
  </cols>
  <sheetData>
    <row r="1" spans="1:7" ht="9.6" customHeight="1" x14ac:dyDescent="0.25">
      <c r="E1">
        <v>90</v>
      </c>
    </row>
    <row r="2" spans="1:7" ht="29.25" customHeight="1" x14ac:dyDescent="0.25">
      <c r="A2" s="25"/>
      <c r="B2" s="25"/>
      <c r="C2" s="25"/>
      <c r="D2" s="25"/>
      <c r="E2" s="25"/>
    </row>
    <row r="3" spans="1:7" ht="23.45" customHeight="1" x14ac:dyDescent="0.25">
      <c r="A3" s="25"/>
      <c r="B3" s="25"/>
    </row>
    <row r="4" spans="1:7" ht="9.6" customHeight="1" x14ac:dyDescent="0.25"/>
    <row r="5" spans="1:7" ht="5.0999999999999996" customHeight="1" x14ac:dyDescent="0.25"/>
    <row r="6" spans="1:7" ht="0.95" customHeight="1" x14ac:dyDescent="0.25"/>
    <row r="7" spans="1:7" x14ac:dyDescent="0.25">
      <c r="A7" s="1" t="s">
        <v>0</v>
      </c>
      <c r="B7" s="24" t="s">
        <v>1</v>
      </c>
      <c r="C7" s="25"/>
      <c r="D7" s="25"/>
      <c r="E7" s="25"/>
    </row>
    <row r="8" spans="1:7" x14ac:dyDescent="0.25">
      <c r="A8" s="1" t="s">
        <v>2</v>
      </c>
      <c r="B8" s="24" t="s">
        <v>3</v>
      </c>
      <c r="C8" s="25"/>
      <c r="D8" s="25"/>
      <c r="E8" s="25"/>
    </row>
    <row r="9" spans="1:7" x14ac:dyDescent="0.25">
      <c r="A9" s="1" t="s">
        <v>4</v>
      </c>
      <c r="B9" s="26" t="s">
        <v>5</v>
      </c>
      <c r="C9" s="25"/>
      <c r="D9" s="25"/>
      <c r="E9" s="25"/>
    </row>
    <row r="10" spans="1:7" x14ac:dyDescent="0.25">
      <c r="A10" s="1" t="s">
        <v>6</v>
      </c>
      <c r="B10" s="24" t="s">
        <v>7</v>
      </c>
      <c r="C10" s="25"/>
      <c r="D10" s="25"/>
      <c r="E10" s="25"/>
    </row>
    <row r="11" spans="1:7" x14ac:dyDescent="0.25">
      <c r="A11" s="2" t="s">
        <v>8</v>
      </c>
    </row>
    <row r="12" spans="1:7" ht="0" hidden="1" customHeight="1" x14ac:dyDescent="0.25"/>
    <row r="13" spans="1:7" ht="8.65" customHeight="1" x14ac:dyDescent="0.25"/>
    <row r="14" spans="1:7" ht="15" customHeight="1" x14ac:dyDescent="0.25">
      <c r="A14" s="12" t="s">
        <v>9</v>
      </c>
      <c r="B14" s="13" t="s">
        <v>10</v>
      </c>
      <c r="C14" s="13" t="s">
        <v>11</v>
      </c>
      <c r="D14" s="14" t="s">
        <v>91</v>
      </c>
      <c r="E14" s="14" t="s">
        <v>89</v>
      </c>
      <c r="F14" s="14" t="s">
        <v>90</v>
      </c>
      <c r="G14" s="14" t="s">
        <v>92</v>
      </c>
    </row>
    <row r="15" spans="1:7" x14ac:dyDescent="0.25">
      <c r="A15" s="10" t="s">
        <v>39</v>
      </c>
      <c r="B15" s="8" t="s">
        <v>40</v>
      </c>
      <c r="C15" s="8" t="s">
        <v>41</v>
      </c>
      <c r="D15" s="8">
        <v>43.4</v>
      </c>
      <c r="E15" s="8">
        <v>36</v>
      </c>
      <c r="F15" s="16">
        <f t="shared" ref="F15:F39" si="0">100*(E15/40)</f>
        <v>90</v>
      </c>
      <c r="G15" s="15">
        <f>(0.5*Table1[[#This Row],[Exam %]])+(0.5*Table1[[#This Row],[Cwk %]])</f>
        <v>66.7</v>
      </c>
    </row>
    <row r="16" spans="1:7" x14ac:dyDescent="0.25">
      <c r="A16" s="10" t="s">
        <v>18</v>
      </c>
      <c r="B16" s="8" t="s">
        <v>19</v>
      </c>
      <c r="C16" s="8" t="s">
        <v>20</v>
      </c>
      <c r="D16" s="8">
        <v>51</v>
      </c>
      <c r="E16" s="8">
        <v>26</v>
      </c>
      <c r="F16" s="16">
        <f t="shared" si="0"/>
        <v>65</v>
      </c>
      <c r="G16" s="15">
        <f>(0.5*Table1[[#This Row],[Exam %]])+(0.5*Table1[[#This Row],[Cwk %]])</f>
        <v>58</v>
      </c>
    </row>
    <row r="17" spans="1:7" x14ac:dyDescent="0.25">
      <c r="A17" s="11" t="s">
        <v>66</v>
      </c>
      <c r="B17" s="7" t="s">
        <v>67</v>
      </c>
      <c r="C17" s="7" t="s">
        <v>68</v>
      </c>
      <c r="D17" s="7">
        <v>61.5</v>
      </c>
      <c r="E17" s="7">
        <v>32.5</v>
      </c>
      <c r="F17" s="27">
        <f t="shared" si="0"/>
        <v>81.25</v>
      </c>
      <c r="G17" s="15">
        <f>(0.5*Table1[[#This Row],[Exam %]])+(0.5*Table1[[#This Row],[Cwk %]])</f>
        <v>71.375</v>
      </c>
    </row>
    <row r="18" spans="1:7" ht="15" customHeight="1" x14ac:dyDescent="0.25">
      <c r="A18" s="10" t="s">
        <v>30</v>
      </c>
      <c r="B18" s="8" t="s">
        <v>31</v>
      </c>
      <c r="C18" s="8" t="s">
        <v>32</v>
      </c>
      <c r="D18" s="8">
        <v>68.8</v>
      </c>
      <c r="E18" s="8">
        <v>34.5</v>
      </c>
      <c r="F18" s="27">
        <f t="shared" si="0"/>
        <v>86.25</v>
      </c>
      <c r="G18" s="15">
        <f>(0.5*Table1[[#This Row],[Exam %]])+(0.5*Table1[[#This Row],[Cwk %]])</f>
        <v>77.525000000000006</v>
      </c>
    </row>
    <row r="19" spans="1:7" x14ac:dyDescent="0.25">
      <c r="A19" s="11" t="s">
        <v>48</v>
      </c>
      <c r="B19" s="7" t="s">
        <v>49</v>
      </c>
      <c r="C19" s="7" t="s">
        <v>50</v>
      </c>
      <c r="D19" s="7">
        <v>62.6</v>
      </c>
      <c r="E19" s="7">
        <v>37.5</v>
      </c>
      <c r="F19" s="27">
        <f t="shared" si="0"/>
        <v>93.75</v>
      </c>
      <c r="G19" s="15">
        <f>(0.5*Table1[[#This Row],[Exam %]])+(0.5*Table1[[#This Row],[Cwk %]])</f>
        <v>78.174999999999997</v>
      </c>
    </row>
    <row r="20" spans="1:7" x14ac:dyDescent="0.25">
      <c r="A20" s="10" t="s">
        <v>24</v>
      </c>
      <c r="B20" s="8" t="s">
        <v>25</v>
      </c>
      <c r="C20" s="8" t="s">
        <v>26</v>
      </c>
      <c r="D20" s="8">
        <v>64.7</v>
      </c>
      <c r="E20" s="8">
        <v>38</v>
      </c>
      <c r="F20" s="27">
        <f t="shared" si="0"/>
        <v>95</v>
      </c>
      <c r="G20" s="15">
        <f>(0.5*Table1[[#This Row],[Exam %]])+(0.5*Table1[[#This Row],[Cwk %]])</f>
        <v>79.849999999999994</v>
      </c>
    </row>
    <row r="21" spans="1:7" x14ac:dyDescent="0.25">
      <c r="A21" s="11" t="s">
        <v>84</v>
      </c>
      <c r="B21" s="7" t="s">
        <v>28</v>
      </c>
      <c r="C21" s="7" t="s">
        <v>85</v>
      </c>
      <c r="D21" s="7">
        <v>62.5</v>
      </c>
      <c r="E21" s="7">
        <v>37</v>
      </c>
      <c r="F21" s="27">
        <f t="shared" si="0"/>
        <v>92.5</v>
      </c>
      <c r="G21" s="15">
        <f>(0.5*Table1[[#This Row],[Exam %]])+(0.5*Table1[[#This Row],[Cwk %]])</f>
        <v>77.5</v>
      </c>
    </row>
    <row r="22" spans="1:7" x14ac:dyDescent="0.25">
      <c r="A22" s="11" t="s">
        <v>27</v>
      </c>
      <c r="B22" s="7" t="s">
        <v>28</v>
      </c>
      <c r="C22" s="7" t="s">
        <v>29</v>
      </c>
      <c r="D22" s="7">
        <v>58.8</v>
      </c>
      <c r="E22" s="7">
        <v>33</v>
      </c>
      <c r="F22" s="27">
        <f t="shared" si="0"/>
        <v>82.5</v>
      </c>
      <c r="G22" s="15">
        <f>(0.5*Table1[[#This Row],[Exam %]])+(0.5*Table1[[#This Row],[Cwk %]])</f>
        <v>70.650000000000006</v>
      </c>
    </row>
    <row r="23" spans="1:7" x14ac:dyDescent="0.25">
      <c r="A23" s="10" t="s">
        <v>33</v>
      </c>
      <c r="B23" s="8" t="s">
        <v>34</v>
      </c>
      <c r="C23" s="8" t="s">
        <v>35</v>
      </c>
      <c r="D23" s="8">
        <v>56.5</v>
      </c>
      <c r="E23" s="8">
        <v>30.5</v>
      </c>
      <c r="F23" s="27">
        <f t="shared" si="0"/>
        <v>76.25</v>
      </c>
      <c r="G23" s="15">
        <f>(0.5*Table1[[#This Row],[Exam %]])+(0.5*Table1[[#This Row],[Cwk %]])</f>
        <v>66.375</v>
      </c>
    </row>
    <row r="24" spans="1:7" x14ac:dyDescent="0.25">
      <c r="A24" s="10" t="s">
        <v>51</v>
      </c>
      <c r="B24" s="8" t="s">
        <v>52</v>
      </c>
      <c r="C24" s="8" t="s">
        <v>53</v>
      </c>
      <c r="D24" s="8">
        <v>40.5</v>
      </c>
      <c r="E24" s="8">
        <v>27.5</v>
      </c>
      <c r="F24" s="27">
        <f t="shared" si="0"/>
        <v>68.75</v>
      </c>
      <c r="G24" s="15">
        <f>(0.5*Table1[[#This Row],[Exam %]])+(0.5*Table1[[#This Row],[Cwk %]])</f>
        <v>54.625</v>
      </c>
    </row>
    <row r="25" spans="1:7" x14ac:dyDescent="0.25">
      <c r="A25" s="10" t="s">
        <v>12</v>
      </c>
      <c r="B25" s="8" t="s">
        <v>13</v>
      </c>
      <c r="C25" s="8" t="s">
        <v>14</v>
      </c>
      <c r="D25" s="8">
        <v>20.9</v>
      </c>
      <c r="E25" s="8">
        <v>0</v>
      </c>
      <c r="F25" s="27">
        <f t="shared" si="0"/>
        <v>0</v>
      </c>
      <c r="G25" s="15">
        <f>(0.5*Table1[[#This Row],[Exam %]])+(0.5*Table1[[#This Row],[Cwk %]])</f>
        <v>10.45</v>
      </c>
    </row>
    <row r="26" spans="1:7" x14ac:dyDescent="0.25">
      <c r="A26" s="11" t="s">
        <v>81</v>
      </c>
      <c r="B26" s="7" t="s">
        <v>82</v>
      </c>
      <c r="C26" s="7" t="s">
        <v>83</v>
      </c>
      <c r="D26" s="7">
        <v>43.9</v>
      </c>
      <c r="E26" s="7">
        <v>36.5</v>
      </c>
      <c r="F26" s="27">
        <f t="shared" si="0"/>
        <v>91.25</v>
      </c>
      <c r="G26" s="15">
        <f>(0.5*Table1[[#This Row],[Exam %]])+(0.5*Table1[[#This Row],[Cwk %]])</f>
        <v>67.575000000000003</v>
      </c>
    </row>
    <row r="27" spans="1:7" x14ac:dyDescent="0.25">
      <c r="A27" s="11" t="s">
        <v>36</v>
      </c>
      <c r="B27" s="7" t="s">
        <v>37</v>
      </c>
      <c r="C27" s="7" t="s">
        <v>38</v>
      </c>
      <c r="D27" s="7">
        <v>66.900000000000006</v>
      </c>
      <c r="E27" s="7">
        <v>34.5</v>
      </c>
      <c r="F27" s="27">
        <f t="shared" si="0"/>
        <v>86.25</v>
      </c>
      <c r="G27" s="15">
        <f>(0.5*Table1[[#This Row],[Exam %]])+(0.5*Table1[[#This Row],[Cwk %]])</f>
        <v>76.575000000000003</v>
      </c>
    </row>
    <row r="28" spans="1:7" x14ac:dyDescent="0.25">
      <c r="A28" s="10" t="s">
        <v>63</v>
      </c>
      <c r="B28" s="8" t="s">
        <v>64</v>
      </c>
      <c r="C28" s="8" t="s">
        <v>65</v>
      </c>
      <c r="D28" s="8">
        <v>63.8</v>
      </c>
      <c r="E28" s="8">
        <v>34.5</v>
      </c>
      <c r="F28" s="27">
        <f t="shared" si="0"/>
        <v>86.25</v>
      </c>
      <c r="G28" s="15">
        <f>(0.5*Table1[[#This Row],[Exam %]])+(0.5*Table1[[#This Row],[Cwk %]])</f>
        <v>75.025000000000006</v>
      </c>
    </row>
    <row r="29" spans="1:7" x14ac:dyDescent="0.25">
      <c r="A29" s="11" t="s">
        <v>60</v>
      </c>
      <c r="B29" s="7" t="s">
        <v>61</v>
      </c>
      <c r="C29" s="7" t="s">
        <v>62</v>
      </c>
      <c r="D29" s="7">
        <v>32.200000000000003</v>
      </c>
      <c r="E29" s="7">
        <v>28.5</v>
      </c>
      <c r="F29" s="27">
        <f t="shared" si="0"/>
        <v>71.25</v>
      </c>
      <c r="G29" s="15">
        <f>(0.5*Table1[[#This Row],[Exam %]])+(0.5*Table1[[#This Row],[Cwk %]])</f>
        <v>51.725000000000001</v>
      </c>
    </row>
    <row r="30" spans="1:7" x14ac:dyDescent="0.25">
      <c r="A30" s="11" t="s">
        <v>78</v>
      </c>
      <c r="B30" s="7" t="s">
        <v>79</v>
      </c>
      <c r="C30" s="7" t="s">
        <v>80</v>
      </c>
      <c r="D30" s="7">
        <v>58.5</v>
      </c>
      <c r="E30" s="7">
        <v>33.5</v>
      </c>
      <c r="F30" s="27">
        <f t="shared" si="0"/>
        <v>83.75</v>
      </c>
      <c r="G30" s="15">
        <f>(0.5*Table1[[#This Row],[Exam %]])+(0.5*Table1[[#This Row],[Cwk %]])</f>
        <v>71.125</v>
      </c>
    </row>
    <row r="31" spans="1:7" x14ac:dyDescent="0.25">
      <c r="A31" s="11" t="s">
        <v>42</v>
      </c>
      <c r="B31" s="7" t="s">
        <v>43</v>
      </c>
      <c r="C31" s="7" t="s">
        <v>44</v>
      </c>
      <c r="D31" s="7">
        <v>59</v>
      </c>
      <c r="E31" s="7">
        <v>33</v>
      </c>
      <c r="F31" s="27">
        <f t="shared" si="0"/>
        <v>82.5</v>
      </c>
      <c r="G31" s="15">
        <f>(0.5*Table1[[#This Row],[Exam %]])+(0.5*Table1[[#This Row],[Cwk %]])</f>
        <v>70.75</v>
      </c>
    </row>
    <row r="32" spans="1:7" x14ac:dyDescent="0.25">
      <c r="A32" s="11" t="s">
        <v>15</v>
      </c>
      <c r="B32" s="7" t="s">
        <v>16</v>
      </c>
      <c r="C32" s="7" t="s">
        <v>17</v>
      </c>
      <c r="D32" s="7">
        <v>40.4</v>
      </c>
      <c r="E32" s="7">
        <v>30.5</v>
      </c>
      <c r="F32" s="27">
        <f t="shared" si="0"/>
        <v>76.25</v>
      </c>
      <c r="G32" s="15">
        <f>(0.5*Table1[[#This Row],[Exam %]])+(0.5*Table1[[#This Row],[Cwk %]])</f>
        <v>58.325000000000003</v>
      </c>
    </row>
    <row r="33" spans="1:7" x14ac:dyDescent="0.25">
      <c r="A33" s="10" t="s">
        <v>57</v>
      </c>
      <c r="B33" s="8" t="s">
        <v>58</v>
      </c>
      <c r="C33" s="8" t="s">
        <v>59</v>
      </c>
      <c r="D33" s="8">
        <v>64.900000000000006</v>
      </c>
      <c r="E33" s="8">
        <v>34.5</v>
      </c>
      <c r="F33" s="27">
        <f t="shared" si="0"/>
        <v>86.25</v>
      </c>
      <c r="G33" s="15">
        <f>(0.5*Table1[[#This Row],[Exam %]])+(0.5*Table1[[#This Row],[Cwk %]])</f>
        <v>75.575000000000003</v>
      </c>
    </row>
    <row r="34" spans="1:7" x14ac:dyDescent="0.25">
      <c r="A34" s="10" t="s">
        <v>69</v>
      </c>
      <c r="B34" s="8" t="s">
        <v>70</v>
      </c>
      <c r="C34" s="8" t="s">
        <v>71</v>
      </c>
      <c r="D34" s="8">
        <v>35</v>
      </c>
      <c r="E34" s="8">
        <v>33.5</v>
      </c>
      <c r="F34" s="27">
        <f t="shared" si="0"/>
        <v>83.75</v>
      </c>
      <c r="G34" s="15">
        <f>(0.5*Table1[[#This Row],[Exam %]])+(0.5*Table1[[#This Row],[Cwk %]])</f>
        <v>59.375</v>
      </c>
    </row>
    <row r="35" spans="1:7" x14ac:dyDescent="0.25">
      <c r="A35" s="11" t="s">
        <v>54</v>
      </c>
      <c r="B35" s="7" t="s">
        <v>55</v>
      </c>
      <c r="C35" s="4" t="s">
        <v>56</v>
      </c>
      <c r="D35" s="4">
        <v>76.8</v>
      </c>
      <c r="E35" s="7">
        <v>39.5</v>
      </c>
      <c r="F35" s="27">
        <f t="shared" si="0"/>
        <v>98.75</v>
      </c>
      <c r="G35" s="15">
        <f>(0.5*Table1[[#This Row],[Exam %]])+(0.5*Table1[[#This Row],[Cwk %]])</f>
        <v>87.775000000000006</v>
      </c>
    </row>
    <row r="36" spans="1:7" x14ac:dyDescent="0.25">
      <c r="A36" s="10" t="s">
        <v>45</v>
      </c>
      <c r="B36" s="8" t="s">
        <v>46</v>
      </c>
      <c r="C36" s="3" t="s">
        <v>47</v>
      </c>
      <c r="D36" s="3">
        <v>58.3</v>
      </c>
      <c r="E36" s="8">
        <v>34.5</v>
      </c>
      <c r="F36" s="27">
        <f t="shared" si="0"/>
        <v>86.25</v>
      </c>
      <c r="G36" s="15">
        <f>(0.5*Table1[[#This Row],[Exam %]])+(0.5*Table1[[#This Row],[Cwk %]])</f>
        <v>72.275000000000006</v>
      </c>
    </row>
    <row r="37" spans="1:7" x14ac:dyDescent="0.25">
      <c r="A37" s="11" t="s">
        <v>72</v>
      </c>
      <c r="B37" s="7" t="s">
        <v>73</v>
      </c>
      <c r="C37" s="4" t="s">
        <v>74</v>
      </c>
      <c r="D37" s="4">
        <v>55</v>
      </c>
      <c r="E37" s="7">
        <v>23</v>
      </c>
      <c r="F37" s="27">
        <f t="shared" si="0"/>
        <v>57.499999999999993</v>
      </c>
      <c r="G37" s="15">
        <f>(0.5*Table1[[#This Row],[Exam %]])+(0.5*Table1[[#This Row],[Cwk %]])</f>
        <v>56.25</v>
      </c>
    </row>
    <row r="38" spans="1:7" x14ac:dyDescent="0.25">
      <c r="A38" s="11" t="s">
        <v>21</v>
      </c>
      <c r="B38" s="7" t="s">
        <v>22</v>
      </c>
      <c r="C38" s="7" t="s">
        <v>23</v>
      </c>
      <c r="D38" s="7">
        <v>61.7</v>
      </c>
      <c r="E38" s="7">
        <v>31.5</v>
      </c>
      <c r="F38" s="27">
        <f t="shared" si="0"/>
        <v>78.75</v>
      </c>
      <c r="G38" s="15">
        <f>(0.5*Table1[[#This Row],[Exam %]])+(0.5*Table1[[#This Row],[Cwk %]])</f>
        <v>70.224999999999994</v>
      </c>
    </row>
    <row r="39" spans="1:7" ht="15.75" thickBot="1" x14ac:dyDescent="0.3">
      <c r="A39" s="10" t="s">
        <v>75</v>
      </c>
      <c r="B39" s="8" t="s">
        <v>76</v>
      </c>
      <c r="C39" s="17" t="s">
        <v>77</v>
      </c>
      <c r="D39" s="17">
        <v>64.599999999999994</v>
      </c>
      <c r="E39" s="17">
        <v>32</v>
      </c>
      <c r="F39" s="18">
        <f t="shared" si="0"/>
        <v>80</v>
      </c>
      <c r="G39" s="19">
        <f>(0.5*Table1[[#This Row],[Exam %]])+(0.5*Table1[[#This Row],[Cwk %]])</f>
        <v>72.3</v>
      </c>
    </row>
    <row r="40" spans="1:7" ht="16.5" thickTop="1" thickBot="1" x14ac:dyDescent="0.3">
      <c r="A40" s="5" t="s">
        <v>86</v>
      </c>
      <c r="B40" s="6">
        <v>28</v>
      </c>
      <c r="C40" s="20" t="s">
        <v>87</v>
      </c>
      <c r="D40" s="21">
        <f t="shared" ref="D40" si="1">AVERAGE(D15:D39)</f>
        <v>54.887999999999984</v>
      </c>
      <c r="E40" s="22"/>
      <c r="F40" s="21">
        <f>AVERAGE(F15:F39)</f>
        <v>79.2</v>
      </c>
      <c r="G40" s="21">
        <f>AVERAGE(G15:G39)</f>
        <v>67.044000000000011</v>
      </c>
    </row>
    <row r="41" spans="1:7" ht="0" hidden="1" customHeight="1" x14ac:dyDescent="0.25">
      <c r="C41" s="20"/>
      <c r="D41" s="21"/>
      <c r="E41" s="23"/>
      <c r="F41" s="21"/>
      <c r="G41" s="21"/>
    </row>
    <row r="42" spans="1:7" ht="16.5" thickTop="1" thickBot="1" x14ac:dyDescent="0.3">
      <c r="C42" s="20" t="s">
        <v>88</v>
      </c>
      <c r="D42" s="21">
        <f t="shared" ref="D42" si="2">STDEV(D15:D39)</f>
        <v>13.237394003352858</v>
      </c>
      <c r="E42" s="23"/>
      <c r="F42" s="21">
        <f>STDEV(F15:F39)</f>
        <v>19.076599976585626</v>
      </c>
      <c r="G42" s="21">
        <f>STDEV(G15:G39)</f>
        <v>14.74390990092742</v>
      </c>
    </row>
  </sheetData>
  <mergeCells count="6">
    <mergeCell ref="B10:E10"/>
    <mergeCell ref="A2:B3"/>
    <mergeCell ref="C2:E2"/>
    <mergeCell ref="B7:E7"/>
    <mergeCell ref="B8:E8"/>
    <mergeCell ref="B9:E9"/>
  </mergeCells>
  <hyperlinks>
    <hyperlink ref="A11" r:id="rId1"/>
    <hyperlink ref="A25" r:id="rId2"/>
    <hyperlink ref="A32" r:id="rId3"/>
    <hyperlink ref="A16" r:id="rId4"/>
    <hyperlink ref="A38" r:id="rId5"/>
    <hyperlink ref="A20" r:id="rId6"/>
    <hyperlink ref="A22" r:id="rId7"/>
    <hyperlink ref="A18" r:id="rId8"/>
    <hyperlink ref="A23" r:id="rId9"/>
    <hyperlink ref="A27" r:id="rId10"/>
    <hyperlink ref="A15" r:id="rId11"/>
    <hyperlink ref="A31" r:id="rId12"/>
    <hyperlink ref="A36" r:id="rId13"/>
    <hyperlink ref="A19" r:id="rId14"/>
    <hyperlink ref="A24" r:id="rId15"/>
    <hyperlink ref="A35" r:id="rId16"/>
    <hyperlink ref="A33" r:id="rId17"/>
    <hyperlink ref="A29" r:id="rId18"/>
    <hyperlink ref="A28" r:id="rId19"/>
    <hyperlink ref="A17" r:id="rId20"/>
    <hyperlink ref="A34" r:id="rId21"/>
    <hyperlink ref="A37" r:id="rId22"/>
    <hyperlink ref="A39" r:id="rId23"/>
    <hyperlink ref="A30" r:id="rId24"/>
    <hyperlink ref="A26" r:id="rId25"/>
    <hyperlink ref="A21" r:id="rId26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27"/>
  <headerFooter alignWithMargins="0">
    <oddFooter>&amp;C&amp;"Segoe UI,Regular"&amp;7 Mod_List_M4X00394 / MyTSD_ModuleSearch_Drill_ModuleTaking / UNI\\evision_ssrs / 5/15/2020 5:00:06 PM</oddFooter>
  </headerFooter>
  <drawing r:id="rId28"/>
  <tableParts count="1">
    <tablePart r:id="rId2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Mod_List_M4X00394</vt:lpstr>
      <vt:lpstr>Mod_List_M4X00394!Print_Titles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Tim Tudor</cp:lastModifiedBy>
  <dcterms:created xsi:type="dcterms:W3CDTF">2020-05-15T16:01:05Z</dcterms:created>
  <dcterms:modified xsi:type="dcterms:W3CDTF">2020-06-01T18:24:01Z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