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rhyst\OneDrive\Desktop\"/>
    </mc:Choice>
  </mc:AlternateContent>
  <xr:revisionPtr revIDLastSave="0" documentId="13_ncr:1_{014A9FCC-C210-4D7E-AD58-60621F2D4195}" xr6:coauthVersionLast="47" xr6:coauthVersionMax="47" xr10:uidLastSave="{00000000-0000-0000-0000-000000000000}"/>
  <bookViews>
    <workbookView xWindow="-180" yWindow="-180" windowWidth="38760" windowHeight="2124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M3" i="1"/>
  <c r="N3" i="1" s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8" i="1"/>
  <c r="H8" i="1" s="1"/>
  <c r="F8" i="1"/>
  <c r="F97" i="1"/>
  <c r="F98" i="1"/>
  <c r="C35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C9" i="1"/>
  <c r="C10" i="1" s="1"/>
  <c r="C11" i="1" s="1"/>
  <c r="M8" i="1" l="1"/>
  <c r="J8" i="1"/>
  <c r="K8" i="1" s="1"/>
  <c r="I8" i="1"/>
  <c r="C12" i="1"/>
  <c r="I9" i="1"/>
  <c r="I10" i="1"/>
  <c r="I11" i="1"/>
  <c r="N8" i="1" l="1"/>
  <c r="O8" i="1" s="1"/>
  <c r="C13" i="1"/>
  <c r="H9" i="1"/>
  <c r="J9" i="1"/>
  <c r="K9" i="1" s="1"/>
  <c r="H10" i="1"/>
  <c r="J10" i="1"/>
  <c r="K10" i="1" s="1"/>
  <c r="J11" i="1"/>
  <c r="K11" i="1" s="1"/>
  <c r="H11" i="1"/>
  <c r="I12" i="1"/>
  <c r="M11" i="1" l="1"/>
  <c r="N11" i="1" s="1"/>
  <c r="O11" i="1" s="1"/>
  <c r="M10" i="1"/>
  <c r="N10" i="1" s="1"/>
  <c r="O10" i="1" s="1"/>
  <c r="M9" i="1"/>
  <c r="N9" i="1" s="1"/>
  <c r="O9" i="1" s="1"/>
  <c r="J12" i="1"/>
  <c r="K12" i="1" s="1"/>
  <c r="H12" i="1"/>
  <c r="C14" i="1"/>
  <c r="I13" i="1"/>
  <c r="M12" i="1" l="1"/>
  <c r="N12" i="1" s="1"/>
  <c r="O12" i="1" s="1"/>
  <c r="J13" i="1"/>
  <c r="K13" i="1" s="1"/>
  <c r="H13" i="1"/>
  <c r="C15" i="1"/>
  <c r="I14" i="1"/>
  <c r="M13" i="1" l="1"/>
  <c r="N13" i="1" s="1"/>
  <c r="O13" i="1" s="1"/>
  <c r="J14" i="1"/>
  <c r="K14" i="1" s="1"/>
  <c r="H14" i="1"/>
  <c r="C16" i="1"/>
  <c r="I15" i="1"/>
  <c r="M14" i="1" l="1"/>
  <c r="N14" i="1" s="1"/>
  <c r="O14" i="1" s="1"/>
  <c r="H15" i="1"/>
  <c r="J15" i="1"/>
  <c r="K15" i="1" s="1"/>
  <c r="C17" i="1"/>
  <c r="I16" i="1"/>
  <c r="M15" i="1" l="1"/>
  <c r="N15" i="1" s="1"/>
  <c r="O15" i="1" s="1"/>
  <c r="H16" i="1"/>
  <c r="J16" i="1"/>
  <c r="K16" i="1" s="1"/>
  <c r="C18" i="1"/>
  <c r="I17" i="1"/>
  <c r="M16" i="1" l="1"/>
  <c r="N16" i="1" s="1"/>
  <c r="O16" i="1" s="1"/>
  <c r="C19" i="1"/>
  <c r="I18" i="1"/>
  <c r="H17" i="1"/>
  <c r="J17" i="1"/>
  <c r="K17" i="1" s="1"/>
  <c r="M17" i="1" l="1"/>
  <c r="N17" i="1" s="1"/>
  <c r="O17" i="1" s="1"/>
  <c r="H18" i="1"/>
  <c r="J18" i="1"/>
  <c r="K18" i="1" s="1"/>
  <c r="C20" i="1"/>
  <c r="I19" i="1"/>
  <c r="M18" i="1" l="1"/>
  <c r="N18" i="1" s="1"/>
  <c r="O18" i="1" s="1"/>
  <c r="H19" i="1"/>
  <c r="J19" i="1"/>
  <c r="K19" i="1" s="1"/>
  <c r="C21" i="1"/>
  <c r="I20" i="1"/>
  <c r="M19" i="1" l="1"/>
  <c r="N19" i="1" s="1"/>
  <c r="O19" i="1" s="1"/>
  <c r="H20" i="1"/>
  <c r="J20" i="1"/>
  <c r="K20" i="1" s="1"/>
  <c r="C22" i="1"/>
  <c r="I21" i="1"/>
  <c r="M20" i="1" l="1"/>
  <c r="N20" i="1" s="1"/>
  <c r="O20" i="1" s="1"/>
  <c r="J21" i="1"/>
  <c r="K21" i="1" s="1"/>
  <c r="H21" i="1"/>
  <c r="C23" i="1"/>
  <c r="I22" i="1"/>
  <c r="M21" i="1" l="1"/>
  <c r="N21" i="1" s="1"/>
  <c r="O21" i="1" s="1"/>
  <c r="J22" i="1"/>
  <c r="K22" i="1" s="1"/>
  <c r="H22" i="1"/>
  <c r="C24" i="1"/>
  <c r="I23" i="1"/>
  <c r="M22" i="1" l="1"/>
  <c r="N22" i="1" s="1"/>
  <c r="O22" i="1" s="1"/>
  <c r="J23" i="1"/>
  <c r="K23" i="1" s="1"/>
  <c r="H23" i="1"/>
  <c r="C25" i="1"/>
  <c r="I24" i="1"/>
  <c r="M23" i="1" l="1"/>
  <c r="N23" i="1" s="1"/>
  <c r="O23" i="1" s="1"/>
  <c r="J24" i="1"/>
  <c r="K24" i="1" s="1"/>
  <c r="H24" i="1"/>
  <c r="C26" i="1"/>
  <c r="I25" i="1"/>
  <c r="M24" i="1" l="1"/>
  <c r="N24" i="1" s="1"/>
  <c r="O24" i="1" s="1"/>
  <c r="J25" i="1"/>
  <c r="K25" i="1" s="1"/>
  <c r="H25" i="1"/>
  <c r="C27" i="1"/>
  <c r="I26" i="1"/>
  <c r="M25" i="1" l="1"/>
  <c r="N25" i="1" s="1"/>
  <c r="O25" i="1" s="1"/>
  <c r="J26" i="1"/>
  <c r="K26" i="1" s="1"/>
  <c r="H26" i="1"/>
  <c r="C28" i="1"/>
  <c r="I27" i="1"/>
  <c r="M26" i="1" l="1"/>
  <c r="N26" i="1" s="1"/>
  <c r="O26" i="1" s="1"/>
  <c r="J27" i="1"/>
  <c r="K27" i="1" s="1"/>
  <c r="H27" i="1"/>
  <c r="C29" i="1"/>
  <c r="I28" i="1"/>
  <c r="M27" i="1" l="1"/>
  <c r="N27" i="1" s="1"/>
  <c r="O27" i="1" s="1"/>
  <c r="J28" i="1"/>
  <c r="K28" i="1" s="1"/>
  <c r="H28" i="1"/>
  <c r="C30" i="1"/>
  <c r="I29" i="1"/>
  <c r="M28" i="1" l="1"/>
  <c r="N28" i="1" s="1"/>
  <c r="O28" i="1" s="1"/>
  <c r="J29" i="1"/>
  <c r="K29" i="1" s="1"/>
  <c r="H29" i="1"/>
  <c r="C31" i="1"/>
  <c r="I30" i="1"/>
  <c r="M29" i="1" l="1"/>
  <c r="N29" i="1" s="1"/>
  <c r="O29" i="1" s="1"/>
  <c r="J30" i="1"/>
  <c r="K30" i="1" s="1"/>
  <c r="H30" i="1"/>
  <c r="C32" i="1"/>
  <c r="I31" i="1"/>
  <c r="M30" i="1" l="1"/>
  <c r="N30" i="1" s="1"/>
  <c r="O30" i="1" s="1"/>
  <c r="H31" i="1"/>
  <c r="J31" i="1"/>
  <c r="K31" i="1" s="1"/>
  <c r="C33" i="1"/>
  <c r="I32" i="1"/>
  <c r="M31" i="1" l="1"/>
  <c r="N31" i="1" s="1"/>
  <c r="O31" i="1" s="1"/>
  <c r="H32" i="1"/>
  <c r="J32" i="1"/>
  <c r="K32" i="1" s="1"/>
  <c r="C34" i="1"/>
  <c r="I33" i="1"/>
  <c r="M32" i="1" l="1"/>
  <c r="N32" i="1" s="1"/>
  <c r="O32" i="1" s="1"/>
  <c r="H33" i="1"/>
  <c r="J33" i="1"/>
  <c r="K33" i="1" s="1"/>
  <c r="I34" i="1"/>
  <c r="M33" i="1" l="1"/>
  <c r="N33" i="1" s="1"/>
  <c r="O33" i="1" s="1"/>
  <c r="H34" i="1"/>
  <c r="J34" i="1"/>
  <c r="K34" i="1" s="1"/>
  <c r="C36" i="1"/>
  <c r="I35" i="1"/>
  <c r="M34" i="1" l="1"/>
  <c r="N34" i="1" s="1"/>
  <c r="O34" i="1" s="1"/>
  <c r="H35" i="1"/>
  <c r="J35" i="1"/>
  <c r="K35" i="1" s="1"/>
  <c r="C37" i="1"/>
  <c r="I36" i="1"/>
  <c r="M35" i="1" l="1"/>
  <c r="N35" i="1" s="1"/>
  <c r="O35" i="1" s="1"/>
  <c r="H36" i="1"/>
  <c r="J36" i="1"/>
  <c r="K36" i="1" s="1"/>
  <c r="C38" i="1"/>
  <c r="I37" i="1"/>
  <c r="M36" i="1" l="1"/>
  <c r="N36" i="1" s="1"/>
  <c r="O36" i="1" s="1"/>
  <c r="J37" i="1"/>
  <c r="K37" i="1" s="1"/>
  <c r="H37" i="1"/>
  <c r="C39" i="1"/>
  <c r="I38" i="1"/>
  <c r="M37" i="1" l="1"/>
  <c r="N37" i="1" s="1"/>
  <c r="O37" i="1" s="1"/>
  <c r="J38" i="1"/>
  <c r="K38" i="1" s="1"/>
  <c r="H38" i="1"/>
  <c r="C40" i="1"/>
  <c r="I39" i="1"/>
  <c r="M38" i="1" l="1"/>
  <c r="N38" i="1" s="1"/>
  <c r="O38" i="1" s="1"/>
  <c r="J39" i="1"/>
  <c r="K39" i="1" s="1"/>
  <c r="H39" i="1"/>
  <c r="C41" i="1"/>
  <c r="I40" i="1"/>
  <c r="M39" i="1" l="1"/>
  <c r="N39" i="1" s="1"/>
  <c r="O39" i="1" s="1"/>
  <c r="H40" i="1"/>
  <c r="J40" i="1"/>
  <c r="K40" i="1" s="1"/>
  <c r="C42" i="1"/>
  <c r="I41" i="1"/>
  <c r="M40" i="1" l="1"/>
  <c r="N40" i="1" s="1"/>
  <c r="O40" i="1" s="1"/>
  <c r="J41" i="1"/>
  <c r="K41" i="1" s="1"/>
  <c r="H41" i="1"/>
  <c r="C43" i="1"/>
  <c r="I42" i="1"/>
  <c r="M41" i="1" l="1"/>
  <c r="N41" i="1" s="1"/>
  <c r="O41" i="1" s="1"/>
  <c r="J42" i="1"/>
  <c r="K42" i="1" s="1"/>
  <c r="H42" i="1"/>
  <c r="C44" i="1"/>
  <c r="I43" i="1"/>
  <c r="M42" i="1" l="1"/>
  <c r="N42" i="1" s="1"/>
  <c r="O42" i="1" s="1"/>
  <c r="J43" i="1"/>
  <c r="K43" i="1" s="1"/>
  <c r="H43" i="1"/>
  <c r="C45" i="1"/>
  <c r="I44" i="1"/>
  <c r="M43" i="1" l="1"/>
  <c r="N43" i="1" s="1"/>
  <c r="O43" i="1" s="1"/>
  <c r="J44" i="1"/>
  <c r="K44" i="1" s="1"/>
  <c r="H44" i="1"/>
  <c r="C46" i="1"/>
  <c r="I45" i="1"/>
  <c r="M44" i="1" l="1"/>
  <c r="N44" i="1" s="1"/>
  <c r="O44" i="1" s="1"/>
  <c r="J45" i="1"/>
  <c r="K45" i="1" s="1"/>
  <c r="H45" i="1"/>
  <c r="C47" i="1"/>
  <c r="I46" i="1"/>
  <c r="M45" i="1" l="1"/>
  <c r="N45" i="1" s="1"/>
  <c r="O45" i="1" s="1"/>
  <c r="J46" i="1"/>
  <c r="K46" i="1" s="1"/>
  <c r="H46" i="1"/>
  <c r="C48" i="1"/>
  <c r="I47" i="1"/>
  <c r="M46" i="1" l="1"/>
  <c r="N46" i="1" s="1"/>
  <c r="O46" i="1" s="1"/>
  <c r="H47" i="1"/>
  <c r="J47" i="1"/>
  <c r="K47" i="1" s="1"/>
  <c r="C49" i="1"/>
  <c r="I48" i="1"/>
  <c r="M47" i="1" l="1"/>
  <c r="N47" i="1" s="1"/>
  <c r="O47" i="1" s="1"/>
  <c r="H48" i="1"/>
  <c r="J48" i="1"/>
  <c r="K48" i="1" s="1"/>
  <c r="C50" i="1"/>
  <c r="I49" i="1"/>
  <c r="M48" i="1" l="1"/>
  <c r="N48" i="1" s="1"/>
  <c r="O48" i="1" s="1"/>
  <c r="H49" i="1"/>
  <c r="J49" i="1"/>
  <c r="K49" i="1" s="1"/>
  <c r="C51" i="1"/>
  <c r="I50" i="1"/>
  <c r="M49" i="1" l="1"/>
  <c r="N49" i="1" s="1"/>
  <c r="O49" i="1" s="1"/>
  <c r="J50" i="1"/>
  <c r="K50" i="1" s="1"/>
  <c r="H50" i="1"/>
  <c r="C52" i="1"/>
  <c r="I51" i="1"/>
  <c r="M50" i="1" l="1"/>
  <c r="N50" i="1" s="1"/>
  <c r="O50" i="1" s="1"/>
  <c r="C53" i="1"/>
  <c r="I52" i="1"/>
  <c r="J51" i="1"/>
  <c r="K51" i="1" s="1"/>
  <c r="H51" i="1"/>
  <c r="M51" i="1" l="1"/>
  <c r="N51" i="1" s="1"/>
  <c r="O51" i="1" s="1"/>
  <c r="C54" i="1"/>
  <c r="I53" i="1"/>
  <c r="J52" i="1"/>
  <c r="K52" i="1" s="1"/>
  <c r="H52" i="1"/>
  <c r="M52" i="1" l="1"/>
  <c r="N52" i="1" s="1"/>
  <c r="O52" i="1" s="1"/>
  <c r="J53" i="1"/>
  <c r="K53" i="1" s="1"/>
  <c r="H53" i="1"/>
  <c r="C55" i="1"/>
  <c r="I54" i="1"/>
  <c r="M53" i="1" l="1"/>
  <c r="N53" i="1" s="1"/>
  <c r="O53" i="1" s="1"/>
  <c r="J54" i="1"/>
  <c r="K54" i="1" s="1"/>
  <c r="H54" i="1"/>
  <c r="C56" i="1"/>
  <c r="I55" i="1"/>
  <c r="M54" i="1" l="1"/>
  <c r="N54" i="1" s="1"/>
  <c r="O54" i="1" s="1"/>
  <c r="J55" i="1"/>
  <c r="K55" i="1" s="1"/>
  <c r="H55" i="1"/>
  <c r="C57" i="1"/>
  <c r="I56" i="1"/>
  <c r="M55" i="1" l="1"/>
  <c r="N55" i="1" s="1"/>
  <c r="O55" i="1" s="1"/>
  <c r="H56" i="1"/>
  <c r="J56" i="1"/>
  <c r="K56" i="1" s="1"/>
  <c r="C58" i="1"/>
  <c r="I57" i="1"/>
  <c r="M56" i="1" l="1"/>
  <c r="N56" i="1" s="1"/>
  <c r="O56" i="1" s="1"/>
  <c r="C59" i="1"/>
  <c r="I58" i="1"/>
  <c r="H57" i="1"/>
  <c r="J57" i="1"/>
  <c r="K57" i="1" s="1"/>
  <c r="M57" i="1" l="1"/>
  <c r="N57" i="1" s="1"/>
  <c r="O57" i="1" s="1"/>
  <c r="H58" i="1"/>
  <c r="J58" i="1"/>
  <c r="K58" i="1" s="1"/>
  <c r="C60" i="1"/>
  <c r="I59" i="1"/>
  <c r="M58" i="1" l="1"/>
  <c r="N58" i="1" s="1"/>
  <c r="O58" i="1" s="1"/>
  <c r="H59" i="1"/>
  <c r="J59" i="1"/>
  <c r="K59" i="1" s="1"/>
  <c r="C61" i="1"/>
  <c r="I60" i="1"/>
  <c r="M59" i="1" l="1"/>
  <c r="N59" i="1" s="1"/>
  <c r="O59" i="1" s="1"/>
  <c r="J60" i="1"/>
  <c r="K60" i="1" s="1"/>
  <c r="H60" i="1"/>
  <c r="C62" i="1"/>
  <c r="I61" i="1"/>
  <c r="M60" i="1" l="1"/>
  <c r="N60" i="1" s="1"/>
  <c r="O60" i="1" s="1"/>
  <c r="J61" i="1"/>
  <c r="K61" i="1" s="1"/>
  <c r="H61" i="1"/>
  <c r="C63" i="1"/>
  <c r="I62" i="1"/>
  <c r="M61" i="1" l="1"/>
  <c r="N61" i="1" s="1"/>
  <c r="O61" i="1" s="1"/>
  <c r="J62" i="1"/>
  <c r="K62" i="1" s="1"/>
  <c r="H62" i="1"/>
  <c r="C64" i="1"/>
  <c r="I63" i="1"/>
  <c r="M62" i="1" l="1"/>
  <c r="N62" i="1" s="1"/>
  <c r="O62" i="1" s="1"/>
  <c r="H63" i="1"/>
  <c r="J63" i="1"/>
  <c r="K63" i="1" s="1"/>
  <c r="C65" i="1"/>
  <c r="I64" i="1"/>
  <c r="M63" i="1" l="1"/>
  <c r="N63" i="1" s="1"/>
  <c r="O63" i="1" s="1"/>
  <c r="H64" i="1"/>
  <c r="J64" i="1"/>
  <c r="K64" i="1" s="1"/>
  <c r="C66" i="1"/>
  <c r="I65" i="1"/>
  <c r="M64" i="1" l="1"/>
  <c r="N64" i="1" s="1"/>
  <c r="O64" i="1" s="1"/>
  <c r="H65" i="1"/>
  <c r="J65" i="1"/>
  <c r="K65" i="1" s="1"/>
  <c r="C67" i="1"/>
  <c r="I66" i="1"/>
  <c r="M65" i="1" l="1"/>
  <c r="N65" i="1" s="1"/>
  <c r="O65" i="1" s="1"/>
  <c r="J66" i="1"/>
  <c r="K66" i="1" s="1"/>
  <c r="H66" i="1"/>
  <c r="C68" i="1"/>
  <c r="I67" i="1"/>
  <c r="M66" i="1" l="1"/>
  <c r="N66" i="1" s="1"/>
  <c r="O66" i="1" s="1"/>
  <c r="J67" i="1"/>
  <c r="K67" i="1" s="1"/>
  <c r="H67" i="1"/>
  <c r="C69" i="1"/>
  <c r="I68" i="1"/>
  <c r="M67" i="1" l="1"/>
  <c r="N67" i="1" s="1"/>
  <c r="O67" i="1" s="1"/>
  <c r="H68" i="1"/>
  <c r="J68" i="1"/>
  <c r="K68" i="1" s="1"/>
  <c r="C70" i="1"/>
  <c r="I69" i="1"/>
  <c r="M68" i="1" l="1"/>
  <c r="N68" i="1" s="1"/>
  <c r="O68" i="1" s="1"/>
  <c r="J69" i="1"/>
  <c r="K69" i="1" s="1"/>
  <c r="H69" i="1"/>
  <c r="C71" i="1"/>
  <c r="I70" i="1"/>
  <c r="M69" i="1" l="1"/>
  <c r="N69" i="1" s="1"/>
  <c r="O69" i="1" s="1"/>
  <c r="J70" i="1"/>
  <c r="K70" i="1" s="1"/>
  <c r="H70" i="1"/>
  <c r="C72" i="1"/>
  <c r="I71" i="1"/>
  <c r="M70" i="1" l="1"/>
  <c r="N70" i="1" s="1"/>
  <c r="O70" i="1" s="1"/>
  <c r="J71" i="1"/>
  <c r="K71" i="1" s="1"/>
  <c r="H71" i="1"/>
  <c r="C73" i="1"/>
  <c r="I72" i="1"/>
  <c r="M71" i="1" l="1"/>
  <c r="N71" i="1" s="1"/>
  <c r="O71" i="1" s="1"/>
  <c r="H72" i="1"/>
  <c r="J72" i="1"/>
  <c r="K72" i="1" s="1"/>
  <c r="C74" i="1"/>
  <c r="I73" i="1"/>
  <c r="M72" i="1" l="1"/>
  <c r="N72" i="1" s="1"/>
  <c r="O72" i="1" s="1"/>
  <c r="J73" i="1"/>
  <c r="K73" i="1" s="1"/>
  <c r="H73" i="1"/>
  <c r="C75" i="1"/>
  <c r="I74" i="1"/>
  <c r="M73" i="1" l="1"/>
  <c r="N73" i="1" s="1"/>
  <c r="O73" i="1" s="1"/>
  <c r="J74" i="1"/>
  <c r="K74" i="1" s="1"/>
  <c r="H74" i="1"/>
  <c r="C76" i="1"/>
  <c r="I75" i="1"/>
  <c r="M74" i="1" l="1"/>
  <c r="N74" i="1" s="1"/>
  <c r="O74" i="1" s="1"/>
  <c r="J75" i="1"/>
  <c r="K75" i="1" s="1"/>
  <c r="H75" i="1"/>
  <c r="C77" i="1"/>
  <c r="I76" i="1"/>
  <c r="M75" i="1" l="1"/>
  <c r="N75" i="1" s="1"/>
  <c r="O75" i="1" s="1"/>
  <c r="J76" i="1"/>
  <c r="K76" i="1" s="1"/>
  <c r="H76" i="1"/>
  <c r="C78" i="1"/>
  <c r="I77" i="1"/>
  <c r="M76" i="1" l="1"/>
  <c r="N76" i="1" s="1"/>
  <c r="O76" i="1" s="1"/>
  <c r="J77" i="1"/>
  <c r="K77" i="1" s="1"/>
  <c r="H77" i="1"/>
  <c r="C79" i="1"/>
  <c r="I78" i="1"/>
  <c r="M77" i="1" l="1"/>
  <c r="N77" i="1" s="1"/>
  <c r="O77" i="1" s="1"/>
  <c r="J78" i="1"/>
  <c r="K78" i="1" s="1"/>
  <c r="H78" i="1"/>
  <c r="C80" i="1"/>
  <c r="I79" i="1"/>
  <c r="M78" i="1" l="1"/>
  <c r="N78" i="1" s="1"/>
  <c r="O78" i="1" s="1"/>
  <c r="H79" i="1"/>
  <c r="J79" i="1"/>
  <c r="K79" i="1" s="1"/>
  <c r="C81" i="1"/>
  <c r="I80" i="1"/>
  <c r="M79" i="1" l="1"/>
  <c r="N79" i="1" s="1"/>
  <c r="O79" i="1" s="1"/>
  <c r="H80" i="1"/>
  <c r="J80" i="1"/>
  <c r="K80" i="1" s="1"/>
  <c r="C82" i="1"/>
  <c r="I81" i="1"/>
  <c r="M80" i="1" l="1"/>
  <c r="N80" i="1" s="1"/>
  <c r="O80" i="1" s="1"/>
  <c r="H81" i="1"/>
  <c r="J81" i="1"/>
  <c r="K81" i="1" s="1"/>
  <c r="C83" i="1"/>
  <c r="I82" i="1"/>
  <c r="M81" i="1" l="1"/>
  <c r="N81" i="1" s="1"/>
  <c r="O81" i="1" s="1"/>
  <c r="J82" i="1"/>
  <c r="K82" i="1" s="1"/>
  <c r="H82" i="1"/>
  <c r="C84" i="1"/>
  <c r="I83" i="1"/>
  <c r="M82" i="1" l="1"/>
  <c r="N82" i="1" s="1"/>
  <c r="O82" i="1" s="1"/>
  <c r="H83" i="1"/>
  <c r="J83" i="1"/>
  <c r="K83" i="1" s="1"/>
  <c r="C85" i="1"/>
  <c r="I84" i="1"/>
  <c r="M83" i="1" l="1"/>
  <c r="N83" i="1" s="1"/>
  <c r="O83" i="1" s="1"/>
  <c r="H84" i="1"/>
  <c r="J84" i="1"/>
  <c r="K84" i="1" s="1"/>
  <c r="C86" i="1"/>
  <c r="I85" i="1"/>
  <c r="M84" i="1" l="1"/>
  <c r="N84" i="1" s="1"/>
  <c r="O84" i="1" s="1"/>
  <c r="C87" i="1"/>
  <c r="I86" i="1"/>
  <c r="J85" i="1"/>
  <c r="K85" i="1" s="1"/>
  <c r="H85" i="1"/>
  <c r="M85" i="1" l="1"/>
  <c r="N85" i="1" s="1"/>
  <c r="O85" i="1" s="1"/>
  <c r="J86" i="1"/>
  <c r="K86" i="1" s="1"/>
  <c r="H86" i="1"/>
  <c r="C88" i="1"/>
  <c r="I87" i="1"/>
  <c r="M86" i="1" l="1"/>
  <c r="N86" i="1" s="1"/>
  <c r="O86" i="1" s="1"/>
  <c r="J87" i="1"/>
  <c r="K87" i="1" s="1"/>
  <c r="H87" i="1"/>
  <c r="C89" i="1"/>
  <c r="I88" i="1"/>
  <c r="M87" i="1" l="1"/>
  <c r="N87" i="1" s="1"/>
  <c r="O87" i="1" s="1"/>
  <c r="H88" i="1"/>
  <c r="J88" i="1"/>
  <c r="K88" i="1" s="1"/>
  <c r="C90" i="1"/>
  <c r="I89" i="1"/>
  <c r="M88" i="1" l="1"/>
  <c r="N88" i="1" s="1"/>
  <c r="O88" i="1" s="1"/>
  <c r="H89" i="1"/>
  <c r="J89" i="1"/>
  <c r="K89" i="1" s="1"/>
  <c r="C91" i="1"/>
  <c r="I90" i="1"/>
  <c r="M89" i="1" l="1"/>
  <c r="N89" i="1" s="1"/>
  <c r="O89" i="1" s="1"/>
  <c r="H90" i="1"/>
  <c r="J90" i="1"/>
  <c r="K90" i="1" s="1"/>
  <c r="C92" i="1"/>
  <c r="I91" i="1"/>
  <c r="M90" i="1" l="1"/>
  <c r="N90" i="1" s="1"/>
  <c r="O90" i="1" s="1"/>
  <c r="J91" i="1"/>
  <c r="K91" i="1" s="1"/>
  <c r="H91" i="1"/>
  <c r="C93" i="1"/>
  <c r="I92" i="1"/>
  <c r="M91" i="1" l="1"/>
  <c r="N91" i="1" s="1"/>
  <c r="O91" i="1" s="1"/>
  <c r="J92" i="1"/>
  <c r="K92" i="1" s="1"/>
  <c r="H92" i="1"/>
  <c r="C94" i="1"/>
  <c r="I93" i="1"/>
  <c r="M92" i="1" l="1"/>
  <c r="N92" i="1" s="1"/>
  <c r="O92" i="1" s="1"/>
  <c r="J93" i="1"/>
  <c r="K93" i="1" s="1"/>
  <c r="H93" i="1"/>
  <c r="C95" i="1"/>
  <c r="I94" i="1"/>
  <c r="M93" i="1" l="1"/>
  <c r="N93" i="1" s="1"/>
  <c r="O93" i="1" s="1"/>
  <c r="J94" i="1"/>
  <c r="K94" i="1" s="1"/>
  <c r="H94" i="1"/>
  <c r="C96" i="1"/>
  <c r="I95" i="1"/>
  <c r="M94" i="1" l="1"/>
  <c r="N94" i="1" s="1"/>
  <c r="O94" i="1" s="1"/>
  <c r="H95" i="1"/>
  <c r="J95" i="1"/>
  <c r="K95" i="1" s="1"/>
  <c r="C97" i="1"/>
  <c r="I96" i="1"/>
  <c r="M95" i="1" l="1"/>
  <c r="N95" i="1" s="1"/>
  <c r="O95" i="1" s="1"/>
  <c r="H96" i="1"/>
  <c r="J96" i="1"/>
  <c r="K96" i="1" s="1"/>
  <c r="C98" i="1"/>
  <c r="I97" i="1"/>
  <c r="M96" i="1" l="1"/>
  <c r="N96" i="1" s="1"/>
  <c r="O96" i="1" s="1"/>
  <c r="H97" i="1"/>
  <c r="J97" i="1"/>
  <c r="K97" i="1" s="1"/>
  <c r="I98" i="1"/>
  <c r="M97" i="1" l="1"/>
  <c r="N97" i="1" s="1"/>
  <c r="O97" i="1" s="1"/>
  <c r="J98" i="1"/>
  <c r="K98" i="1" s="1"/>
  <c r="H98" i="1"/>
  <c r="M98" i="1" l="1"/>
  <c r="N98" i="1" s="1"/>
  <c r="O98" i="1" s="1"/>
</calcChain>
</file>

<file path=xl/sharedStrings.xml><?xml version="1.0" encoding="utf-8"?>
<sst xmlns="http://schemas.openxmlformats.org/spreadsheetml/2006/main" count="35" uniqueCount="29">
  <si>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</si>
  <si>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</si>
  <si>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</si>
  <si>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</si>
  <si>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</si>
  <si>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</si>
  <si>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</si>
  <si>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</si>
  <si>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</si>
  <si>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</si>
  <si>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Torque</t>
  </si>
  <si>
    <t>power</t>
  </si>
  <si>
    <t>Power</t>
  </si>
  <si>
    <t>Corrected power</t>
  </si>
  <si>
    <t>SFC</t>
  </si>
  <si>
    <t>Thermal Efficiency</t>
  </si>
  <si>
    <t>Newtons</t>
  </si>
  <si>
    <t>rpm</t>
  </si>
  <si>
    <t>l/min</t>
  </si>
  <si>
    <t>Nm</t>
  </si>
  <si>
    <t>W</t>
  </si>
  <si>
    <t>KW</t>
  </si>
  <si>
    <t>BHP</t>
  </si>
  <si>
    <t>kw</t>
  </si>
  <si>
    <t>Kg/kWh</t>
  </si>
  <si>
    <t>Kg/s</t>
  </si>
  <si>
    <t>BMEP</t>
  </si>
  <si>
    <t>Area</t>
  </si>
  <si>
    <t>KN/m2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</si>
</sst>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3" borderId="1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'GrE HnD BsC'!$C$8:$C$98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BsC'!$F$8:$F$98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86B-4902-8D5B-DA309054C1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4679776"/>
        <c:axId val="874672096"/>
      </c:scatterChart>
      <c:valAx>
        <c:axId val="874679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2096"/>
        <c:crosses val="autoZero"/>
        <c:crossBetween val="midCat"/>
      </c:valAx>
      <c:valAx>
        <c:axId val="87467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9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Power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'GrE HnD BsC'!$C$8:$C$98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BsC'!$K$8:$K$98</c:f>
              <c:numCache>
                <c:formatCode>General</c:formatCode>
                <c:ptCount val="91"/>
                <c:pt idx="0">
                  <c:v>2.6375588135183015</c:v>
                </c:pt>
                <c:pt idx="1">
                  <c:v>2.7824614335270685</c:v>
                </c:pt>
                <c:pt idx="2">
                  <c:v>2.9414267357261221</c:v>
                </c:pt>
                <c:pt idx="3">
                  <c:v>3.0905497077254265</c:v>
                </c:pt>
                <c:pt idx="4">
                  <c:v>3.2744979979527935</c:v>
                </c:pt>
                <c:pt idx="5">
                  <c:v>3.4657045715149435</c:v>
                </c:pt>
                <c:pt idx="6">
                  <c:v>3.670646308353354</c:v>
                </c:pt>
                <c:pt idx="7">
                  <c:v>3.8922128536897826</c:v>
                </c:pt>
                <c:pt idx="8">
                  <c:v>4.1255829743764645</c:v>
                </c:pt>
                <c:pt idx="9">
                  <c:v>4.3295769694754798</c:v>
                </c:pt>
                <c:pt idx="10">
                  <c:v>4.5253700972784916</c:v>
                </c:pt>
                <c:pt idx="11">
                  <c:v>4.7083139102065532</c:v>
                </c:pt>
                <c:pt idx="12">
                  <c:v>4.8883771040246673</c:v>
                </c:pt>
                <c:pt idx="13">
                  <c:v>5.0539469411750009</c:v>
                </c:pt>
                <c:pt idx="14">
                  <c:v>5.2020112792041733</c:v>
                </c:pt>
                <c:pt idx="15">
                  <c:v>5.3642633755443461</c:v>
                </c:pt>
                <c:pt idx="16">
                  <c:v>5.5510897059925739</c:v>
                </c:pt>
                <c:pt idx="17">
                  <c:v>5.7219849491071351</c:v>
                </c:pt>
                <c:pt idx="18">
                  <c:v>5.8884909229959748</c:v>
                </c:pt>
                <c:pt idx="19">
                  <c:v>6.08227380675583</c:v>
                </c:pt>
                <c:pt idx="20">
                  <c:v>6.3005870835092663</c:v>
                </c:pt>
                <c:pt idx="21">
                  <c:v>6.4944744122771381</c:v>
                </c:pt>
                <c:pt idx="22">
                  <c:v>6.7043792211630864</c:v>
                </c:pt>
                <c:pt idx="23">
                  <c:v>6.9193425209927781</c:v>
                </c:pt>
                <c:pt idx="24">
                  <c:v>7.0997177603903916</c:v>
                </c:pt>
                <c:pt idx="25">
                  <c:v>7.3127752611849441</c:v>
                </c:pt>
                <c:pt idx="26">
                  <c:v>7.5127681098657968</c:v>
                </c:pt>
                <c:pt idx="27">
                  <c:v>7.68590698648587</c:v>
                </c:pt>
                <c:pt idx="28">
                  <c:v>7.8412670017415866</c:v>
                </c:pt>
                <c:pt idx="29">
                  <c:v>7.9959075069420864</c:v>
                </c:pt>
                <c:pt idx="30">
                  <c:v>8.1517394589006855</c:v>
                </c:pt>
                <c:pt idx="31">
                  <c:v>8.3016876754077646</c:v>
                </c:pt>
                <c:pt idx="32">
                  <c:v>8.4592358780536241</c:v>
                </c:pt>
                <c:pt idx="33">
                  <c:v>8.6004545550019067</c:v>
                </c:pt>
                <c:pt idx="34">
                  <c:v>8.6975535974533216</c:v>
                </c:pt>
                <c:pt idx="35">
                  <c:v>8.788834666124929</c:v>
                </c:pt>
                <c:pt idx="36">
                  <c:v>8.9314459431800763</c:v>
                </c:pt>
                <c:pt idx="37">
                  <c:v>9.0688865476162075</c:v>
                </c:pt>
                <c:pt idx="38">
                  <c:v>9.1629244487215971</c:v>
                </c:pt>
                <c:pt idx="39">
                  <c:v>9.2690212351968384</c:v>
                </c:pt>
                <c:pt idx="40">
                  <c:v>9.4162203559373943</c:v>
                </c:pt>
                <c:pt idx="41">
                  <c:v>9.5270648772214184</c:v>
                </c:pt>
                <c:pt idx="42">
                  <c:v>9.6833262142129684</c:v>
                </c:pt>
                <c:pt idx="43">
                  <c:v>9.817331738385489</c:v>
                </c:pt>
                <c:pt idx="44">
                  <c:v>9.952118665951307</c:v>
                </c:pt>
                <c:pt idx="45">
                  <c:v>10.128071110565072</c:v>
                </c:pt>
                <c:pt idx="46">
                  <c:v>10.351374537701455</c:v>
                </c:pt>
                <c:pt idx="47">
                  <c:v>10.555556791703804</c:v>
                </c:pt>
                <c:pt idx="48">
                  <c:v>10.779039451631721</c:v>
                </c:pt>
                <c:pt idx="49">
                  <c:v>10.985777384719086</c:v>
                </c:pt>
                <c:pt idx="50">
                  <c:v>11.140749277167235</c:v>
                </c:pt>
                <c:pt idx="51">
                  <c:v>11.3710376253952</c:v>
                </c:pt>
                <c:pt idx="52">
                  <c:v>11.518288323917494</c:v>
                </c:pt>
                <c:pt idx="53">
                  <c:v>11.668945734923444</c:v>
                </c:pt>
                <c:pt idx="54">
                  <c:v>11.81429063441059</c:v>
                </c:pt>
                <c:pt idx="55">
                  <c:v>11.969301210195049</c:v>
                </c:pt>
                <c:pt idx="56">
                  <c:v>12.103608464390721</c:v>
                </c:pt>
                <c:pt idx="57">
                  <c:v>12.179763059123744</c:v>
                </c:pt>
                <c:pt idx="58">
                  <c:v>12.286144812843073</c:v>
                </c:pt>
                <c:pt idx="59">
                  <c:v>12.344543756213518</c:v>
                </c:pt>
                <c:pt idx="60">
                  <c:v>12.379080238863853</c:v>
                </c:pt>
                <c:pt idx="61">
                  <c:v>12.401173581670418</c:v>
                </c:pt>
                <c:pt idx="62">
                  <c:v>12.417665577380463</c:v>
                </c:pt>
                <c:pt idx="63">
                  <c:v>12.468284012376049</c:v>
                </c:pt>
                <c:pt idx="64">
                  <c:v>12.556874010285588</c:v>
                </c:pt>
                <c:pt idx="65">
                  <c:v>12.60804690643484</c:v>
                </c:pt>
                <c:pt idx="66">
                  <c:v>12.685073165679196</c:v>
                </c:pt>
                <c:pt idx="67">
                  <c:v>12.790505888214584</c:v>
                </c:pt>
                <c:pt idx="68">
                  <c:v>12.921069884900778</c:v>
                </c:pt>
                <c:pt idx="69">
                  <c:v>13.08098292883923</c:v>
                </c:pt>
                <c:pt idx="70">
                  <c:v>13.149162309071334</c:v>
                </c:pt>
                <c:pt idx="71">
                  <c:v>13.268041359305268</c:v>
                </c:pt>
                <c:pt idx="72">
                  <c:v>13.309569210269906</c:v>
                </c:pt>
                <c:pt idx="73">
                  <c:v>13.318251040380598</c:v>
                </c:pt>
                <c:pt idx="74">
                  <c:v>13.329583968472512</c:v>
                </c:pt>
                <c:pt idx="75">
                  <c:v>13.309814204733152</c:v>
                </c:pt>
                <c:pt idx="76">
                  <c:v>13.254582137161291</c:v>
                </c:pt>
                <c:pt idx="77">
                  <c:v>13.16301094346742</c:v>
                </c:pt>
                <c:pt idx="78">
                  <c:v>13.095516258287853</c:v>
                </c:pt>
                <c:pt idx="79">
                  <c:v>13.063575427503372</c:v>
                </c:pt>
                <c:pt idx="80">
                  <c:v>13.037058000468415</c:v>
                </c:pt>
                <c:pt idx="81">
                  <c:v>12.934166644183605</c:v>
                </c:pt>
                <c:pt idx="82">
                  <c:v>12.83424513657115</c:v>
                </c:pt>
                <c:pt idx="83">
                  <c:v>12.729919789009632</c:v>
                </c:pt>
                <c:pt idx="84">
                  <c:v>12.713334179625734</c:v>
                </c:pt>
                <c:pt idx="85">
                  <c:v>12.604640193951182</c:v>
                </c:pt>
                <c:pt idx="86">
                  <c:v>12.545768798100044</c:v>
                </c:pt>
                <c:pt idx="87">
                  <c:v>12.499277875087866</c:v>
                </c:pt>
                <c:pt idx="88">
                  <c:v>12.482905281942541</c:v>
                </c:pt>
                <c:pt idx="89">
                  <c:v>12.498444636023926</c:v>
                </c:pt>
                <c:pt idx="90">
                  <c:v>12.573649683795184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455-47F4-A48B-AD288AF57E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4679776"/>
        <c:axId val="874672096"/>
      </c:scatterChart>
      <c:valAx>
        <c:axId val="874679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2096"/>
        <c:crosses val="autoZero"/>
        <c:crossBetween val="midCat"/>
      </c:valAx>
      <c:valAx>
        <c:axId val="87467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9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SFC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'GrE HnD BsC'!$C$8:$C$98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BsC'!$M$8:$M$98</c:f>
              <c:numCache>
                <c:formatCode>General</c:formatCode>
                <c:ptCount val="91"/>
                <c:pt idx="0">
                  <c:v>27.679242677221819</c:v>
                </c:pt>
                <c:pt idx="1">
                  <c:v>30.029431563506485</c:v>
                </c:pt>
                <c:pt idx="2">
                  <c:v>32.315056168225688</c:v>
                </c:pt>
                <c:pt idx="3">
                  <c:v>33.53872156682754</c:v>
                </c:pt>
                <c:pt idx="4">
                  <c:v>36.315920481346872</c:v>
                </c:pt>
                <c:pt idx="5">
                  <c:v>40.78712231204063</c:v>
                </c:pt>
                <c:pt idx="6">
                  <c:v>43.226395457104303</c:v>
                </c:pt>
                <c:pt idx="7">
                  <c:v>46.183733876564375</c:v>
                </c:pt>
                <c:pt idx="8">
                  <c:v>51.351270526203237</c:v>
                </c:pt>
                <c:pt idx="9">
                  <c:v>54.664863348543264</c:v>
                </c:pt>
                <c:pt idx="10">
                  <c:v>59.801521605907759</c:v>
                </c:pt>
                <c:pt idx="11">
                  <c:v>65.412494953400596</c:v>
                </c:pt>
                <c:pt idx="12">
                  <c:v>69.881577504620068</c:v>
                </c:pt>
                <c:pt idx="13">
                  <c:v>74.395586889320754</c:v>
                </c:pt>
                <c:pt idx="14">
                  <c:v>77.583215296195874</c:v>
                </c:pt>
                <c:pt idx="15">
                  <c:v>82.401948370016655</c:v>
                </c:pt>
                <c:pt idx="16">
                  <c:v>90.443591393663283</c:v>
                </c:pt>
                <c:pt idx="17">
                  <c:v>97.3648095404033</c:v>
                </c:pt>
                <c:pt idx="18">
                  <c:v>103.09471983436316</c:v>
                </c:pt>
                <c:pt idx="19">
                  <c:v>109.29809017951378</c:v>
                </c:pt>
                <c:pt idx="20">
                  <c:v>117.91719163224703</c:v>
                </c:pt>
                <c:pt idx="21">
                  <c:v>123.772491750662</c:v>
                </c:pt>
                <c:pt idx="22">
                  <c:v>130.82104370335662</c:v>
                </c:pt>
                <c:pt idx="23">
                  <c:v>138.57404428207428</c:v>
                </c:pt>
                <c:pt idx="24">
                  <c:v>145.73182923700256</c:v>
                </c:pt>
                <c:pt idx="25">
                  <c:v>153.7569335021989</c:v>
                </c:pt>
                <c:pt idx="26">
                  <c:v>162.32955400495391</c:v>
                </c:pt>
                <c:pt idx="27">
                  <c:v>171.68456933016418</c:v>
                </c:pt>
                <c:pt idx="28">
                  <c:v>179.65507975131462</c:v>
                </c:pt>
                <c:pt idx="29">
                  <c:v>185.52236778127138</c:v>
                </c:pt>
                <c:pt idx="30">
                  <c:v>193.93784668165799</c:v>
                </c:pt>
                <c:pt idx="31">
                  <c:v>201.21776617572766</c:v>
                </c:pt>
                <c:pt idx="32">
                  <c:v>211.90882506843613</c:v>
                </c:pt>
                <c:pt idx="33">
                  <c:v>219.80536402096246</c:v>
                </c:pt>
                <c:pt idx="34">
                  <c:v>226.43580235608496</c:v>
                </c:pt>
                <c:pt idx="35">
                  <c:v>233.72519803195897</c:v>
                </c:pt>
                <c:pt idx="36">
                  <c:v>239.71449268351074</c:v>
                </c:pt>
                <c:pt idx="37">
                  <c:v>247.52650221257997</c:v>
                </c:pt>
                <c:pt idx="38">
                  <c:v>256.64941429272727</c:v>
                </c:pt>
                <c:pt idx="39">
                  <c:v>266.04603558313448</c:v>
                </c:pt>
                <c:pt idx="40">
                  <c:v>279.32453297707116</c:v>
                </c:pt>
                <c:pt idx="41">
                  <c:v>292.62480226414766</c:v>
                </c:pt>
                <c:pt idx="42">
                  <c:v>303.19821508199419</c:v>
                </c:pt>
                <c:pt idx="43">
                  <c:v>316.17470998993952</c:v>
                </c:pt>
                <c:pt idx="44">
                  <c:v>323.33432447332012</c:v>
                </c:pt>
                <c:pt idx="45">
                  <c:v>336.75058682533154</c:v>
                </c:pt>
                <c:pt idx="46">
                  <c:v>347.95570429965784</c:v>
                </c:pt>
                <c:pt idx="47">
                  <c:v>359.53960984734346</c:v>
                </c:pt>
                <c:pt idx="48">
                  <c:v>376.31050650626975</c:v>
                </c:pt>
                <c:pt idx="49">
                  <c:v>386.55757729096518</c:v>
                </c:pt>
                <c:pt idx="50">
                  <c:v>401.80877658553669</c:v>
                </c:pt>
                <c:pt idx="51">
                  <c:v>416.04712446027708</c:v>
                </c:pt>
                <c:pt idx="52">
                  <c:v>437.91786736889185</c:v>
                </c:pt>
                <c:pt idx="53">
                  <c:v>447.99438023989097</c:v>
                </c:pt>
                <c:pt idx="54">
                  <c:v>465.72613894696383</c:v>
                </c:pt>
                <c:pt idx="55">
                  <c:v>472.99648751759361</c:v>
                </c:pt>
                <c:pt idx="56">
                  <c:v>485.88177739763717</c:v>
                </c:pt>
                <c:pt idx="57">
                  <c:v>497.01827682473134</c:v>
                </c:pt>
                <c:pt idx="58">
                  <c:v>505.29700266114759</c:v>
                </c:pt>
                <c:pt idx="59">
                  <c:v>520.48787656947445</c:v>
                </c:pt>
                <c:pt idx="60">
                  <c:v>525.08106762651471</c:v>
                </c:pt>
                <c:pt idx="61">
                  <c:v>530.73211833894231</c:v>
                </c:pt>
                <c:pt idx="62">
                  <c:v>534.86237704534699</c:v>
                </c:pt>
                <c:pt idx="63">
                  <c:v>544.66291223112057</c:v>
                </c:pt>
                <c:pt idx="64">
                  <c:v>551.99570812961497</c:v>
                </c:pt>
                <c:pt idx="65">
                  <c:v>558.47397816394221</c:v>
                </c:pt>
                <c:pt idx="66">
                  <c:v>571.43498831173156</c:v>
                </c:pt>
                <c:pt idx="67">
                  <c:v>583.5250406014427</c:v>
                </c:pt>
                <c:pt idx="68">
                  <c:v>595.54879788807068</c:v>
                </c:pt>
                <c:pt idx="69">
                  <c:v>604.28434995844066</c:v>
                </c:pt>
                <c:pt idx="70">
                  <c:v>616.35237949822829</c:v>
                </c:pt>
                <c:pt idx="71">
                  <c:v>627.16591923968463</c:v>
                </c:pt>
                <c:pt idx="72">
                  <c:v>633.69211379896774</c:v>
                </c:pt>
                <c:pt idx="73">
                  <c:v>636.38856841923905</c:v>
                </c:pt>
                <c:pt idx="74">
                  <c:v>637.22814062613895</c:v>
                </c:pt>
                <c:pt idx="75">
                  <c:v>644.51682034817929</c:v>
                </c:pt>
                <c:pt idx="76">
                  <c:v>641.24950949723882</c:v>
                </c:pt>
                <c:pt idx="77">
                  <c:v>639.0758298332305</c:v>
                </c:pt>
                <c:pt idx="78">
                  <c:v>639.70310272817449</c:v>
                </c:pt>
                <c:pt idx="79">
                  <c:v>639.60332839716909</c:v>
                </c:pt>
                <c:pt idx="80">
                  <c:v>638.79085990970509</c:v>
                </c:pt>
                <c:pt idx="81">
                  <c:v>635.96663582668612</c:v>
                </c:pt>
                <c:pt idx="82">
                  <c:v>630.76657129906573</c:v>
                </c:pt>
                <c:pt idx="83">
                  <c:v>628.01127990488385</c:v>
                </c:pt>
                <c:pt idx="84">
                  <c:v>632.59417263838407</c:v>
                </c:pt>
                <c:pt idx="85">
                  <c:v>622.48842550288873</c:v>
                </c:pt>
                <c:pt idx="86">
                  <c:v>621.63818908405801</c:v>
                </c:pt>
                <c:pt idx="87">
                  <c:v>616.3534278800679</c:v>
                </c:pt>
                <c:pt idx="88">
                  <c:v>630.43231820670587</c:v>
                </c:pt>
                <c:pt idx="89">
                  <c:v>640.53259512276725</c:v>
                </c:pt>
                <c:pt idx="90">
                  <c:v>653.75831289713551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206-4028-80CB-C6F34A0657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4679776"/>
        <c:axId val="874672096"/>
      </c:scatterChart>
      <c:valAx>
        <c:axId val="874679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2096"/>
        <c:crosses val="autoZero"/>
        <c:crossBetween val="midCat"/>
      </c:valAx>
      <c:valAx>
        <c:axId val="87467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9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126999</xdr:colOff>
      <xdr:row>1</xdr:row>
      <xdr:rowOff>104776</xdr:rowOff>
    </xdr:from>
    <xdr:to>
      <xdr:col>23</xdr:col>
      <xdr:colOff>402167</xdr:colOff>
      <xdr:row>15</xdr:row>
      <xdr:rowOff>84666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0F4B3DD-6B8E-FA65-28E1-58BD0A7B91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63499</xdr:colOff>
      <xdr:row>10</xdr:row>
      <xdr:rowOff>158749</xdr:rowOff>
    </xdr:from>
    <xdr:to>
      <xdr:col>31</xdr:col>
      <xdr:colOff>603249</xdr:colOff>
      <xdr:row>26</xdr:row>
      <xdr:rowOff>31748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74AD674-8B30-4F91-BC4C-EE5D52C8C4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116416</xdr:colOff>
      <xdr:row>16</xdr:row>
      <xdr:rowOff>126999</xdr:rowOff>
    </xdr:from>
    <xdr:to>
      <xdr:col>23</xdr:col>
      <xdr:colOff>391584</xdr:colOff>
      <xdr:row>31</xdr:row>
      <xdr:rowOff>12699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F52617D-9302-45FC-AAEA-FD75D246F3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98"/>
  <sheetViews>
    <sheetView tabSelected="1" zoomScale="90" zoomScaleNormal="90" workbookViewId="0">
      <selection activeCell="Q38" sqref="Q38"/>
    </sheetView>
  </sheetViews>
  <sheetFormatPr defaultRowHeight="15" x14ac:dyDescent="0.25"/>
  <cols>
    <col min="2" max="2" width="13.140625" style="1" customWidth="1"/>
    <col min="3" max="3" width="13.42578125" style="1" customWidth="1"/>
    <col min="4" max="4" width="14.5703125" customWidth="1"/>
    <col min="5" max="5" width="15" style="1" customWidth="1"/>
    <col min="6" max="6" width="13.7109375" customWidth="1"/>
    <col min="7" max="7" width="12.5703125" customWidth="1"/>
    <col min="8" max="8" width="17.85546875" style="2" customWidth="1"/>
    <col min="9" max="9" width="15" style="1" customWidth="1"/>
    <col min="10" max="10" width="19.42578125" style="1" customWidth="1"/>
    <col min="11" max="11" width="18" style="1" customWidth="1"/>
    <col min="12" max="12" width="16.42578125" customWidth="1"/>
    <col min="13" max="13" width="15.5703125" customWidth="1"/>
    <col min="14" max="14" width="15.42578125" customWidth="1"/>
    <col min="15" max="15" width="17.28515625" customWidth="1"/>
  </cols>
  <sheetData>
    <row r="1" spans="2:15" ht="15.75" thickBot="1" x14ac:dyDescent="0.3">
      <c r="M1" s="16"/>
      <c r="N1" s="16"/>
    </row>
    <row r="2" spans="2:15" x14ac:dyDescent="0.25">
      <c r="B2"/>
      <c r="C2"/>
      <c r="I2" s="10" t="s">
        <v>0</v>
      </c>
      <c r="J2" s="10" t="s">
        <v>1</v>
      </c>
      <c r="K2" s="10" t="s">
        <v>2</v>
      </c>
      <c r="M2" s="20" t="s">
        <v>27</v>
      </c>
      <c r="N2" s="21"/>
    </row>
    <row r="3" spans="2:15" ht="15.75" thickBot="1" x14ac:dyDescent="0.3">
      <c r="D3" s="1"/>
      <c r="I3" s="11" t="s">
        <v>3</v>
      </c>
      <c r="J3" s="11" t="s">
        <v>4</v>
      </c>
      <c r="K3" s="11" t="s">
        <v>5</v>
      </c>
      <c r="M3" s="17">
        <f>PI()*0.375^2</f>
        <v>0.44178646691106466</v>
      </c>
      <c r="N3" s="18">
        <f>M3/100</f>
        <v>4.4178646691106467E-3</v>
      </c>
    </row>
    <row r="4" spans="2:15" ht="15.75" thickBot="1" x14ac:dyDescent="0.3">
      <c r="D4" s="1"/>
      <c r="I4" s="19">
        <v>1018.9</v>
      </c>
      <c r="J4" s="19">
        <v>46</v>
      </c>
      <c r="K4" s="19">
        <v>27</v>
      </c>
    </row>
    <row r="5" spans="2:15" ht="15.75" thickBot="1" x14ac:dyDescent="0.3">
      <c r="D5" s="1"/>
      <c r="I5" s="9"/>
      <c r="J5" s="9"/>
      <c r="K5" s="9"/>
    </row>
    <row r="6" spans="2:15" ht="30" x14ac:dyDescent="0.2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  <c r="G6" s="12" t="s">
        <v>11</v>
      </c>
      <c r="H6" s="13" t="s">
        <v>12</v>
      </c>
      <c r="I6" s="12" t="s">
        <v>12</v>
      </c>
      <c r="J6" s="13" t="s">
        <v>13</v>
      </c>
      <c r="K6" s="12" t="s">
        <v>13</v>
      </c>
      <c r="L6" s="12" t="s">
        <v>26</v>
      </c>
      <c r="M6" s="12" t="s">
        <v>14</v>
      </c>
      <c r="N6" s="12" t="s">
        <v>14</v>
      </c>
      <c r="O6" s="12" t="s">
        <v>15</v>
      </c>
    </row>
    <row r="7" spans="2:15" ht="15.75" thickBot="1" x14ac:dyDescent="0.3">
      <c r="B7" s="14" t="s">
        <v>16</v>
      </c>
      <c r="C7" s="14" t="s">
        <v>17</v>
      </c>
      <c r="D7" s="14" t="s">
        <v>18</v>
      </c>
      <c r="E7" s="14" t="s">
        <v>9</v>
      </c>
      <c r="F7" s="14" t="s">
        <v>19</v>
      </c>
      <c r="G7" s="14" t="s">
        <v>20</v>
      </c>
      <c r="H7" s="15" t="s">
        <v>21</v>
      </c>
      <c r="I7" s="14" t="s">
        <v>22</v>
      </c>
      <c r="J7" s="14" t="s">
        <v>20</v>
      </c>
      <c r="K7" s="14" t="s">
        <v>23</v>
      </c>
      <c r="L7" s="14" t="s">
        <v>28</v>
      </c>
      <c r="M7" s="14" t="s">
        <v>24</v>
      </c>
      <c r="N7" s="14" t="s">
        <v>25</v>
      </c>
      <c r="O7" s="14" t="s">
        <v>4</v>
      </c>
    </row>
    <row r="8" spans="2:15" x14ac:dyDescent="0.25">
      <c r="B8" s="3">
        <v>102.27500000000001</v>
      </c>
      <c r="C8" s="3">
        <v>1000</v>
      </c>
      <c r="D8" s="3">
        <v>7.0400000000000004E-2</v>
      </c>
      <c r="E8" s="3">
        <v>1.2658</v>
      </c>
      <c r="F8" s="3">
        <f>B8*0.815776</f>
        <v>83.433490399999997</v>
      </c>
      <c r="G8" s="3">
        <f>2*PI()*C8*F8/60</f>
        <v>8737.1346834664837</v>
      </c>
      <c r="H8" s="5">
        <f>G8/1000</f>
        <v>8.7371346834664845</v>
      </c>
      <c r="I8" s="3">
        <f>F8*C8/5252</f>
        <v>15.886041584158415</v>
      </c>
      <c r="J8" s="3">
        <f>(G8*1.01325/1.0189)*SQRT(27/293)</f>
        <v>2637.5588135183016</v>
      </c>
      <c r="K8" s="3">
        <f>J8/1000</f>
        <v>2.6375588135183015</v>
      </c>
      <c r="L8" s="3">
        <f>H8*120/0.9*($N$3)*C8*4</f>
        <v>20586.388601252169</v>
      </c>
      <c r="M8" s="3">
        <f>(D8/1000)*0.75*3600/60*1000*H8</f>
        <v>27.679242677221819</v>
      </c>
      <c r="N8" s="3">
        <f>M8/1000</f>
        <v>2.767924267722182E-2</v>
      </c>
      <c r="O8" s="3">
        <f>(K8/N8*0.044)*10</f>
        <v>41.92766006936629</v>
      </c>
    </row>
    <row r="9" spans="2:15" x14ac:dyDescent="0.25">
      <c r="B9" s="6">
        <v>102.756</v>
      </c>
      <c r="C9" s="3">
        <f t="shared" ref="C9:C40" si="0">C8+50</f>
        <v>1050</v>
      </c>
      <c r="D9" s="3">
        <v>7.2400000000000006E-2</v>
      </c>
      <c r="E9" s="3">
        <v>1.26783</v>
      </c>
      <c r="F9" s="3">
        <f t="shared" ref="F9:F72" si="1">B9*0.815776</f>
        <v>83.825878656</v>
      </c>
      <c r="G9" s="3">
        <f t="shared" ref="G9:G72" si="2">2*PI()*C9*F9/60</f>
        <v>9217.1367598239667</v>
      </c>
      <c r="H9" s="5">
        <f t="shared" ref="H9:H72" si="3">G9/1000</f>
        <v>9.2171367598239673</v>
      </c>
      <c r="I9" s="3">
        <f t="shared" ref="I9:I72" si="4">F9*C9/5252</f>
        <v>16.758791429702971</v>
      </c>
      <c r="J9" s="3">
        <f t="shared" ref="J9:J72" si="5">(G9*1.01325/1.0189)*SQRT(27/293)</f>
        <v>2782.4614335270685</v>
      </c>
      <c r="K9" s="3">
        <f t="shared" ref="K9:K72" si="6">J9/1000</f>
        <v>2.7824614335270685</v>
      </c>
      <c r="L9" s="3">
        <f t="shared" ref="L9:L72" si="7">H9*120/0.9*(0.00442)*C9*4</f>
        <v>22814.256907916282</v>
      </c>
      <c r="M9" s="3">
        <f t="shared" ref="M9:M72" si="8">(D9/1000)*0.75*3600/60*1000*H9</f>
        <v>30.029431563506485</v>
      </c>
      <c r="N9" s="3">
        <f t="shared" ref="N9:N72" si="9">M9/1000</f>
        <v>3.0029431563506483E-2</v>
      </c>
      <c r="O9" s="3">
        <f t="shared" ref="O9:O72" si="10">(K9/N9*0.044)*10</f>
        <v>40.769437415516386</v>
      </c>
    </row>
    <row r="10" spans="2:15" x14ac:dyDescent="0.25">
      <c r="B10" s="6">
        <v>103.68899999999999</v>
      </c>
      <c r="C10" s="3">
        <f t="shared" si="0"/>
        <v>1100</v>
      </c>
      <c r="D10" s="3">
        <v>7.3700000000000002E-2</v>
      </c>
      <c r="E10" s="3">
        <v>1.2734399999999999</v>
      </c>
      <c r="F10" s="3">
        <f t="shared" si="1"/>
        <v>84.586997663999995</v>
      </c>
      <c r="G10" s="3">
        <f t="shared" si="2"/>
        <v>9743.7226498494456</v>
      </c>
      <c r="H10" s="5">
        <f t="shared" si="3"/>
        <v>9.7437226498494454</v>
      </c>
      <c r="I10" s="3">
        <f t="shared" si="4"/>
        <v>17.716240942574256</v>
      </c>
      <c r="J10" s="3">
        <f t="shared" si="5"/>
        <v>2941.4267357261219</v>
      </c>
      <c r="K10" s="3">
        <f t="shared" si="6"/>
        <v>2.9414267357261221</v>
      </c>
      <c r="L10" s="3">
        <f t="shared" si="7"/>
        <v>25266.122412569606</v>
      </c>
      <c r="M10" s="3">
        <f t="shared" si="8"/>
        <v>32.315056168225688</v>
      </c>
      <c r="N10" s="3">
        <f t="shared" si="9"/>
        <v>3.2315056168225685E-2</v>
      </c>
      <c r="O10" s="3">
        <f t="shared" si="10"/>
        <v>40.050302155812574</v>
      </c>
    </row>
    <row r="11" spans="2:15" x14ac:dyDescent="0.25">
      <c r="B11" s="6">
        <v>104.209</v>
      </c>
      <c r="C11" s="3">
        <f t="shared" si="0"/>
        <v>1150</v>
      </c>
      <c r="D11" s="3">
        <v>7.2800000000000004E-2</v>
      </c>
      <c r="E11" s="3">
        <v>1.2847599999999999</v>
      </c>
      <c r="F11" s="3">
        <f t="shared" si="1"/>
        <v>85.011201184000001</v>
      </c>
      <c r="G11" s="3">
        <f t="shared" si="2"/>
        <v>10237.7049959791</v>
      </c>
      <c r="H11" s="5">
        <f t="shared" si="3"/>
        <v>10.237704995979101</v>
      </c>
      <c r="I11" s="3">
        <f t="shared" si="4"/>
        <v>18.614410007920792</v>
      </c>
      <c r="J11" s="3">
        <f t="shared" si="5"/>
        <v>3090.5497077254263</v>
      </c>
      <c r="K11" s="3">
        <f t="shared" si="6"/>
        <v>3.0905497077254265</v>
      </c>
      <c r="L11" s="3">
        <f t="shared" si="7"/>
        <v>27753.735730432942</v>
      </c>
      <c r="M11" s="3">
        <f t="shared" si="8"/>
        <v>33.53872156682754</v>
      </c>
      <c r="N11" s="3">
        <f t="shared" si="9"/>
        <v>3.3538721566827537E-2</v>
      </c>
      <c r="O11" s="3">
        <f t="shared" si="10"/>
        <v>40.545429517628939</v>
      </c>
    </row>
    <row r="12" spans="2:15" x14ac:dyDescent="0.25">
      <c r="B12" s="6">
        <v>105.81100000000001</v>
      </c>
      <c r="C12" s="3">
        <f t="shared" si="0"/>
        <v>1200</v>
      </c>
      <c r="D12" s="3">
        <v>7.4399999999999994E-2</v>
      </c>
      <c r="E12" s="3">
        <v>1.2918099999999999</v>
      </c>
      <c r="F12" s="3">
        <f t="shared" si="1"/>
        <v>86.318074335999995</v>
      </c>
      <c r="G12" s="3">
        <f t="shared" si="2"/>
        <v>10847.049128239809</v>
      </c>
      <c r="H12" s="5">
        <f t="shared" si="3"/>
        <v>10.847049128239808</v>
      </c>
      <c r="I12" s="3">
        <f t="shared" si="4"/>
        <v>19.722332293069304</v>
      </c>
      <c r="J12" s="3">
        <f t="shared" si="5"/>
        <v>3274.4979979527934</v>
      </c>
      <c r="K12" s="3">
        <f t="shared" si="6"/>
        <v>3.2744979979527935</v>
      </c>
      <c r="L12" s="3">
        <f>H12*120/0.9*(0.00442)*C12*4</f>
        <v>30684.132573964773</v>
      </c>
      <c r="M12" s="3">
        <f t="shared" si="8"/>
        <v>36.315920481346872</v>
      </c>
      <c r="N12" s="3">
        <f t="shared" si="9"/>
        <v>3.6315920481346874E-2</v>
      </c>
      <c r="O12" s="3">
        <f t="shared" si="10"/>
        <v>39.673484796819722</v>
      </c>
    </row>
    <row r="13" spans="2:15" x14ac:dyDescent="0.25">
      <c r="B13" s="6">
        <v>107.51</v>
      </c>
      <c r="C13" s="3">
        <f t="shared" si="0"/>
        <v>1250</v>
      </c>
      <c r="D13" s="3">
        <v>7.8950000000000006E-2</v>
      </c>
      <c r="E13" s="3">
        <v>1.2972900000000001</v>
      </c>
      <c r="F13" s="3">
        <f t="shared" si="1"/>
        <v>87.704077760000004</v>
      </c>
      <c r="G13" s="3">
        <f t="shared" si="2"/>
        <v>11480.436932528499</v>
      </c>
      <c r="H13" s="5">
        <f t="shared" si="3"/>
        <v>11.480436932528498</v>
      </c>
      <c r="I13" s="3">
        <f t="shared" si="4"/>
        <v>20.873971287128715</v>
      </c>
      <c r="J13" s="3">
        <f t="shared" si="5"/>
        <v>3465.7045715149434</v>
      </c>
      <c r="K13" s="3">
        <f t="shared" si="6"/>
        <v>3.4657045715149435</v>
      </c>
      <c r="L13" s="3">
        <f t="shared" si="7"/>
        <v>33829.02082785064</v>
      </c>
      <c r="M13" s="3">
        <f t="shared" si="8"/>
        <v>40.78712231204063</v>
      </c>
      <c r="N13" s="3">
        <f t="shared" si="9"/>
        <v>4.0787122312040631E-2</v>
      </c>
      <c r="O13" s="3">
        <f t="shared" si="10"/>
        <v>37.387045837661638</v>
      </c>
    </row>
    <row r="14" spans="2:15" x14ac:dyDescent="0.25">
      <c r="B14" s="6">
        <v>109.488</v>
      </c>
      <c r="C14" s="3">
        <f t="shared" si="0"/>
        <v>1300</v>
      </c>
      <c r="D14" s="3">
        <v>7.9000000000000001E-2</v>
      </c>
      <c r="E14" s="3">
        <v>1.29895</v>
      </c>
      <c r="F14" s="3">
        <f t="shared" si="1"/>
        <v>89.317682687999991</v>
      </c>
      <c r="G14" s="3">
        <f t="shared" si="2"/>
        <v>12159.323616625683</v>
      </c>
      <c r="H14" s="5">
        <f t="shared" si="3"/>
        <v>12.159323616625683</v>
      </c>
      <c r="I14" s="3">
        <f t="shared" si="4"/>
        <v>22.1083372990099</v>
      </c>
      <c r="J14" s="3">
        <f t="shared" si="5"/>
        <v>3670.646308353354</v>
      </c>
      <c r="K14" s="3">
        <f t="shared" si="6"/>
        <v>3.670646308353354</v>
      </c>
      <c r="L14" s="3">
        <f t="shared" si="7"/>
        <v>37262.652533936634</v>
      </c>
      <c r="M14" s="3">
        <f t="shared" si="8"/>
        <v>43.226395457104303</v>
      </c>
      <c r="N14" s="3">
        <f t="shared" si="9"/>
        <v>4.32263954571043E-2</v>
      </c>
      <c r="O14" s="3">
        <f t="shared" si="10"/>
        <v>37.363383150422621</v>
      </c>
    </row>
    <row r="15" spans="2:15" x14ac:dyDescent="0.25">
      <c r="B15" s="6">
        <v>111.797</v>
      </c>
      <c r="C15" s="3">
        <f t="shared" si="0"/>
        <v>1350</v>
      </c>
      <c r="D15" s="3">
        <v>7.9600000000000004E-2</v>
      </c>
      <c r="E15" s="3">
        <v>1.2946899999999999</v>
      </c>
      <c r="F15" s="3">
        <f t="shared" si="1"/>
        <v>91.201309471999991</v>
      </c>
      <c r="G15" s="3">
        <f t="shared" si="2"/>
        <v>12893.281372575198</v>
      </c>
      <c r="H15" s="5">
        <f t="shared" si="3"/>
        <v>12.893281372575199</v>
      </c>
      <c r="I15" s="3">
        <f t="shared" si="4"/>
        <v>23.44283468910891</v>
      </c>
      <c r="J15" s="3">
        <f t="shared" si="5"/>
        <v>3892.2128536897826</v>
      </c>
      <c r="K15" s="3">
        <f t="shared" si="6"/>
        <v>3.8922128536897826</v>
      </c>
      <c r="L15" s="3">
        <f t="shared" si="7"/>
        <v>41031.578640083317</v>
      </c>
      <c r="M15" s="3">
        <f t="shared" si="8"/>
        <v>46.183733876564375</v>
      </c>
      <c r="N15" s="3">
        <f t="shared" si="9"/>
        <v>4.6183733876564374E-2</v>
      </c>
      <c r="O15" s="3">
        <f t="shared" si="10"/>
        <v>37.081749609087765</v>
      </c>
    </row>
    <row r="16" spans="2:15" x14ac:dyDescent="0.25">
      <c r="B16" s="6">
        <v>114.268</v>
      </c>
      <c r="C16" s="3">
        <f t="shared" si="0"/>
        <v>1400</v>
      </c>
      <c r="D16" s="3">
        <v>8.3500000000000005E-2</v>
      </c>
      <c r="E16" s="3">
        <v>1.2855000000000001</v>
      </c>
      <c r="F16" s="3">
        <f t="shared" si="1"/>
        <v>93.217091967999991</v>
      </c>
      <c r="G16" s="3">
        <f t="shared" si="2"/>
        <v>13666.339461398067</v>
      </c>
      <c r="H16" s="5">
        <f t="shared" si="3"/>
        <v>13.666339461398067</v>
      </c>
      <c r="I16" s="3">
        <f t="shared" si="4"/>
        <v>24.848425124752474</v>
      </c>
      <c r="J16" s="3">
        <f t="shared" si="5"/>
        <v>4125.5829743764643</v>
      </c>
      <c r="K16" s="3">
        <f t="shared" si="6"/>
        <v>4.1255829743764645</v>
      </c>
      <c r="L16" s="3">
        <f t="shared" si="7"/>
        <v>45102.564579803329</v>
      </c>
      <c r="M16" s="3">
        <f t="shared" si="8"/>
        <v>51.351270526203237</v>
      </c>
      <c r="N16" s="3">
        <f t="shared" si="9"/>
        <v>5.1351270526203238E-2</v>
      </c>
      <c r="O16" s="3">
        <f t="shared" si="10"/>
        <v>35.349787651298044</v>
      </c>
    </row>
    <row r="17" spans="2:15" x14ac:dyDescent="0.25">
      <c r="B17" s="6">
        <v>115.783</v>
      </c>
      <c r="C17" s="3">
        <f t="shared" si="0"/>
        <v>1450</v>
      </c>
      <c r="D17" s="3">
        <v>8.4699999999999998E-2</v>
      </c>
      <c r="E17" s="3">
        <v>1.2781800000000001</v>
      </c>
      <c r="F17" s="3">
        <f t="shared" si="1"/>
        <v>94.452992607999988</v>
      </c>
      <c r="G17" s="3">
        <f t="shared" si="2"/>
        <v>14342.08667153175</v>
      </c>
      <c r="H17" s="5">
        <f t="shared" si="3"/>
        <v>14.342086671531749</v>
      </c>
      <c r="I17" s="3">
        <f t="shared" si="4"/>
        <v>26.077082879207914</v>
      </c>
      <c r="J17" s="3">
        <f t="shared" si="5"/>
        <v>4329.5769694754799</v>
      </c>
      <c r="K17" s="3">
        <f t="shared" si="6"/>
        <v>4.3295769694754798</v>
      </c>
      <c r="L17" s="3">
        <f t="shared" si="7"/>
        <v>49023.164521518389</v>
      </c>
      <c r="M17" s="3">
        <f t="shared" si="8"/>
        <v>54.664863348543264</v>
      </c>
      <c r="N17" s="3">
        <f t="shared" si="9"/>
        <v>5.4664863348543265E-2</v>
      </c>
      <c r="O17" s="3">
        <f t="shared" si="10"/>
        <v>34.848964213499251</v>
      </c>
    </row>
    <row r="18" spans="2:15" x14ac:dyDescent="0.25">
      <c r="B18" s="6">
        <v>116.985</v>
      </c>
      <c r="C18" s="3">
        <f t="shared" si="0"/>
        <v>1500</v>
      </c>
      <c r="D18" s="3">
        <v>8.8650000000000007E-2</v>
      </c>
      <c r="E18" s="3">
        <v>1.2795000000000001</v>
      </c>
      <c r="F18" s="3">
        <f t="shared" si="1"/>
        <v>95.43355536</v>
      </c>
      <c r="G18" s="3">
        <f t="shared" si="2"/>
        <v>14990.667821246541</v>
      </c>
      <c r="H18" s="5">
        <f t="shared" si="3"/>
        <v>14.990667821246541</v>
      </c>
      <c r="I18" s="3">
        <f t="shared" si="4"/>
        <v>27.256346732673268</v>
      </c>
      <c r="J18" s="3">
        <f t="shared" si="5"/>
        <v>4525.3700972784918</v>
      </c>
      <c r="K18" s="3">
        <f t="shared" si="6"/>
        <v>4.5253700972784916</v>
      </c>
      <c r="L18" s="3">
        <f t="shared" si="7"/>
        <v>53007.001415927771</v>
      </c>
      <c r="M18" s="3">
        <f t="shared" si="8"/>
        <v>59.801521605907759</v>
      </c>
      <c r="N18" s="3">
        <f t="shared" si="9"/>
        <v>5.9801521605907758E-2</v>
      </c>
      <c r="O18" s="3">
        <f t="shared" si="10"/>
        <v>33.296190286332617</v>
      </c>
    </row>
    <row r="19" spans="2:15" x14ac:dyDescent="0.25">
      <c r="B19" s="6">
        <v>117.788</v>
      </c>
      <c r="C19" s="3">
        <f t="shared" si="0"/>
        <v>1550</v>
      </c>
      <c r="D19" s="3">
        <v>9.3200000000000005E-2</v>
      </c>
      <c r="E19" s="3">
        <v>1.27766</v>
      </c>
      <c r="F19" s="3">
        <f t="shared" si="1"/>
        <v>96.088623487999996</v>
      </c>
      <c r="G19" s="3">
        <f t="shared" si="2"/>
        <v>15596.68453824525</v>
      </c>
      <c r="H19" s="5">
        <f t="shared" si="3"/>
        <v>15.596684538245251</v>
      </c>
      <c r="I19" s="3">
        <f t="shared" si="4"/>
        <v>28.358219041584157</v>
      </c>
      <c r="J19" s="3">
        <f t="shared" si="5"/>
        <v>4708.3139102065534</v>
      </c>
      <c r="K19" s="3">
        <f t="shared" si="6"/>
        <v>4.7083139102065532</v>
      </c>
      <c r="L19" s="3">
        <f t="shared" si="7"/>
        <v>56988.205744809726</v>
      </c>
      <c r="M19" s="3">
        <f t="shared" si="8"/>
        <v>65.412494953400596</v>
      </c>
      <c r="N19" s="3">
        <f t="shared" si="9"/>
        <v>6.5412494953400596E-2</v>
      </c>
      <c r="O19" s="3">
        <f t="shared" si="10"/>
        <v>31.670678850680105</v>
      </c>
    </row>
    <row r="20" spans="2:15" x14ac:dyDescent="0.25">
      <c r="B20" s="6">
        <v>118.471</v>
      </c>
      <c r="C20" s="3">
        <f t="shared" si="0"/>
        <v>1600</v>
      </c>
      <c r="D20" s="3">
        <v>9.5899999999999999E-2</v>
      </c>
      <c r="E20" s="3">
        <v>1.2823500000000001</v>
      </c>
      <c r="F20" s="3">
        <f t="shared" si="1"/>
        <v>96.645798495999998</v>
      </c>
      <c r="G20" s="3">
        <f t="shared" si="2"/>
        <v>16193.158962952166</v>
      </c>
      <c r="H20" s="5">
        <f t="shared" si="3"/>
        <v>16.193158962952165</v>
      </c>
      <c r="I20" s="3">
        <f t="shared" si="4"/>
        <v>29.442741354455443</v>
      </c>
      <c r="J20" s="3">
        <f t="shared" si="5"/>
        <v>4888.3771040246675</v>
      </c>
      <c r="K20" s="3">
        <f t="shared" si="6"/>
        <v>4.8883771040246673</v>
      </c>
      <c r="L20" s="3">
        <f t="shared" si="7"/>
        <v>61076.277432532108</v>
      </c>
      <c r="M20" s="3">
        <f t="shared" si="8"/>
        <v>69.881577504620068</v>
      </c>
      <c r="N20" s="3">
        <f t="shared" si="9"/>
        <v>6.9881577504620068E-2</v>
      </c>
      <c r="O20" s="3">
        <f t="shared" si="10"/>
        <v>30.779012188565037</v>
      </c>
    </row>
    <row r="21" spans="2:15" x14ac:dyDescent="0.25">
      <c r="B21" s="6">
        <v>118.77200000000001</v>
      </c>
      <c r="C21" s="3">
        <f t="shared" si="0"/>
        <v>1650</v>
      </c>
      <c r="D21" s="3">
        <v>9.8750000000000004E-2</v>
      </c>
      <c r="E21" s="3">
        <v>1.2902800000000001</v>
      </c>
      <c r="F21" s="3">
        <f t="shared" si="1"/>
        <v>96.891347072000002</v>
      </c>
      <c r="G21" s="3">
        <f t="shared" si="2"/>
        <v>16741.622928679779</v>
      </c>
      <c r="H21" s="5">
        <f t="shared" si="3"/>
        <v>16.741622928679778</v>
      </c>
      <c r="I21" s="3">
        <f t="shared" si="4"/>
        <v>30.439970043564358</v>
      </c>
      <c r="J21" s="3">
        <f t="shared" si="5"/>
        <v>5053.9469411750006</v>
      </c>
      <c r="K21" s="3">
        <f t="shared" si="6"/>
        <v>5.0539469411750009</v>
      </c>
      <c r="L21" s="3">
        <f t="shared" si="7"/>
        <v>65118.216543392868</v>
      </c>
      <c r="M21" s="3">
        <f t="shared" si="8"/>
        <v>74.395586889320754</v>
      </c>
      <c r="N21" s="3">
        <f t="shared" si="9"/>
        <v>7.4395586889320756E-2</v>
      </c>
      <c r="O21" s="3">
        <f t="shared" si="10"/>
        <v>29.890706520338107</v>
      </c>
    </row>
    <row r="22" spans="2:15" x14ac:dyDescent="0.25">
      <c r="B22" s="6">
        <v>118.65600000000001</v>
      </c>
      <c r="C22" s="3">
        <f t="shared" si="0"/>
        <v>1700</v>
      </c>
      <c r="D22" s="3">
        <v>0.10005</v>
      </c>
      <c r="E22" s="3">
        <v>1.29942</v>
      </c>
      <c r="F22" s="3">
        <f t="shared" si="1"/>
        <v>96.796717055999991</v>
      </c>
      <c r="G22" s="3">
        <f t="shared" si="2"/>
        <v>17232.098461035232</v>
      </c>
      <c r="H22" s="5">
        <f t="shared" si="3"/>
        <v>17.232098461035232</v>
      </c>
      <c r="I22" s="3">
        <f t="shared" si="4"/>
        <v>31.331762946534649</v>
      </c>
      <c r="J22" s="3">
        <f t="shared" si="5"/>
        <v>5202.0112792041737</v>
      </c>
      <c r="K22" s="3">
        <f t="shared" si="6"/>
        <v>5.2020112792041733</v>
      </c>
      <c r="L22" s="3">
        <f t="shared" si="7"/>
        <v>69057.060179316672</v>
      </c>
      <c r="M22" s="3">
        <f t="shared" si="8"/>
        <v>77.583215296195874</v>
      </c>
      <c r="N22" s="3">
        <f t="shared" si="9"/>
        <v>7.758321529619587E-2</v>
      </c>
      <c r="O22" s="3">
        <f t="shared" si="10"/>
        <v>29.502321528069835</v>
      </c>
    </row>
    <row r="23" spans="2:15" x14ac:dyDescent="0.25">
      <c r="B23" s="6">
        <v>118.861</v>
      </c>
      <c r="C23" s="3">
        <f t="shared" si="0"/>
        <v>1750</v>
      </c>
      <c r="D23" s="3">
        <v>0.10305</v>
      </c>
      <c r="E23" s="3">
        <v>1.31053</v>
      </c>
      <c r="F23" s="3">
        <f t="shared" si="1"/>
        <v>96.963951135999991</v>
      </c>
      <c r="G23" s="3">
        <f t="shared" si="2"/>
        <v>17769.572132194007</v>
      </c>
      <c r="H23" s="5">
        <f t="shared" si="3"/>
        <v>17.769572132194007</v>
      </c>
      <c r="I23" s="3">
        <f t="shared" si="4"/>
        <v>32.309008851485146</v>
      </c>
      <c r="J23" s="3">
        <f t="shared" si="5"/>
        <v>5364.2633755443458</v>
      </c>
      <c r="K23" s="3">
        <f t="shared" si="6"/>
        <v>5.3642633755443461</v>
      </c>
      <c r="L23" s="3">
        <f t="shared" si="7"/>
        <v>73305.408236011019</v>
      </c>
      <c r="M23" s="3">
        <f t="shared" si="8"/>
        <v>82.401948370016655</v>
      </c>
      <c r="N23" s="3">
        <f t="shared" si="9"/>
        <v>8.2401948370016659E-2</v>
      </c>
      <c r="O23" s="3">
        <f t="shared" si="10"/>
        <v>28.643447538897497</v>
      </c>
    </row>
    <row r="24" spans="2:15" x14ac:dyDescent="0.25">
      <c r="B24" s="6">
        <v>119.584</v>
      </c>
      <c r="C24" s="3">
        <f t="shared" si="0"/>
        <v>1800</v>
      </c>
      <c r="D24" s="3">
        <v>0.10929999999999999</v>
      </c>
      <c r="E24" s="3">
        <v>1.3149</v>
      </c>
      <c r="F24" s="3">
        <f t="shared" si="1"/>
        <v>97.553757183999991</v>
      </c>
      <c r="G24" s="3">
        <f t="shared" si="2"/>
        <v>18388.45001396021</v>
      </c>
      <c r="H24" s="5">
        <f t="shared" si="3"/>
        <v>18.38845001396021</v>
      </c>
      <c r="I24" s="3">
        <f t="shared" si="4"/>
        <v>33.434265599999996</v>
      </c>
      <c r="J24" s="3">
        <f t="shared" si="5"/>
        <v>5551.0897059925737</v>
      </c>
      <c r="K24" s="3">
        <f t="shared" si="6"/>
        <v>5.5510897059925739</v>
      </c>
      <c r="L24" s="3">
        <f t="shared" si="7"/>
        <v>78025.87109923597</v>
      </c>
      <c r="M24" s="3">
        <f t="shared" si="8"/>
        <v>90.443591393663283</v>
      </c>
      <c r="N24" s="3">
        <f t="shared" si="9"/>
        <v>9.0443591393663286E-2</v>
      </c>
      <c r="O24" s="3">
        <f t="shared" si="10"/>
        <v>27.005555982464653</v>
      </c>
    </row>
    <row r="25" spans="2:15" x14ac:dyDescent="0.25">
      <c r="B25" s="6">
        <v>119.934</v>
      </c>
      <c r="C25" s="3">
        <f t="shared" si="0"/>
        <v>1850</v>
      </c>
      <c r="D25" s="3">
        <v>0.11415</v>
      </c>
      <c r="E25" s="3">
        <v>1.3184899999999999</v>
      </c>
      <c r="F25" s="3">
        <f t="shared" si="1"/>
        <v>97.839278783999987</v>
      </c>
      <c r="G25" s="3">
        <f t="shared" si="2"/>
        <v>18954.554833387512</v>
      </c>
      <c r="H25" s="5">
        <f t="shared" si="3"/>
        <v>18.954554833387512</v>
      </c>
      <c r="I25" s="3">
        <f t="shared" si="4"/>
        <v>34.463569259405936</v>
      </c>
      <c r="J25" s="3">
        <f t="shared" si="5"/>
        <v>5721.9849491071354</v>
      </c>
      <c r="K25" s="3">
        <f t="shared" si="6"/>
        <v>5.7219849491071351</v>
      </c>
      <c r="L25" s="3">
        <f t="shared" si="7"/>
        <v>82662.077265391839</v>
      </c>
      <c r="M25" s="3">
        <f t="shared" si="8"/>
        <v>97.3648095404033</v>
      </c>
      <c r="N25" s="3">
        <f t="shared" si="9"/>
        <v>9.7364809540403302E-2</v>
      </c>
      <c r="O25" s="3">
        <f t="shared" si="10"/>
        <v>25.858145150095375</v>
      </c>
    </row>
    <row r="26" spans="2:15" x14ac:dyDescent="0.25">
      <c r="B26" s="6">
        <v>120.176</v>
      </c>
      <c r="C26" s="3">
        <f t="shared" si="0"/>
        <v>1900</v>
      </c>
      <c r="D26" s="3">
        <v>0.11745</v>
      </c>
      <c r="E26" s="3">
        <v>1.3189200000000001</v>
      </c>
      <c r="F26" s="3">
        <f t="shared" si="1"/>
        <v>98.036696575999997</v>
      </c>
      <c r="G26" s="3">
        <f t="shared" si="2"/>
        <v>19506.119830540305</v>
      </c>
      <c r="H26" s="5">
        <f t="shared" si="3"/>
        <v>19.506119830540307</v>
      </c>
      <c r="I26" s="3">
        <f t="shared" si="4"/>
        <v>35.466436308910893</v>
      </c>
      <c r="J26" s="3">
        <f t="shared" si="5"/>
        <v>5888.4909229959749</v>
      </c>
      <c r="K26" s="3">
        <f t="shared" si="6"/>
        <v>5.8884909229959748</v>
      </c>
      <c r="L26" s="3">
        <f t="shared" si="7"/>
        <v>87366.610313001336</v>
      </c>
      <c r="M26" s="3">
        <f t="shared" si="8"/>
        <v>103.09471983436316</v>
      </c>
      <c r="N26" s="3">
        <f t="shared" si="9"/>
        <v>0.10309471983436316</v>
      </c>
      <c r="O26" s="3">
        <f t="shared" si="10"/>
        <v>25.131607227615042</v>
      </c>
    </row>
    <row r="27" spans="2:15" x14ac:dyDescent="0.25">
      <c r="B27" s="6">
        <v>120.94799999999999</v>
      </c>
      <c r="C27" s="3">
        <f t="shared" si="0"/>
        <v>1950</v>
      </c>
      <c r="D27" s="3">
        <v>0.12055</v>
      </c>
      <c r="E27" s="3">
        <v>1.31484</v>
      </c>
      <c r="F27" s="3">
        <f t="shared" si="1"/>
        <v>98.666475647999988</v>
      </c>
      <c r="G27" s="3">
        <f t="shared" si="2"/>
        <v>20148.041878337946</v>
      </c>
      <c r="H27" s="5">
        <f t="shared" si="3"/>
        <v>20.148041878337946</v>
      </c>
      <c r="I27" s="3">
        <f t="shared" si="4"/>
        <v>36.633592443564353</v>
      </c>
      <c r="J27" s="3">
        <f t="shared" si="5"/>
        <v>6082.2738067558303</v>
      </c>
      <c r="K27" s="3">
        <f t="shared" si="6"/>
        <v>6.08227380675583</v>
      </c>
      <c r="L27" s="3">
        <f t="shared" si="7"/>
        <v>92616.518906343874</v>
      </c>
      <c r="M27" s="3">
        <f t="shared" si="8"/>
        <v>109.29809017951378</v>
      </c>
      <c r="N27" s="3">
        <f t="shared" si="9"/>
        <v>0.10929809017951378</v>
      </c>
      <c r="O27" s="3">
        <f t="shared" si="10"/>
        <v>24.485336116826101</v>
      </c>
    </row>
    <row r="28" spans="2:15" x14ac:dyDescent="0.25">
      <c r="B28" s="6">
        <v>122.157</v>
      </c>
      <c r="C28" s="3">
        <f t="shared" si="0"/>
        <v>2000</v>
      </c>
      <c r="D28" s="3">
        <v>0.12554999999999999</v>
      </c>
      <c r="E28" s="3">
        <v>1.31653</v>
      </c>
      <c r="F28" s="3">
        <f t="shared" si="1"/>
        <v>99.652748831999986</v>
      </c>
      <c r="G28" s="3">
        <f t="shared" si="2"/>
        <v>20871.222909376</v>
      </c>
      <c r="H28" s="5">
        <f t="shared" si="3"/>
        <v>20.871222909375998</v>
      </c>
      <c r="I28" s="3">
        <f t="shared" si="4"/>
        <v>37.94849536633663</v>
      </c>
      <c r="J28" s="3">
        <f t="shared" si="5"/>
        <v>6300.5870835092664</v>
      </c>
      <c r="K28" s="3">
        <f t="shared" si="6"/>
        <v>6.3005870835092663</v>
      </c>
      <c r="L28" s="3">
        <f t="shared" si="7"/>
        <v>98400.858943404717</v>
      </c>
      <c r="M28" s="3">
        <f t="shared" si="8"/>
        <v>117.91719163224703</v>
      </c>
      <c r="N28" s="3">
        <f t="shared" si="9"/>
        <v>0.11791719163224702</v>
      </c>
      <c r="O28" s="3">
        <f t="shared" si="10"/>
        <v>23.510213212930203</v>
      </c>
    </row>
    <row r="29" spans="2:15" x14ac:dyDescent="0.25">
      <c r="B29" s="6">
        <v>122.845</v>
      </c>
      <c r="C29" s="3">
        <f t="shared" si="0"/>
        <v>2050</v>
      </c>
      <c r="D29" s="3">
        <v>0.12784999999999999</v>
      </c>
      <c r="E29" s="3">
        <v>1.32098</v>
      </c>
      <c r="F29" s="3">
        <f t="shared" si="1"/>
        <v>100.21400272</v>
      </c>
      <c r="G29" s="3">
        <f t="shared" si="2"/>
        <v>21513.490940018601</v>
      </c>
      <c r="H29" s="5">
        <f t="shared" si="3"/>
        <v>21.513490940018599</v>
      </c>
      <c r="I29" s="3">
        <f t="shared" si="4"/>
        <v>39.116280574257424</v>
      </c>
      <c r="J29" s="3">
        <f t="shared" si="5"/>
        <v>6494.4744122771381</v>
      </c>
      <c r="K29" s="3">
        <f t="shared" si="6"/>
        <v>6.4944744122771381</v>
      </c>
      <c r="L29" s="3">
        <f t="shared" si="7"/>
        <v>103964.66208400457</v>
      </c>
      <c r="M29" s="3">
        <f t="shared" si="8"/>
        <v>123.772491750662</v>
      </c>
      <c r="N29" s="3">
        <f t="shared" si="9"/>
        <v>0.123772491750662</v>
      </c>
      <c r="O29" s="3">
        <f t="shared" si="10"/>
        <v>23.08726843084386</v>
      </c>
    </row>
    <row r="30" spans="2:15" x14ac:dyDescent="0.25">
      <c r="B30" s="6">
        <v>123.79600000000001</v>
      </c>
      <c r="C30" s="3">
        <f t="shared" si="0"/>
        <v>2100</v>
      </c>
      <c r="D30" s="3">
        <v>0.13089999999999999</v>
      </c>
      <c r="E30" s="3">
        <v>1.32287</v>
      </c>
      <c r="F30" s="3">
        <f t="shared" si="1"/>
        <v>100.989805696</v>
      </c>
      <c r="G30" s="3">
        <f t="shared" si="2"/>
        <v>22208.818216340998</v>
      </c>
      <c r="H30" s="5">
        <f t="shared" si="3"/>
        <v>22.208818216340998</v>
      </c>
      <c r="I30" s="3">
        <f t="shared" si="4"/>
        <v>40.380539215841587</v>
      </c>
      <c r="J30" s="3">
        <f t="shared" si="5"/>
        <v>6704.3792211630862</v>
      </c>
      <c r="K30" s="3">
        <f t="shared" si="6"/>
        <v>6.7043792211630864</v>
      </c>
      <c r="L30" s="3">
        <f t="shared" si="7"/>
        <v>109942.53369817449</v>
      </c>
      <c r="M30" s="3">
        <f t="shared" si="8"/>
        <v>130.82104370335662</v>
      </c>
      <c r="N30" s="3">
        <f t="shared" si="9"/>
        <v>0.13082104370335662</v>
      </c>
      <c r="O30" s="3">
        <f t="shared" si="10"/>
        <v>22.549329785205408</v>
      </c>
    </row>
    <row r="31" spans="2:15" x14ac:dyDescent="0.25">
      <c r="B31" s="6">
        <v>124.794</v>
      </c>
      <c r="C31" s="3">
        <f t="shared" si="0"/>
        <v>2150</v>
      </c>
      <c r="D31" s="3">
        <v>0.13435</v>
      </c>
      <c r="E31" s="3">
        <v>1.3216399999999999</v>
      </c>
      <c r="F31" s="3">
        <f t="shared" si="1"/>
        <v>101.80395014399998</v>
      </c>
      <c r="G31" s="3">
        <f t="shared" si="2"/>
        <v>22920.902167981523</v>
      </c>
      <c r="H31" s="5">
        <f t="shared" si="3"/>
        <v>22.920902167981524</v>
      </c>
      <c r="I31" s="3">
        <f t="shared" si="4"/>
        <v>41.675265196039597</v>
      </c>
      <c r="J31" s="3">
        <f t="shared" si="5"/>
        <v>6919.3425209927782</v>
      </c>
      <c r="K31" s="3">
        <f t="shared" si="6"/>
        <v>6.9193425209927781</v>
      </c>
      <c r="L31" s="3">
        <f t="shared" si="7"/>
        <v>116169.24442790849</v>
      </c>
      <c r="M31" s="3">
        <f t="shared" si="8"/>
        <v>138.57404428207428</v>
      </c>
      <c r="N31" s="3">
        <f t="shared" si="9"/>
        <v>0.13857404428207429</v>
      </c>
      <c r="O31" s="3">
        <f t="shared" si="10"/>
        <v>21.970281123062058</v>
      </c>
    </row>
    <row r="32" spans="2:15" x14ac:dyDescent="0.25">
      <c r="B32" s="6">
        <v>125.137</v>
      </c>
      <c r="C32" s="3">
        <f t="shared" si="0"/>
        <v>2200</v>
      </c>
      <c r="D32" s="3">
        <v>0.13769999999999999</v>
      </c>
      <c r="E32" s="3">
        <v>1.3165199999999999</v>
      </c>
      <c r="F32" s="3">
        <f t="shared" si="1"/>
        <v>102.08376131199999</v>
      </c>
      <c r="G32" s="3">
        <f t="shared" si="2"/>
        <v>23518.410269830161</v>
      </c>
      <c r="H32" s="5">
        <f t="shared" si="3"/>
        <v>23.518410269830163</v>
      </c>
      <c r="I32" s="3">
        <f t="shared" si="4"/>
        <v>42.761666962376232</v>
      </c>
      <c r="J32" s="3">
        <f t="shared" si="5"/>
        <v>7099.717760390392</v>
      </c>
      <c r="K32" s="3">
        <f t="shared" si="6"/>
        <v>7.0997177603903916</v>
      </c>
      <c r="L32" s="3">
        <f t="shared" si="7"/>
        <v>121969.61144737521</v>
      </c>
      <c r="M32" s="3">
        <f t="shared" si="8"/>
        <v>145.73182923700256</v>
      </c>
      <c r="N32" s="3">
        <f t="shared" si="9"/>
        <v>0.14573182923700256</v>
      </c>
      <c r="O32" s="3">
        <f t="shared" si="10"/>
        <v>21.435782635318716</v>
      </c>
    </row>
    <row r="33" spans="2:15" x14ac:dyDescent="0.25">
      <c r="B33" s="6">
        <v>126.02800000000001</v>
      </c>
      <c r="C33" s="3">
        <f t="shared" si="0"/>
        <v>2250</v>
      </c>
      <c r="D33" s="3">
        <v>0.14105000000000001</v>
      </c>
      <c r="E33" s="3">
        <v>1.3046500000000001</v>
      </c>
      <c r="F33" s="3">
        <f t="shared" si="1"/>
        <v>102.810617728</v>
      </c>
      <c r="G33" s="3">
        <f t="shared" si="2"/>
        <v>24224.181102398499</v>
      </c>
      <c r="H33" s="5">
        <f t="shared" si="3"/>
        <v>24.2241811023985</v>
      </c>
      <c r="I33" s="3">
        <f t="shared" si="4"/>
        <v>44.044914297029706</v>
      </c>
      <c r="J33" s="3">
        <f t="shared" si="5"/>
        <v>7312.7752611849437</v>
      </c>
      <c r="K33" s="3">
        <f t="shared" si="6"/>
        <v>7.3127752611849441</v>
      </c>
      <c r="L33" s="3">
        <f t="shared" si="7"/>
        <v>128485.05656712165</v>
      </c>
      <c r="M33" s="3">
        <f t="shared" si="8"/>
        <v>153.7569335021989</v>
      </c>
      <c r="N33" s="3">
        <f t="shared" si="9"/>
        <v>0.15375693350219891</v>
      </c>
      <c r="O33" s="3">
        <f t="shared" si="10"/>
        <v>20.926673299421385</v>
      </c>
    </row>
    <row r="34" spans="2:15" x14ac:dyDescent="0.25">
      <c r="B34" s="6">
        <v>126.66</v>
      </c>
      <c r="C34" s="3">
        <f t="shared" si="0"/>
        <v>2300</v>
      </c>
      <c r="D34" s="3">
        <v>0.14495</v>
      </c>
      <c r="E34" s="3">
        <v>1.2964599999999999</v>
      </c>
      <c r="F34" s="3">
        <f t="shared" si="1"/>
        <v>103.32618815999999</v>
      </c>
      <c r="G34" s="3">
        <f t="shared" si="2"/>
        <v>24886.674179595098</v>
      </c>
      <c r="H34" s="5">
        <f t="shared" si="3"/>
        <v>24.886674179595097</v>
      </c>
      <c r="I34" s="3">
        <f t="shared" si="4"/>
        <v>45.249473108910884</v>
      </c>
      <c r="J34" s="3">
        <f t="shared" si="5"/>
        <v>7512.7681098657968</v>
      </c>
      <c r="K34" s="3">
        <f t="shared" si="6"/>
        <v>7.5127681098657968</v>
      </c>
      <c r="L34" s="3">
        <f t="shared" si="7"/>
        <v>134932.22917854067</v>
      </c>
      <c r="M34" s="3">
        <f t="shared" si="8"/>
        <v>162.32955400495391</v>
      </c>
      <c r="N34" s="3">
        <f t="shared" si="9"/>
        <v>0.16232955400495391</v>
      </c>
      <c r="O34" s="3">
        <f t="shared" si="10"/>
        <v>20.36362379360736</v>
      </c>
    </row>
    <row r="35" spans="2:15" x14ac:dyDescent="0.25">
      <c r="B35" s="6">
        <v>126.822</v>
      </c>
      <c r="C35" s="3">
        <f>C34+50</f>
        <v>2350</v>
      </c>
      <c r="D35" s="3">
        <v>0.14985000000000001</v>
      </c>
      <c r="E35" s="3">
        <v>1.2822899999999999</v>
      </c>
      <c r="F35" s="3">
        <f t="shared" si="1"/>
        <v>103.458343872</v>
      </c>
      <c r="G35" s="3">
        <f t="shared" si="2"/>
        <v>25460.211223099272</v>
      </c>
      <c r="H35" s="5">
        <f t="shared" si="3"/>
        <v>25.460211223099272</v>
      </c>
      <c r="I35" s="3">
        <f t="shared" si="4"/>
        <v>46.292290194059404</v>
      </c>
      <c r="J35" s="3">
        <f t="shared" si="5"/>
        <v>7685.9069864858702</v>
      </c>
      <c r="K35" s="3">
        <f t="shared" si="6"/>
        <v>7.68590698648587</v>
      </c>
      <c r="L35" s="3">
        <f t="shared" si="7"/>
        <v>141042.78078631047</v>
      </c>
      <c r="M35" s="3">
        <f t="shared" si="8"/>
        <v>171.68456933016418</v>
      </c>
      <c r="N35" s="3">
        <f t="shared" si="9"/>
        <v>0.17168456933016418</v>
      </c>
      <c r="O35" s="3">
        <f t="shared" si="10"/>
        <v>19.697746205428004</v>
      </c>
    </row>
    <row r="36" spans="2:15" x14ac:dyDescent="0.25">
      <c r="B36" s="6">
        <v>126.69</v>
      </c>
      <c r="C36" s="3">
        <f t="shared" si="0"/>
        <v>2400</v>
      </c>
      <c r="D36" s="3">
        <v>0.1537</v>
      </c>
      <c r="E36" s="3">
        <v>1.2730399999999999</v>
      </c>
      <c r="F36" s="3">
        <f t="shared" si="1"/>
        <v>103.35066144</v>
      </c>
      <c r="G36" s="3">
        <f t="shared" si="2"/>
        <v>25974.854297883991</v>
      </c>
      <c r="H36" s="5">
        <f t="shared" si="3"/>
        <v>25.97485429788399</v>
      </c>
      <c r="I36" s="3">
        <f t="shared" si="4"/>
        <v>47.22802502970297</v>
      </c>
      <c r="J36" s="3">
        <f t="shared" si="5"/>
        <v>7841.2670017415867</v>
      </c>
      <c r="K36" s="3">
        <f t="shared" si="6"/>
        <v>7.8412670017415866</v>
      </c>
      <c r="L36" s="3">
        <f t="shared" si="7"/>
        <v>146955.33567570848</v>
      </c>
      <c r="M36" s="3">
        <f t="shared" si="8"/>
        <v>179.65507975131462</v>
      </c>
      <c r="N36" s="3">
        <f t="shared" si="9"/>
        <v>0.17965507975131462</v>
      </c>
      <c r="O36" s="3">
        <f t="shared" si="10"/>
        <v>19.204341372045459</v>
      </c>
    </row>
    <row r="37" spans="2:15" x14ac:dyDescent="0.25">
      <c r="B37" s="6">
        <v>126.55200000000001</v>
      </c>
      <c r="C37" s="3">
        <f t="shared" si="0"/>
        <v>2450</v>
      </c>
      <c r="D37" s="3">
        <v>0.15565000000000001</v>
      </c>
      <c r="E37" s="3">
        <v>1.2698400000000001</v>
      </c>
      <c r="F37" s="3">
        <f t="shared" si="1"/>
        <v>103.238084352</v>
      </c>
      <c r="G37" s="3">
        <f t="shared" si="2"/>
        <v>26487.113935292338</v>
      </c>
      <c r="H37" s="5">
        <f t="shared" si="3"/>
        <v>26.487113935292339</v>
      </c>
      <c r="I37" s="3">
        <f t="shared" si="4"/>
        <v>48.159426249504946</v>
      </c>
      <c r="J37" s="3">
        <f t="shared" si="5"/>
        <v>7995.907506942086</v>
      </c>
      <c r="K37" s="3">
        <f t="shared" si="6"/>
        <v>7.9959075069420864</v>
      </c>
      <c r="L37" s="3">
        <f t="shared" si="7"/>
        <v>152975.44362948308</v>
      </c>
      <c r="M37" s="3">
        <f t="shared" si="8"/>
        <v>185.52236778127138</v>
      </c>
      <c r="N37" s="3">
        <f t="shared" si="9"/>
        <v>0.18552236778127137</v>
      </c>
      <c r="O37" s="3">
        <f t="shared" si="10"/>
        <v>18.963747310526095</v>
      </c>
    </row>
    <row r="38" spans="2:15" x14ac:dyDescent="0.25">
      <c r="B38" s="6">
        <v>126.438</v>
      </c>
      <c r="C38" s="3">
        <f t="shared" si="0"/>
        <v>2500</v>
      </c>
      <c r="D38" s="3">
        <v>0.15959999999999999</v>
      </c>
      <c r="E38" s="3">
        <v>1.2744599999999999</v>
      </c>
      <c r="F38" s="3">
        <f t="shared" si="1"/>
        <v>103.145085888</v>
      </c>
      <c r="G38" s="3">
        <f t="shared" si="2"/>
        <v>27003.320339969086</v>
      </c>
      <c r="H38" s="5">
        <f t="shared" si="3"/>
        <v>27.003320339969086</v>
      </c>
      <c r="I38" s="3">
        <f t="shared" si="4"/>
        <v>49.098003564356432</v>
      </c>
      <c r="J38" s="3">
        <f t="shared" si="5"/>
        <v>8151.7394589006853</v>
      </c>
      <c r="K38" s="3">
        <f t="shared" si="6"/>
        <v>8.1517394589006855</v>
      </c>
      <c r="L38" s="3">
        <f t="shared" si="7"/>
        <v>159139.56787021784</v>
      </c>
      <c r="M38" s="3">
        <f t="shared" si="8"/>
        <v>193.93784668165799</v>
      </c>
      <c r="N38" s="3">
        <f t="shared" si="9"/>
        <v>0.19393784668165798</v>
      </c>
      <c r="O38" s="3">
        <f t="shared" si="10"/>
        <v>18.494406446637765</v>
      </c>
    </row>
    <row r="39" spans="2:15" x14ac:dyDescent="0.25">
      <c r="B39" s="6">
        <v>126.239</v>
      </c>
      <c r="C39" s="3">
        <f t="shared" si="0"/>
        <v>2550</v>
      </c>
      <c r="D39" s="3">
        <v>0.16259999999999999</v>
      </c>
      <c r="E39" s="3">
        <v>1.2787599999999999</v>
      </c>
      <c r="F39" s="3">
        <f t="shared" si="1"/>
        <v>102.982746464</v>
      </c>
      <c r="G39" s="3">
        <f t="shared" si="2"/>
        <v>27500.036377713226</v>
      </c>
      <c r="H39" s="5">
        <f t="shared" si="3"/>
        <v>27.500036377713226</v>
      </c>
      <c r="I39" s="3">
        <f t="shared" si="4"/>
        <v>50.001143085148513</v>
      </c>
      <c r="J39" s="3">
        <f t="shared" si="5"/>
        <v>8301.6876754077639</v>
      </c>
      <c r="K39" s="3">
        <f t="shared" si="6"/>
        <v>8.3016876754077646</v>
      </c>
      <c r="L39" s="3">
        <f t="shared" si="7"/>
        <v>165308.21867370975</v>
      </c>
      <c r="M39" s="3">
        <f t="shared" si="8"/>
        <v>201.21776617572766</v>
      </c>
      <c r="N39" s="3">
        <f t="shared" si="9"/>
        <v>0.20121776617572767</v>
      </c>
      <c r="O39" s="3">
        <f t="shared" si="10"/>
        <v>18.153181235445182</v>
      </c>
    </row>
    <row r="40" spans="2:15" x14ac:dyDescent="0.25">
      <c r="B40" s="6">
        <v>126.161</v>
      </c>
      <c r="C40" s="3">
        <f t="shared" si="0"/>
        <v>2600</v>
      </c>
      <c r="D40" s="3">
        <v>0.16805</v>
      </c>
      <c r="E40" s="3">
        <v>1.27634</v>
      </c>
      <c r="F40" s="3">
        <f t="shared" si="1"/>
        <v>102.919115936</v>
      </c>
      <c r="G40" s="3">
        <f t="shared" si="2"/>
        <v>28021.928006669459</v>
      </c>
      <c r="H40" s="5">
        <f t="shared" si="3"/>
        <v>28.021928006669459</v>
      </c>
      <c r="I40" s="3">
        <f t="shared" si="4"/>
        <v>50.950057394059399</v>
      </c>
      <c r="J40" s="3">
        <f t="shared" si="5"/>
        <v>8459.2358780536233</v>
      </c>
      <c r="K40" s="3">
        <f t="shared" si="6"/>
        <v>8.4592358780536241</v>
      </c>
      <c r="L40" s="3">
        <f t="shared" si="7"/>
        <v>171748.2648814109</v>
      </c>
      <c r="M40" s="3">
        <f t="shared" si="8"/>
        <v>211.90882506843613</v>
      </c>
      <c r="N40" s="3">
        <f t="shared" si="9"/>
        <v>0.21190882506843614</v>
      </c>
      <c r="O40" s="3">
        <f t="shared" si="10"/>
        <v>17.564458606863354</v>
      </c>
    </row>
    <row r="41" spans="2:15" x14ac:dyDescent="0.25">
      <c r="B41" s="6">
        <v>125.84699999999999</v>
      </c>
      <c r="C41" s="3">
        <f t="shared" ref="C41:C72" si="11">C40+50</f>
        <v>2650</v>
      </c>
      <c r="D41" s="3">
        <v>0.17144999999999999</v>
      </c>
      <c r="E41" s="3">
        <v>1.28027</v>
      </c>
      <c r="F41" s="3">
        <f t="shared" si="1"/>
        <v>102.66296227199999</v>
      </c>
      <c r="G41" s="3">
        <f t="shared" si="2"/>
        <v>28489.726712804179</v>
      </c>
      <c r="H41" s="5">
        <f t="shared" si="3"/>
        <v>28.489726712804178</v>
      </c>
      <c r="I41" s="3">
        <f t="shared" si="4"/>
        <v>51.800618815841574</v>
      </c>
      <c r="J41" s="3">
        <f t="shared" si="5"/>
        <v>8600.4545550019066</v>
      </c>
      <c r="K41" s="3">
        <f t="shared" si="6"/>
        <v>8.6004545550019067</v>
      </c>
      <c r="L41" s="3">
        <f t="shared" si="7"/>
        <v>177973.42345977353</v>
      </c>
      <c r="M41" s="3">
        <f t="shared" si="8"/>
        <v>219.80536402096246</v>
      </c>
      <c r="N41" s="3">
        <f t="shared" si="9"/>
        <v>0.21980536402096246</v>
      </c>
      <c r="O41" s="3">
        <f t="shared" si="10"/>
        <v>17.216140384271725</v>
      </c>
    </row>
    <row r="42" spans="2:15" x14ac:dyDescent="0.25">
      <c r="B42" s="6">
        <v>124.911</v>
      </c>
      <c r="C42" s="3">
        <f t="shared" si="11"/>
        <v>2700</v>
      </c>
      <c r="D42" s="3">
        <v>0.17465</v>
      </c>
      <c r="E42" s="3">
        <v>1.2837099999999999</v>
      </c>
      <c r="F42" s="3">
        <f t="shared" si="1"/>
        <v>101.89939593599999</v>
      </c>
      <c r="G42" s="3">
        <f t="shared" si="2"/>
        <v>28811.375430999771</v>
      </c>
      <c r="H42" s="5">
        <f t="shared" si="3"/>
        <v>28.811375430999771</v>
      </c>
      <c r="I42" s="3">
        <f t="shared" si="4"/>
        <v>52.385447263366331</v>
      </c>
      <c r="J42" s="3">
        <f t="shared" si="5"/>
        <v>8697.5535974533213</v>
      </c>
      <c r="K42" s="3">
        <f t="shared" si="6"/>
        <v>8.6975535974533216</v>
      </c>
      <c r="L42" s="3">
        <f t="shared" si="7"/>
        <v>183378.64234322734</v>
      </c>
      <c r="M42" s="3">
        <f t="shared" si="8"/>
        <v>226.43580235608496</v>
      </c>
      <c r="N42" s="3">
        <f t="shared" si="9"/>
        <v>0.22643580235608496</v>
      </c>
      <c r="O42" s="3">
        <f t="shared" si="10"/>
        <v>16.900700079492626</v>
      </c>
    </row>
    <row r="43" spans="2:15" x14ac:dyDescent="0.25">
      <c r="B43" s="6">
        <v>123.92700000000001</v>
      </c>
      <c r="C43" s="3">
        <f t="shared" si="11"/>
        <v>2750</v>
      </c>
      <c r="D43" s="3">
        <v>0.1784</v>
      </c>
      <c r="E43" s="3">
        <v>1.2811999999999999</v>
      </c>
      <c r="F43" s="3">
        <f t="shared" si="1"/>
        <v>101.096672352</v>
      </c>
      <c r="G43" s="3">
        <f t="shared" si="2"/>
        <v>29113.751623313274</v>
      </c>
      <c r="H43" s="5">
        <f t="shared" si="3"/>
        <v>29.113751623313274</v>
      </c>
      <c r="I43" s="3">
        <f t="shared" si="4"/>
        <v>52.935233999999994</v>
      </c>
      <c r="J43" s="3">
        <f t="shared" si="5"/>
        <v>8788.8346661249288</v>
      </c>
      <c r="K43" s="3">
        <f t="shared" si="6"/>
        <v>8.788834666124929</v>
      </c>
      <c r="L43" s="3">
        <f t="shared" si="7"/>
        <v>188734.74719006551</v>
      </c>
      <c r="M43" s="3">
        <f t="shared" si="8"/>
        <v>233.72519803195897</v>
      </c>
      <c r="N43" s="3">
        <f t="shared" si="9"/>
        <v>0.23372519803195896</v>
      </c>
      <c r="O43" s="3">
        <f t="shared" si="10"/>
        <v>16.545444332305983</v>
      </c>
    </row>
    <row r="44" spans="2:15" x14ac:dyDescent="0.25">
      <c r="B44" s="6">
        <v>123.68899999999999</v>
      </c>
      <c r="C44" s="3">
        <f t="shared" si="11"/>
        <v>2800</v>
      </c>
      <c r="D44" s="3">
        <v>0.18004999999999999</v>
      </c>
      <c r="E44" s="3">
        <v>1.2744800000000001</v>
      </c>
      <c r="F44" s="3">
        <f t="shared" si="1"/>
        <v>100.90251766399999</v>
      </c>
      <c r="G44" s="3">
        <f t="shared" si="2"/>
        <v>29586.163434047423</v>
      </c>
      <c r="H44" s="5">
        <f t="shared" si="3"/>
        <v>29.586163434047425</v>
      </c>
      <c r="I44" s="3">
        <f t="shared" si="4"/>
        <v>53.794183065346523</v>
      </c>
      <c r="J44" s="3">
        <f t="shared" si="5"/>
        <v>8931.4459431800769</v>
      </c>
      <c r="K44" s="3">
        <f t="shared" si="6"/>
        <v>8.9314459431800763</v>
      </c>
      <c r="L44" s="3">
        <f t="shared" si="7"/>
        <v>195284.45795187785</v>
      </c>
      <c r="M44" s="3">
        <f t="shared" si="8"/>
        <v>239.71449268351074</v>
      </c>
      <c r="N44" s="3">
        <f t="shared" si="9"/>
        <v>0.23971449268351075</v>
      </c>
      <c r="O44" s="3">
        <f t="shared" si="10"/>
        <v>16.393819877164045</v>
      </c>
    </row>
    <row r="45" spans="2:15" x14ac:dyDescent="0.25">
      <c r="B45" s="6">
        <v>123.389</v>
      </c>
      <c r="C45" s="3">
        <f t="shared" si="11"/>
        <v>2850</v>
      </c>
      <c r="D45" s="3">
        <v>0.18310000000000001</v>
      </c>
      <c r="E45" s="3">
        <v>1.2603599999999999</v>
      </c>
      <c r="F45" s="3">
        <f t="shared" si="1"/>
        <v>100.65778486399999</v>
      </c>
      <c r="G45" s="3">
        <f t="shared" si="2"/>
        <v>30041.446958259603</v>
      </c>
      <c r="H45" s="5">
        <f t="shared" si="3"/>
        <v>30.041446958259602</v>
      </c>
      <c r="I45" s="3">
        <f t="shared" si="4"/>
        <v>54.621989120792072</v>
      </c>
      <c r="J45" s="3">
        <f t="shared" si="5"/>
        <v>9068.8865476162082</v>
      </c>
      <c r="K45" s="3">
        <f t="shared" si="6"/>
        <v>9.0688865476162075</v>
      </c>
      <c r="L45" s="3">
        <f t="shared" si="7"/>
        <v>201830.45724437136</v>
      </c>
      <c r="M45" s="3">
        <f t="shared" si="8"/>
        <v>247.52650221257997</v>
      </c>
      <c r="N45" s="3">
        <f t="shared" si="9"/>
        <v>0.24752650221257996</v>
      </c>
      <c r="O45" s="3">
        <f t="shared" si="10"/>
        <v>16.120738770526419</v>
      </c>
    </row>
    <row r="46" spans="2:15" x14ac:dyDescent="0.25">
      <c r="B46" s="6">
        <v>122.51900000000001</v>
      </c>
      <c r="C46" s="3">
        <f t="shared" si="11"/>
        <v>2900</v>
      </c>
      <c r="D46" s="3">
        <v>0.18790000000000001</v>
      </c>
      <c r="E46" s="3">
        <v>1.2531000000000001</v>
      </c>
      <c r="F46" s="3">
        <f t="shared" si="1"/>
        <v>99.948059743999991</v>
      </c>
      <c r="G46" s="3">
        <f t="shared" si="2"/>
        <v>30352.95538912273</v>
      </c>
      <c r="H46" s="5">
        <f t="shared" si="3"/>
        <v>30.35295538912273</v>
      </c>
      <c r="I46" s="3">
        <f t="shared" si="4"/>
        <v>55.188380285148504</v>
      </c>
      <c r="J46" s="3">
        <f t="shared" si="5"/>
        <v>9162.9244487215965</v>
      </c>
      <c r="K46" s="3">
        <f t="shared" si="6"/>
        <v>9.1629244487215971</v>
      </c>
      <c r="L46" s="3">
        <f t="shared" si="7"/>
        <v>207500.8971614801</v>
      </c>
      <c r="M46" s="3">
        <f t="shared" si="8"/>
        <v>256.64941429272727</v>
      </c>
      <c r="N46" s="3">
        <f t="shared" si="9"/>
        <v>0.25664941429272725</v>
      </c>
      <c r="O46" s="3">
        <f t="shared" si="10"/>
        <v>15.708926391077096</v>
      </c>
    </row>
    <row r="47" spans="2:15" x14ac:dyDescent="0.25">
      <c r="B47" s="6">
        <v>121.837</v>
      </c>
      <c r="C47" s="3">
        <f t="shared" si="11"/>
        <v>2950</v>
      </c>
      <c r="D47" s="3">
        <v>0.19255</v>
      </c>
      <c r="E47" s="3">
        <v>1.23943</v>
      </c>
      <c r="F47" s="3">
        <f t="shared" si="1"/>
        <v>99.391700512</v>
      </c>
      <c r="G47" s="3">
        <f t="shared" si="2"/>
        <v>30704.409888702448</v>
      </c>
      <c r="H47" s="5">
        <f t="shared" si="3"/>
        <v>30.704409888702447</v>
      </c>
      <c r="I47" s="3">
        <f t="shared" si="4"/>
        <v>55.827402229702969</v>
      </c>
      <c r="J47" s="3">
        <f t="shared" si="5"/>
        <v>9269.0212351968385</v>
      </c>
      <c r="K47" s="3">
        <f t="shared" si="6"/>
        <v>9.2690212351968384</v>
      </c>
      <c r="L47" s="3">
        <f t="shared" si="7"/>
        <v>213522.5602873553</v>
      </c>
      <c r="M47" s="3">
        <f t="shared" si="8"/>
        <v>266.04603558313448</v>
      </c>
      <c r="N47" s="3">
        <f t="shared" si="9"/>
        <v>0.2660460355831345</v>
      </c>
      <c r="O47" s="3">
        <f t="shared" si="10"/>
        <v>15.329562549381397</v>
      </c>
    </row>
    <row r="48" spans="2:15" x14ac:dyDescent="0.25">
      <c r="B48" s="6">
        <v>121.709</v>
      </c>
      <c r="C48" s="3">
        <f t="shared" si="11"/>
        <v>3000</v>
      </c>
      <c r="D48" s="3">
        <v>0.19900000000000001</v>
      </c>
      <c r="E48" s="3">
        <v>1.2273499999999999</v>
      </c>
      <c r="F48" s="3">
        <f t="shared" si="1"/>
        <v>99.287281183999994</v>
      </c>
      <c r="G48" s="3">
        <f t="shared" si="2"/>
        <v>31192.01931625585</v>
      </c>
      <c r="H48" s="5">
        <f t="shared" si="3"/>
        <v>31.192019316255848</v>
      </c>
      <c r="I48" s="3">
        <f t="shared" si="4"/>
        <v>56.713983920792082</v>
      </c>
      <c r="J48" s="3">
        <f t="shared" si="5"/>
        <v>9416.2203559373938</v>
      </c>
      <c r="K48" s="3">
        <f t="shared" si="6"/>
        <v>9.4162203559373943</v>
      </c>
      <c r="L48" s="3">
        <f t="shared" si="7"/>
        <v>220589.96060456141</v>
      </c>
      <c r="M48" s="3">
        <f t="shared" si="8"/>
        <v>279.32453297707116</v>
      </c>
      <c r="N48" s="3">
        <f t="shared" si="9"/>
        <v>0.27932453297707116</v>
      </c>
      <c r="O48" s="3">
        <f t="shared" si="10"/>
        <v>14.832699843635108</v>
      </c>
    </row>
    <row r="49" spans="2:15" x14ac:dyDescent="0.25">
      <c r="B49" s="6">
        <v>121.123</v>
      </c>
      <c r="C49" s="3">
        <f t="shared" si="11"/>
        <v>3050</v>
      </c>
      <c r="D49" s="3">
        <v>0.20605000000000001</v>
      </c>
      <c r="E49" s="3">
        <v>1.2193000000000001</v>
      </c>
      <c r="F49" s="3">
        <f t="shared" si="1"/>
        <v>98.809236447999993</v>
      </c>
      <c r="G49" s="3">
        <f t="shared" si="2"/>
        <v>31559.201085405119</v>
      </c>
      <c r="H49" s="5">
        <f t="shared" si="3"/>
        <v>31.559201085405117</v>
      </c>
      <c r="I49" s="3">
        <f t="shared" si="4"/>
        <v>57.381601516831672</v>
      </c>
      <c r="J49" s="3">
        <f t="shared" si="5"/>
        <v>9527.064877221419</v>
      </c>
      <c r="K49" s="3">
        <f t="shared" si="6"/>
        <v>9.5270648772214184</v>
      </c>
      <c r="L49" s="3">
        <f t="shared" si="7"/>
        <v>226906.44791058474</v>
      </c>
      <c r="M49" s="3">
        <f t="shared" si="8"/>
        <v>292.62480226414766</v>
      </c>
      <c r="N49" s="3">
        <f t="shared" si="9"/>
        <v>0.29262480226414767</v>
      </c>
      <c r="O49" s="3">
        <f t="shared" si="10"/>
        <v>14.325199072474575</v>
      </c>
    </row>
    <row r="50" spans="2:15" x14ac:dyDescent="0.25">
      <c r="B50" s="6">
        <v>121.124</v>
      </c>
      <c r="C50" s="3">
        <f t="shared" si="11"/>
        <v>3100</v>
      </c>
      <c r="D50" s="3">
        <v>0.21004999999999999</v>
      </c>
      <c r="E50" s="3">
        <v>1.20692</v>
      </c>
      <c r="F50" s="3">
        <f t="shared" si="1"/>
        <v>98.810052223999989</v>
      </c>
      <c r="G50" s="3">
        <f t="shared" si="2"/>
        <v>32076.829864000025</v>
      </c>
      <c r="H50" s="5">
        <f t="shared" si="3"/>
        <v>32.076829864000025</v>
      </c>
      <c r="I50" s="3">
        <f t="shared" si="4"/>
        <v>58.322765021782175</v>
      </c>
      <c r="J50" s="3">
        <f t="shared" si="5"/>
        <v>9683.3262142129679</v>
      </c>
      <c r="K50" s="3">
        <f t="shared" si="6"/>
        <v>9.6833262142129684</v>
      </c>
      <c r="L50" s="3">
        <f t="shared" si="7"/>
        <v>234408.91882481516</v>
      </c>
      <c r="M50" s="3">
        <f t="shared" si="8"/>
        <v>303.19821508199419</v>
      </c>
      <c r="N50" s="3">
        <f t="shared" si="9"/>
        <v>0.30319821508199418</v>
      </c>
      <c r="O50" s="3">
        <f t="shared" si="10"/>
        <v>14.05240308918537</v>
      </c>
    </row>
    <row r="51" spans="2:15" x14ac:dyDescent="0.25">
      <c r="B51" s="6">
        <v>120.851</v>
      </c>
      <c r="C51" s="3">
        <f t="shared" si="11"/>
        <v>3150</v>
      </c>
      <c r="D51" s="3">
        <v>0.21604999999999999</v>
      </c>
      <c r="E51" s="3">
        <v>1.1927399999999999</v>
      </c>
      <c r="F51" s="3">
        <f t="shared" si="1"/>
        <v>98.587345375999988</v>
      </c>
      <c r="G51" s="3">
        <f t="shared" si="2"/>
        <v>32520.73439686693</v>
      </c>
      <c r="H51" s="5">
        <f t="shared" si="3"/>
        <v>32.520734396866928</v>
      </c>
      <c r="I51" s="3">
        <f t="shared" si="4"/>
        <v>59.129881556435635</v>
      </c>
      <c r="J51" s="3">
        <f t="shared" si="5"/>
        <v>9817.3317383854883</v>
      </c>
      <c r="K51" s="3">
        <f t="shared" si="6"/>
        <v>9.817331738385489</v>
      </c>
      <c r="L51" s="3">
        <f t="shared" si="7"/>
        <v>241485.96533737503</v>
      </c>
      <c r="M51" s="3">
        <f t="shared" si="8"/>
        <v>316.17470998993952</v>
      </c>
      <c r="N51" s="3">
        <f t="shared" si="9"/>
        <v>0.31617470998993952</v>
      </c>
      <c r="O51" s="3">
        <f t="shared" si="10"/>
        <v>13.662148895549118</v>
      </c>
    </row>
    <row r="52" spans="2:15" x14ac:dyDescent="0.25">
      <c r="B52" s="6">
        <v>120.596</v>
      </c>
      <c r="C52" s="3">
        <f t="shared" si="11"/>
        <v>3200</v>
      </c>
      <c r="D52" s="3">
        <v>0.21795</v>
      </c>
      <c r="E52" s="3">
        <v>1.1848099999999999</v>
      </c>
      <c r="F52" s="3">
        <f t="shared" si="1"/>
        <v>98.379322496</v>
      </c>
      <c r="G52" s="3">
        <f t="shared" si="2"/>
        <v>32967.227393981295</v>
      </c>
      <c r="H52" s="5">
        <f t="shared" si="3"/>
        <v>32.967227393981297</v>
      </c>
      <c r="I52" s="3">
        <f t="shared" si="4"/>
        <v>59.941704491089112</v>
      </c>
      <c r="J52" s="3">
        <f t="shared" si="5"/>
        <v>9952.1186659513078</v>
      </c>
      <c r="K52" s="3">
        <f t="shared" si="6"/>
        <v>9.952118665951307</v>
      </c>
      <c r="L52" s="3">
        <f t="shared" si="7"/>
        <v>248687.18093891811</v>
      </c>
      <c r="M52" s="3">
        <f t="shared" si="8"/>
        <v>323.33432447332012</v>
      </c>
      <c r="N52" s="3">
        <f t="shared" si="9"/>
        <v>0.32333432447332011</v>
      </c>
      <c r="O52" s="3">
        <f t="shared" si="10"/>
        <v>13.543047804007278</v>
      </c>
    </row>
    <row r="53" spans="2:15" x14ac:dyDescent="0.25">
      <c r="B53" s="6">
        <v>120.84</v>
      </c>
      <c r="C53" s="3">
        <f t="shared" si="11"/>
        <v>3250</v>
      </c>
      <c r="D53" s="3">
        <v>0.22305</v>
      </c>
      <c r="E53" s="3">
        <v>1.17378</v>
      </c>
      <c r="F53" s="3">
        <f t="shared" si="1"/>
        <v>98.578371840000003</v>
      </c>
      <c r="G53" s="3">
        <f t="shared" si="2"/>
        <v>33550.084617333589</v>
      </c>
      <c r="H53" s="5">
        <f t="shared" si="3"/>
        <v>33.550084617333589</v>
      </c>
      <c r="I53" s="3">
        <f t="shared" si="4"/>
        <v>61.001467722772283</v>
      </c>
      <c r="J53" s="3">
        <f t="shared" si="5"/>
        <v>10128.071110565072</v>
      </c>
      <c r="K53" s="3">
        <f t="shared" si="6"/>
        <v>10.128071110565072</v>
      </c>
      <c r="L53" s="3">
        <f t="shared" si="7"/>
        <v>257038.38161493171</v>
      </c>
      <c r="M53" s="3">
        <f t="shared" si="8"/>
        <v>336.75058682533154</v>
      </c>
      <c r="N53" s="3">
        <f t="shared" si="9"/>
        <v>0.33675058682533154</v>
      </c>
      <c r="O53" s="3">
        <f t="shared" si="10"/>
        <v>13.233388338414647</v>
      </c>
    </row>
    <row r="54" spans="2:15" x14ac:dyDescent="0.25">
      <c r="B54" s="6">
        <v>121.633</v>
      </c>
      <c r="C54" s="3">
        <f t="shared" si="11"/>
        <v>3300</v>
      </c>
      <c r="D54" s="3">
        <v>0.22550000000000001</v>
      </c>
      <c r="E54" s="3">
        <v>1.1611800000000001</v>
      </c>
      <c r="F54" s="3">
        <f t="shared" si="1"/>
        <v>99.225282207999996</v>
      </c>
      <c r="G54" s="3">
        <f t="shared" si="2"/>
        <v>34289.795939852949</v>
      </c>
      <c r="H54" s="5">
        <f t="shared" si="3"/>
        <v>34.289795939852951</v>
      </c>
      <c r="I54" s="3">
        <f t="shared" si="4"/>
        <v>62.346426368316834</v>
      </c>
      <c r="J54" s="3">
        <f t="shared" si="5"/>
        <v>10351.374537701455</v>
      </c>
      <c r="K54" s="3">
        <f t="shared" si="6"/>
        <v>10.351374537701455</v>
      </c>
      <c r="L54" s="3">
        <f t="shared" si="7"/>
        <v>266747.18057530402</v>
      </c>
      <c r="M54" s="3">
        <f t="shared" si="8"/>
        <v>347.95570429965784</v>
      </c>
      <c r="N54" s="3">
        <f t="shared" si="9"/>
        <v>0.34795570429965783</v>
      </c>
      <c r="O54" s="3">
        <f t="shared" si="10"/>
        <v>13.089610948485085</v>
      </c>
    </row>
    <row r="55" spans="2:15" x14ac:dyDescent="0.25">
      <c r="B55" s="6">
        <v>122.181</v>
      </c>
      <c r="C55" s="3">
        <f t="shared" si="11"/>
        <v>3350</v>
      </c>
      <c r="D55" s="3">
        <v>0.22850000000000001</v>
      </c>
      <c r="E55" s="3">
        <v>1.1510400000000001</v>
      </c>
      <c r="F55" s="3">
        <f t="shared" si="1"/>
        <v>99.672327455999991</v>
      </c>
      <c r="G55" s="3">
        <f t="shared" si="2"/>
        <v>34966.166773386183</v>
      </c>
      <c r="H55" s="5">
        <f t="shared" si="3"/>
        <v>34.966166773386185</v>
      </c>
      <c r="I55" s="3">
        <f t="shared" si="4"/>
        <v>63.576218007920787</v>
      </c>
      <c r="J55" s="3">
        <f t="shared" si="5"/>
        <v>10555.556791703804</v>
      </c>
      <c r="K55" s="3">
        <f t="shared" si="6"/>
        <v>10.555556791703804</v>
      </c>
      <c r="L55" s="3">
        <f t="shared" si="7"/>
        <v>276130.15008721565</v>
      </c>
      <c r="M55" s="3">
        <f t="shared" si="8"/>
        <v>359.53960984734346</v>
      </c>
      <c r="N55" s="3">
        <f t="shared" si="9"/>
        <v>0.35953960984734346</v>
      </c>
      <c r="O55" s="3">
        <f t="shared" si="10"/>
        <v>12.917756100146109</v>
      </c>
    </row>
    <row r="56" spans="2:15" x14ac:dyDescent="0.25">
      <c r="B56" s="6">
        <v>122.93300000000001</v>
      </c>
      <c r="C56" s="3">
        <f t="shared" si="11"/>
        <v>3400</v>
      </c>
      <c r="D56" s="3">
        <v>0.23419999999999999</v>
      </c>
      <c r="E56" s="3">
        <v>1.14117</v>
      </c>
      <c r="F56" s="3">
        <f t="shared" si="1"/>
        <v>100.285791008</v>
      </c>
      <c r="G56" s="3">
        <f t="shared" si="2"/>
        <v>35706.471819553066</v>
      </c>
      <c r="H56" s="5">
        <f t="shared" si="3"/>
        <v>35.706471819553066</v>
      </c>
      <c r="I56" s="3">
        <f t="shared" si="4"/>
        <v>64.922256174257427</v>
      </c>
      <c r="J56" s="3">
        <f t="shared" si="5"/>
        <v>10779.039451631721</v>
      </c>
      <c r="K56" s="3">
        <f t="shared" si="6"/>
        <v>10.779039451631721</v>
      </c>
      <c r="L56" s="3">
        <f t="shared" si="7"/>
        <v>286184.99120226316</v>
      </c>
      <c r="M56" s="3">
        <f t="shared" si="8"/>
        <v>376.31050650626975</v>
      </c>
      <c r="N56" s="3">
        <f t="shared" si="9"/>
        <v>0.37631050650626974</v>
      </c>
      <c r="O56" s="3">
        <f t="shared" si="10"/>
        <v>12.603361523840253</v>
      </c>
    </row>
    <row r="57" spans="2:15" x14ac:dyDescent="0.25">
      <c r="B57" s="6">
        <v>123.47499999999999</v>
      </c>
      <c r="C57" s="3">
        <f t="shared" si="11"/>
        <v>3450</v>
      </c>
      <c r="D57" s="3">
        <v>0.23605000000000001</v>
      </c>
      <c r="E57" s="3">
        <v>1.12669</v>
      </c>
      <c r="F57" s="3">
        <f t="shared" si="1"/>
        <v>100.72794159999999</v>
      </c>
      <c r="G57" s="3">
        <f t="shared" si="2"/>
        <v>36391.308554304895</v>
      </c>
      <c r="H57" s="5">
        <f t="shared" si="3"/>
        <v>36.391308554304892</v>
      </c>
      <c r="I57" s="3">
        <f t="shared" si="4"/>
        <v>66.16744069306931</v>
      </c>
      <c r="J57" s="3">
        <f t="shared" si="5"/>
        <v>10985.777384719086</v>
      </c>
      <c r="K57" s="3">
        <f t="shared" si="6"/>
        <v>10.985777384719086</v>
      </c>
      <c r="L57" s="3">
        <f t="shared" si="7"/>
        <v>295963.23421045078</v>
      </c>
      <c r="M57" s="3">
        <f t="shared" si="8"/>
        <v>386.55757729096518</v>
      </c>
      <c r="N57" s="3">
        <f t="shared" si="9"/>
        <v>0.38655757729096518</v>
      </c>
      <c r="O57" s="3">
        <f t="shared" si="10"/>
        <v>12.504584913719071</v>
      </c>
    </row>
    <row r="58" spans="2:15" x14ac:dyDescent="0.25">
      <c r="B58" s="6">
        <v>123.428</v>
      </c>
      <c r="C58" s="3">
        <f t="shared" si="11"/>
        <v>3500</v>
      </c>
      <c r="D58" s="3">
        <v>0.24195</v>
      </c>
      <c r="E58" s="3">
        <v>1.11975</v>
      </c>
      <c r="F58" s="3">
        <f t="shared" si="1"/>
        <v>100.689600128</v>
      </c>
      <c r="G58" s="3">
        <f t="shared" si="2"/>
        <v>36904.665939752173</v>
      </c>
      <c r="H58" s="5">
        <f t="shared" si="3"/>
        <v>36.904665939752171</v>
      </c>
      <c r="I58" s="3">
        <f t="shared" si="4"/>
        <v>67.100837861386125</v>
      </c>
      <c r="J58" s="3">
        <f t="shared" si="5"/>
        <v>11140.749277167235</v>
      </c>
      <c r="K58" s="3">
        <f t="shared" si="6"/>
        <v>11.140749277167235</v>
      </c>
      <c r="L58" s="3">
        <f t="shared" si="7"/>
        <v>304488.09711358196</v>
      </c>
      <c r="M58" s="3">
        <f t="shared" si="8"/>
        <v>401.80877658553669</v>
      </c>
      <c r="N58" s="3">
        <f t="shared" si="9"/>
        <v>0.40180877658553671</v>
      </c>
      <c r="O58" s="3">
        <f t="shared" si="10"/>
        <v>12.199658065234082</v>
      </c>
    </row>
    <row r="59" spans="2:15" x14ac:dyDescent="0.25">
      <c r="B59" s="6">
        <v>124.205</v>
      </c>
      <c r="C59" s="3">
        <f t="shared" si="11"/>
        <v>3550</v>
      </c>
      <c r="D59" s="3">
        <v>0.24545</v>
      </c>
      <c r="E59" s="3">
        <v>1.10622</v>
      </c>
      <c r="F59" s="3">
        <f t="shared" si="1"/>
        <v>101.32345807999999</v>
      </c>
      <c r="G59" s="3">
        <f t="shared" si="2"/>
        <v>37667.515398952222</v>
      </c>
      <c r="H59" s="5">
        <f t="shared" si="3"/>
        <v>37.667515398952226</v>
      </c>
      <c r="I59" s="3">
        <f t="shared" si="4"/>
        <v>68.487866752475242</v>
      </c>
      <c r="J59" s="3">
        <f t="shared" si="5"/>
        <v>11371.0376253952</v>
      </c>
      <c r="K59" s="3">
        <f t="shared" si="6"/>
        <v>11.3710376253952</v>
      </c>
      <c r="L59" s="3">
        <f t="shared" si="7"/>
        <v>315221.85819997836</v>
      </c>
      <c r="M59" s="3">
        <f t="shared" si="8"/>
        <v>416.04712446027708</v>
      </c>
      <c r="N59" s="3">
        <f t="shared" si="9"/>
        <v>0.41604712446027708</v>
      </c>
      <c r="O59" s="3">
        <f t="shared" si="10"/>
        <v>12.02569675650188</v>
      </c>
    </row>
    <row r="60" spans="2:15" x14ac:dyDescent="0.25">
      <c r="B60" s="6">
        <v>124.066</v>
      </c>
      <c r="C60" s="3">
        <f t="shared" si="11"/>
        <v>3600</v>
      </c>
      <c r="D60" s="3">
        <v>0.25505</v>
      </c>
      <c r="E60" s="3">
        <v>1.09697</v>
      </c>
      <c r="F60" s="3">
        <f t="shared" si="1"/>
        <v>101.21006521599999</v>
      </c>
      <c r="G60" s="3">
        <f t="shared" si="2"/>
        <v>38155.295682231532</v>
      </c>
      <c r="H60" s="5">
        <f t="shared" si="3"/>
        <v>38.155295682231532</v>
      </c>
      <c r="I60" s="3">
        <f t="shared" si="4"/>
        <v>69.374759097029695</v>
      </c>
      <c r="J60" s="3">
        <f t="shared" si="5"/>
        <v>11518.288323917493</v>
      </c>
      <c r="K60" s="3">
        <f t="shared" si="6"/>
        <v>11.518288323917494</v>
      </c>
      <c r="L60" s="3">
        <f t="shared" si="7"/>
        <v>323801.10127768968</v>
      </c>
      <c r="M60" s="3">
        <f t="shared" si="8"/>
        <v>437.91786736889185</v>
      </c>
      <c r="N60" s="3">
        <f t="shared" si="9"/>
        <v>0.43791786736889182</v>
      </c>
      <c r="O60" s="3">
        <f t="shared" si="10"/>
        <v>11.573053396915846</v>
      </c>
    </row>
    <row r="61" spans="2:15" x14ac:dyDescent="0.25">
      <c r="B61" s="6">
        <v>123.967</v>
      </c>
      <c r="C61" s="3">
        <f t="shared" si="11"/>
        <v>3650</v>
      </c>
      <c r="D61" s="3">
        <v>0.25755</v>
      </c>
      <c r="E61" s="3">
        <v>1.0940099999999999</v>
      </c>
      <c r="F61" s="3">
        <f t="shared" si="1"/>
        <v>101.129303392</v>
      </c>
      <c r="G61" s="3">
        <f t="shared" si="2"/>
        <v>38654.36098620687</v>
      </c>
      <c r="H61" s="5">
        <f t="shared" si="3"/>
        <v>38.654360986206868</v>
      </c>
      <c r="I61" s="3">
        <f t="shared" si="4"/>
        <v>70.282170102970298</v>
      </c>
      <c r="J61" s="3">
        <f t="shared" si="5"/>
        <v>11668.945734923444</v>
      </c>
      <c r="K61" s="3">
        <f t="shared" si="6"/>
        <v>11.668945734923444</v>
      </c>
      <c r="L61" s="3">
        <f t="shared" si="7"/>
        <v>332592.42975492025</v>
      </c>
      <c r="M61" s="3">
        <f t="shared" si="8"/>
        <v>447.99438023989097</v>
      </c>
      <c r="N61" s="3">
        <f t="shared" si="9"/>
        <v>0.44799438023989097</v>
      </c>
      <c r="O61" s="3">
        <f t="shared" si="10"/>
        <v>11.460715468388225</v>
      </c>
    </row>
    <row r="62" spans="2:15" x14ac:dyDescent="0.25">
      <c r="B62" s="6">
        <v>123.815</v>
      </c>
      <c r="C62" s="3">
        <f t="shared" si="11"/>
        <v>3700</v>
      </c>
      <c r="D62" s="3">
        <v>0.26445000000000002</v>
      </c>
      <c r="E62" s="3">
        <v>1.09659</v>
      </c>
      <c r="F62" s="3">
        <f t="shared" si="1"/>
        <v>101.00530543999999</v>
      </c>
      <c r="G62" s="3">
        <f t="shared" si="2"/>
        <v>39135.828150413974</v>
      </c>
      <c r="H62" s="5">
        <f t="shared" si="3"/>
        <v>39.135828150413971</v>
      </c>
      <c r="I62" s="3">
        <f t="shared" si="4"/>
        <v>71.157583801980181</v>
      </c>
      <c r="J62" s="3">
        <f t="shared" si="5"/>
        <v>11814.29063441059</v>
      </c>
      <c r="K62" s="3">
        <f t="shared" si="6"/>
        <v>11.81429063441059</v>
      </c>
      <c r="L62" s="3">
        <f t="shared" si="7"/>
        <v>341347.91123833071</v>
      </c>
      <c r="M62" s="3">
        <f t="shared" si="8"/>
        <v>465.72613894696383</v>
      </c>
      <c r="N62" s="3">
        <f t="shared" si="9"/>
        <v>0.46572613894696385</v>
      </c>
      <c r="O62" s="3">
        <f t="shared" si="10"/>
        <v>11.161683754522166</v>
      </c>
    </row>
    <row r="63" spans="2:15" x14ac:dyDescent="0.25">
      <c r="B63" s="6">
        <v>123.767</v>
      </c>
      <c r="C63" s="3">
        <f t="shared" si="11"/>
        <v>3750</v>
      </c>
      <c r="D63" s="3">
        <v>0.2651</v>
      </c>
      <c r="E63" s="3">
        <v>1.0980799999999999</v>
      </c>
      <c r="F63" s="3">
        <f t="shared" si="1"/>
        <v>100.96614819199999</v>
      </c>
      <c r="G63" s="3">
        <f t="shared" si="2"/>
        <v>39649.313677655693</v>
      </c>
      <c r="H63" s="5">
        <f t="shared" si="3"/>
        <v>39.649313677655691</v>
      </c>
      <c r="I63" s="3">
        <f t="shared" si="4"/>
        <v>72.091213960396033</v>
      </c>
      <c r="J63" s="3">
        <f t="shared" si="5"/>
        <v>11969.301210195048</v>
      </c>
      <c r="K63" s="3">
        <f t="shared" si="6"/>
        <v>11.969301210195049</v>
      </c>
      <c r="L63" s="3">
        <f t="shared" si="7"/>
        <v>350499.93291047635</v>
      </c>
      <c r="M63" s="3">
        <f t="shared" si="8"/>
        <v>472.99648751759361</v>
      </c>
      <c r="N63" s="3">
        <f t="shared" si="9"/>
        <v>0.4729964875175936</v>
      </c>
      <c r="O63" s="3">
        <f t="shared" si="10"/>
        <v>11.134316366968642</v>
      </c>
    </row>
    <row r="64" spans="2:15" x14ac:dyDescent="0.25">
      <c r="B64" s="6">
        <v>123.509</v>
      </c>
      <c r="C64" s="3">
        <f t="shared" si="11"/>
        <v>3800</v>
      </c>
      <c r="D64" s="3">
        <v>0.26929999999999998</v>
      </c>
      <c r="E64" s="3">
        <v>1.09907</v>
      </c>
      <c r="F64" s="3">
        <f t="shared" si="1"/>
        <v>100.75567798399999</v>
      </c>
      <c r="G64" s="3">
        <f t="shared" si="2"/>
        <v>40094.217716519139</v>
      </c>
      <c r="H64" s="5">
        <f t="shared" si="3"/>
        <v>40.09421771651914</v>
      </c>
      <c r="I64" s="3">
        <f t="shared" si="4"/>
        <v>72.900147817821775</v>
      </c>
      <c r="J64" s="3">
        <f t="shared" si="5"/>
        <v>12103.608464390722</v>
      </c>
      <c r="K64" s="3">
        <f t="shared" si="6"/>
        <v>12.103608464390721</v>
      </c>
      <c r="L64" s="3">
        <f t="shared" si="7"/>
        <v>359158.65640888293</v>
      </c>
      <c r="M64" s="3">
        <f t="shared" si="8"/>
        <v>485.88177739763717</v>
      </c>
      <c r="N64" s="3">
        <f t="shared" si="9"/>
        <v>0.48588177739763716</v>
      </c>
      <c r="O64" s="3">
        <f t="shared" si="10"/>
        <v>10.96066568467652</v>
      </c>
    </row>
    <row r="65" spans="2:15" x14ac:dyDescent="0.25">
      <c r="B65" s="6">
        <v>122.672</v>
      </c>
      <c r="C65" s="3">
        <f t="shared" si="11"/>
        <v>3850</v>
      </c>
      <c r="D65" s="3">
        <v>0.27374999999999999</v>
      </c>
      <c r="E65" s="3">
        <v>1.1053299999999999</v>
      </c>
      <c r="F65" s="3">
        <f t="shared" si="1"/>
        <v>100.072873472</v>
      </c>
      <c r="G65" s="3">
        <f t="shared" si="2"/>
        <v>40346.486195817866</v>
      </c>
      <c r="H65" s="5">
        <f t="shared" si="3"/>
        <v>40.346486195817867</v>
      </c>
      <c r="I65" s="3">
        <f t="shared" si="4"/>
        <v>73.358827659405947</v>
      </c>
      <c r="J65" s="3">
        <f t="shared" si="5"/>
        <v>12179.763059123743</v>
      </c>
      <c r="K65" s="3">
        <f t="shared" si="6"/>
        <v>12.179763059123744</v>
      </c>
      <c r="L65" s="3">
        <f t="shared" si="7"/>
        <v>366173.94965025742</v>
      </c>
      <c r="M65" s="3">
        <f t="shared" si="8"/>
        <v>497.01827682473134</v>
      </c>
      <c r="N65" s="3">
        <f t="shared" si="9"/>
        <v>0.49701827682473132</v>
      </c>
      <c r="O65" s="3">
        <f t="shared" si="10"/>
        <v>10.782492306423331</v>
      </c>
    </row>
    <row r="66" spans="2:15" x14ac:dyDescent="0.25">
      <c r="B66" s="6">
        <v>122.157</v>
      </c>
      <c r="C66" s="3">
        <f t="shared" si="11"/>
        <v>3900</v>
      </c>
      <c r="D66" s="3">
        <v>0.27589999999999998</v>
      </c>
      <c r="E66" s="3">
        <v>1.11704</v>
      </c>
      <c r="F66" s="3">
        <f t="shared" si="1"/>
        <v>99.652748831999986</v>
      </c>
      <c r="G66" s="3">
        <f t="shared" si="2"/>
        <v>40698.884673283203</v>
      </c>
      <c r="H66" s="5">
        <f t="shared" si="3"/>
        <v>40.698884673283203</v>
      </c>
      <c r="I66" s="3">
        <f t="shared" si="4"/>
        <v>73.999565964356421</v>
      </c>
      <c r="J66" s="3">
        <f t="shared" si="5"/>
        <v>12286.144812843073</v>
      </c>
      <c r="K66" s="3">
        <f t="shared" si="6"/>
        <v>12.286144812843073</v>
      </c>
      <c r="L66" s="3">
        <f t="shared" si="7"/>
        <v>374169.26613229647</v>
      </c>
      <c r="M66" s="3">
        <f t="shared" si="8"/>
        <v>505.29700266114759</v>
      </c>
      <c r="N66" s="3">
        <f t="shared" si="9"/>
        <v>0.50529700266114763</v>
      </c>
      <c r="O66" s="3">
        <f t="shared" si="10"/>
        <v>10.698467810378352</v>
      </c>
    </row>
    <row r="67" spans="2:15" x14ac:dyDescent="0.25">
      <c r="B67" s="6">
        <v>121.184</v>
      </c>
      <c r="C67" s="3">
        <f t="shared" si="11"/>
        <v>3950</v>
      </c>
      <c r="D67" s="3">
        <v>0.28284999999999999</v>
      </c>
      <c r="E67" s="3">
        <v>1.12259</v>
      </c>
      <c r="F67" s="3">
        <f t="shared" si="1"/>
        <v>98.858998783999994</v>
      </c>
      <c r="G67" s="3">
        <f t="shared" si="2"/>
        <v>40892.336068939134</v>
      </c>
      <c r="H67" s="5">
        <f t="shared" si="3"/>
        <v>40.892336068939137</v>
      </c>
      <c r="I67" s="3">
        <f t="shared" si="4"/>
        <v>74.351303350495044</v>
      </c>
      <c r="J67" s="3">
        <f t="shared" si="5"/>
        <v>12344.543756213518</v>
      </c>
      <c r="K67" s="3">
        <f t="shared" si="6"/>
        <v>12.344543756213518</v>
      </c>
      <c r="L67" s="3">
        <f t="shared" si="7"/>
        <v>380767.6242280578</v>
      </c>
      <c r="M67" s="3">
        <f t="shared" si="8"/>
        <v>520.48787656947445</v>
      </c>
      <c r="N67" s="3">
        <f t="shared" si="9"/>
        <v>0.52048787656947448</v>
      </c>
      <c r="O67" s="3">
        <f t="shared" si="10"/>
        <v>10.435592253432517</v>
      </c>
    </row>
    <row r="68" spans="2:15" x14ac:dyDescent="0.25">
      <c r="B68" s="6">
        <v>120.004</v>
      </c>
      <c r="C68" s="3">
        <f t="shared" si="11"/>
        <v>4000</v>
      </c>
      <c r="D68" s="3">
        <v>0.28455000000000003</v>
      </c>
      <c r="E68" s="3">
        <v>1.1246100000000001</v>
      </c>
      <c r="F68" s="3">
        <f t="shared" si="1"/>
        <v>97.896383103999995</v>
      </c>
      <c r="G68" s="3">
        <f t="shared" si="2"/>
        <v>41006.741063005102</v>
      </c>
      <c r="H68" s="5">
        <f t="shared" si="3"/>
        <v>41.006741063005101</v>
      </c>
      <c r="I68" s="3">
        <f t="shared" si="4"/>
        <v>74.559316910891084</v>
      </c>
      <c r="J68" s="3">
        <f t="shared" si="5"/>
        <v>12379.080238863853</v>
      </c>
      <c r="K68" s="3">
        <f t="shared" si="6"/>
        <v>12.379080238863853</v>
      </c>
      <c r="L68" s="3">
        <f t="shared" si="7"/>
        <v>386666.23039676284</v>
      </c>
      <c r="M68" s="3">
        <f t="shared" si="8"/>
        <v>525.08106762651471</v>
      </c>
      <c r="N68" s="3">
        <f t="shared" si="9"/>
        <v>0.52508106762651474</v>
      </c>
      <c r="O68" s="3">
        <f t="shared" si="10"/>
        <v>10.373246420254386</v>
      </c>
    </row>
    <row r="69" spans="2:15" x14ac:dyDescent="0.25">
      <c r="B69" s="6">
        <v>118.73399999999999</v>
      </c>
      <c r="C69" s="3">
        <f t="shared" si="11"/>
        <v>4050</v>
      </c>
      <c r="D69" s="3">
        <v>0.28710000000000002</v>
      </c>
      <c r="E69" s="3">
        <v>1.1222000000000001</v>
      </c>
      <c r="F69" s="3">
        <f t="shared" si="1"/>
        <v>96.860347583999996</v>
      </c>
      <c r="G69" s="3">
        <f t="shared" si="2"/>
        <v>41079.927113196507</v>
      </c>
      <c r="H69" s="5">
        <f t="shared" si="3"/>
        <v>41.079927113196504</v>
      </c>
      <c r="I69" s="3">
        <f t="shared" si="4"/>
        <v>74.692385322772267</v>
      </c>
      <c r="J69" s="3">
        <f t="shared" si="5"/>
        <v>12401.173581670419</v>
      </c>
      <c r="K69" s="3">
        <f t="shared" si="6"/>
        <v>12.401173581670418</v>
      </c>
      <c r="L69" s="3">
        <f t="shared" si="7"/>
        <v>392198.28013510967</v>
      </c>
      <c r="M69" s="3">
        <f t="shared" si="8"/>
        <v>530.73211833894231</v>
      </c>
      <c r="N69" s="3">
        <f t="shared" si="9"/>
        <v>0.53073211833894229</v>
      </c>
      <c r="O69" s="3">
        <f t="shared" si="10"/>
        <v>10.281112047660699</v>
      </c>
    </row>
    <row r="70" spans="2:15" x14ac:dyDescent="0.25">
      <c r="B70" s="6">
        <v>117.44199999999999</v>
      </c>
      <c r="C70" s="3">
        <f t="shared" si="11"/>
        <v>4100</v>
      </c>
      <c r="D70" s="3">
        <v>0.28894999999999998</v>
      </c>
      <c r="E70" s="3">
        <v>1.1239399999999999</v>
      </c>
      <c r="F70" s="3">
        <f t="shared" si="1"/>
        <v>95.806364991999985</v>
      </c>
      <c r="G70" s="3">
        <f t="shared" si="2"/>
        <v>41134.558231554627</v>
      </c>
      <c r="H70" s="5">
        <f t="shared" si="3"/>
        <v>41.134558231554628</v>
      </c>
      <c r="I70" s="3">
        <f t="shared" si="4"/>
        <v>74.791716768316817</v>
      </c>
      <c r="J70" s="3">
        <f t="shared" si="5"/>
        <v>12417.665577380463</v>
      </c>
      <c r="K70" s="3">
        <f t="shared" si="6"/>
        <v>12.417665577380463</v>
      </c>
      <c r="L70" s="3">
        <f t="shared" si="7"/>
        <v>397568.24761185766</v>
      </c>
      <c r="M70" s="3">
        <f t="shared" si="8"/>
        <v>534.86237704534699</v>
      </c>
      <c r="N70" s="3">
        <f t="shared" si="9"/>
        <v>0.534862377045347</v>
      </c>
      <c r="O70" s="3">
        <f t="shared" si="10"/>
        <v>10.215287312280276</v>
      </c>
    </row>
    <row r="71" spans="2:15" x14ac:dyDescent="0.25">
      <c r="B71" s="6">
        <v>116.5</v>
      </c>
      <c r="C71" s="3">
        <f t="shared" si="11"/>
        <v>4150</v>
      </c>
      <c r="D71" s="3">
        <v>0.29304999999999998</v>
      </c>
      <c r="E71" s="3">
        <v>1.12233</v>
      </c>
      <c r="F71" s="3">
        <f t="shared" si="1"/>
        <v>95.037903999999997</v>
      </c>
      <c r="G71" s="3">
        <f t="shared" si="2"/>
        <v>41302.236040957789</v>
      </c>
      <c r="H71" s="5">
        <f t="shared" si="3"/>
        <v>41.302236040957787</v>
      </c>
      <c r="I71" s="3">
        <f t="shared" si="4"/>
        <v>75.096592079207923</v>
      </c>
      <c r="J71" s="3">
        <f t="shared" si="5"/>
        <v>12468.284012376049</v>
      </c>
      <c r="K71" s="3">
        <f t="shared" si="6"/>
        <v>12.468284012376049</v>
      </c>
      <c r="L71" s="3">
        <f t="shared" si="7"/>
        <v>404057.02170628728</v>
      </c>
      <c r="M71" s="3">
        <f t="shared" si="8"/>
        <v>544.66291223112057</v>
      </c>
      <c r="N71" s="3">
        <f t="shared" si="9"/>
        <v>0.54466291223112062</v>
      </c>
      <c r="O71" s="3">
        <f t="shared" si="10"/>
        <v>10.07236740789417</v>
      </c>
    </row>
    <row r="72" spans="2:15" x14ac:dyDescent="0.25">
      <c r="B72" s="6">
        <v>115.931</v>
      </c>
      <c r="C72" s="3">
        <f t="shared" si="11"/>
        <v>4200</v>
      </c>
      <c r="D72" s="3">
        <v>0.2949</v>
      </c>
      <c r="E72" s="3">
        <v>1.1217900000000001</v>
      </c>
      <c r="F72" s="3">
        <f t="shared" si="1"/>
        <v>94.573727455999986</v>
      </c>
      <c r="G72" s="3">
        <f t="shared" si="2"/>
        <v>41595.697835772196</v>
      </c>
      <c r="H72" s="5">
        <f t="shared" si="3"/>
        <v>41.595697835772199</v>
      </c>
      <c r="I72" s="3">
        <f t="shared" si="4"/>
        <v>75.630170471287116</v>
      </c>
      <c r="J72" s="3">
        <f t="shared" si="5"/>
        <v>12556.874010285588</v>
      </c>
      <c r="K72" s="3">
        <f t="shared" si="6"/>
        <v>12.556874010285588</v>
      </c>
      <c r="L72" s="3">
        <f t="shared" si="7"/>
        <v>411830.6851324134</v>
      </c>
      <c r="M72" s="3">
        <f t="shared" si="8"/>
        <v>551.99570812961497</v>
      </c>
      <c r="N72" s="3">
        <f t="shared" si="9"/>
        <v>0.55199570812961496</v>
      </c>
      <c r="O72" s="3">
        <f t="shared" si="10"/>
        <v>10.009180294619824</v>
      </c>
    </row>
    <row r="73" spans="2:15" x14ac:dyDescent="0.25">
      <c r="B73" s="6">
        <v>115.03400000000001</v>
      </c>
      <c r="C73" s="3">
        <f t="shared" ref="C73:C98" si="12">C72+50</f>
        <v>4250</v>
      </c>
      <c r="D73" s="3">
        <v>0.29715000000000003</v>
      </c>
      <c r="E73" s="3">
        <v>1.12456</v>
      </c>
      <c r="F73" s="3">
        <f t="shared" ref="F73:F96" si="13">B73*0.815776</f>
        <v>93.841976383999992</v>
      </c>
      <c r="G73" s="3">
        <f t="shared" ref="G73:G98" si="14">2*PI()*C73*F73/60</f>
        <v>41765.212344228843</v>
      </c>
      <c r="H73" s="5">
        <f t="shared" ref="H73:H98" si="15">G73/1000</f>
        <v>41.765212344228843</v>
      </c>
      <c r="I73" s="3">
        <f t="shared" ref="I73:I98" si="16">F73*C73/5252</f>
        <v>75.938385306930684</v>
      </c>
      <c r="J73" s="3">
        <f t="shared" ref="J73:J98" si="17">(G73*1.01325/1.0189)*SQRT(27/293)</f>
        <v>12608.04690643484</v>
      </c>
      <c r="K73" s="3">
        <f t="shared" ref="K73:K98" si="18">J73/1000</f>
        <v>12.60804690643484</v>
      </c>
      <c r="L73" s="3">
        <f t="shared" ref="L73:L98" si="19">H73*120/0.9*(0.00442)*C73*4</f>
        <v>418431.74073938071</v>
      </c>
      <c r="M73" s="3">
        <f t="shared" ref="M73:M98" si="20">(D73/1000)*0.75*3600/60*1000*H73</f>
        <v>558.47397816394221</v>
      </c>
      <c r="N73" s="3">
        <f t="shared" ref="N73:N98" si="21">M73/1000</f>
        <v>0.55847397816394218</v>
      </c>
      <c r="O73" s="3">
        <f t="shared" ref="O73:O98" si="22">(K73/N73*0.044)*10</f>
        <v>9.9333914483708092</v>
      </c>
    </row>
    <row r="74" spans="2:15" x14ac:dyDescent="0.25">
      <c r="B74" s="6">
        <v>114.39100000000001</v>
      </c>
      <c r="C74" s="3">
        <f t="shared" si="12"/>
        <v>4300</v>
      </c>
      <c r="D74" s="3">
        <v>0.30220000000000002</v>
      </c>
      <c r="E74" s="3">
        <v>1.1227799999999999</v>
      </c>
      <c r="F74" s="3">
        <f t="shared" si="13"/>
        <v>93.317432416000003</v>
      </c>
      <c r="G74" s="3">
        <f t="shared" si="14"/>
        <v>42020.368285295357</v>
      </c>
      <c r="H74" s="5">
        <f t="shared" si="15"/>
        <v>42.020368285295355</v>
      </c>
      <c r="I74" s="3">
        <f t="shared" si="16"/>
        <v>76.402315192079215</v>
      </c>
      <c r="J74" s="3">
        <f t="shared" si="17"/>
        <v>12685.073165679196</v>
      </c>
      <c r="K74" s="3">
        <f t="shared" si="18"/>
        <v>12.685073165679196</v>
      </c>
      <c r="L74" s="3">
        <f t="shared" si="19"/>
        <v>425940.86380283919</v>
      </c>
      <c r="M74" s="3">
        <f t="shared" si="20"/>
        <v>571.43498831173156</v>
      </c>
      <c r="N74" s="3">
        <f t="shared" si="21"/>
        <v>0.57143498831173156</v>
      </c>
      <c r="O74" s="3">
        <f t="shared" si="22"/>
        <v>9.7673966541475412</v>
      </c>
    </row>
    <row r="75" spans="2:15" x14ac:dyDescent="0.25">
      <c r="B75" s="6">
        <v>114.01600000000001</v>
      </c>
      <c r="C75" s="3">
        <f t="shared" si="12"/>
        <v>4350</v>
      </c>
      <c r="D75" s="3">
        <v>0.30604999999999999</v>
      </c>
      <c r="E75" s="3">
        <v>1.1194299999999999</v>
      </c>
      <c r="F75" s="3">
        <f t="shared" si="13"/>
        <v>93.011516415999992</v>
      </c>
      <c r="G75" s="3">
        <f t="shared" si="14"/>
        <v>42369.623017404039</v>
      </c>
      <c r="H75" s="5">
        <f t="shared" si="15"/>
        <v>42.369623017404038</v>
      </c>
      <c r="I75" s="3">
        <f t="shared" si="16"/>
        <v>77.037337473267314</v>
      </c>
      <c r="J75" s="3">
        <f t="shared" si="17"/>
        <v>12790.505888214584</v>
      </c>
      <c r="K75" s="3">
        <f t="shared" si="18"/>
        <v>12.790505888214584</v>
      </c>
      <c r="L75" s="3">
        <f t="shared" si="19"/>
        <v>434475.06226966798</v>
      </c>
      <c r="M75" s="3">
        <f t="shared" si="20"/>
        <v>583.5250406014427</v>
      </c>
      <c r="N75" s="3">
        <f t="shared" si="21"/>
        <v>0.58352504060144272</v>
      </c>
      <c r="O75" s="3">
        <f t="shared" si="22"/>
        <v>9.6445262829060212</v>
      </c>
    </row>
    <row r="76" spans="2:15" x14ac:dyDescent="0.25">
      <c r="B76" s="6">
        <v>113.871</v>
      </c>
      <c r="C76" s="3">
        <f t="shared" si="12"/>
        <v>4400</v>
      </c>
      <c r="D76" s="3">
        <v>0.30919999999999997</v>
      </c>
      <c r="E76" s="3">
        <v>1.1198600000000001</v>
      </c>
      <c r="F76" s="3">
        <f t="shared" si="13"/>
        <v>92.893228895999997</v>
      </c>
      <c r="G76" s="3">
        <f t="shared" si="14"/>
        <v>42802.127201959942</v>
      </c>
      <c r="H76" s="5">
        <f t="shared" si="15"/>
        <v>42.802127201959941</v>
      </c>
      <c r="I76" s="3">
        <f t="shared" si="16"/>
        <v>77.823725655445543</v>
      </c>
      <c r="J76" s="3">
        <f t="shared" si="17"/>
        <v>12921.069884900779</v>
      </c>
      <c r="K76" s="3">
        <f t="shared" si="18"/>
        <v>12.921069884900778</v>
      </c>
      <c r="L76" s="3">
        <f t="shared" si="19"/>
        <v>443955.07723931572</v>
      </c>
      <c r="M76" s="3">
        <f t="shared" si="20"/>
        <v>595.54879788807068</v>
      </c>
      <c r="N76" s="3">
        <f t="shared" si="21"/>
        <v>0.59554879788807069</v>
      </c>
      <c r="O76" s="3">
        <f t="shared" si="22"/>
        <v>9.5462718916021547</v>
      </c>
    </row>
    <row r="77" spans="2:15" x14ac:dyDescent="0.25">
      <c r="B77" s="6">
        <v>113.985</v>
      </c>
      <c r="C77" s="3">
        <f t="shared" si="12"/>
        <v>4450</v>
      </c>
      <c r="D77" s="3">
        <v>0.30990000000000001</v>
      </c>
      <c r="E77" s="3">
        <v>1.11873</v>
      </c>
      <c r="F77" s="3">
        <f t="shared" si="13"/>
        <v>92.986227359999987</v>
      </c>
      <c r="G77" s="3">
        <f t="shared" si="14"/>
        <v>43331.852565948924</v>
      </c>
      <c r="H77" s="5">
        <f t="shared" si="15"/>
        <v>43.331852565948921</v>
      </c>
      <c r="I77" s="3">
        <f t="shared" si="16"/>
        <v>78.786883425742559</v>
      </c>
      <c r="J77" s="3">
        <f t="shared" si="17"/>
        <v>13080.98292883923</v>
      </c>
      <c r="K77" s="3">
        <f t="shared" si="18"/>
        <v>13.08098292883923</v>
      </c>
      <c r="L77" s="3">
        <f t="shared" si="19"/>
        <v>454556.91099714633</v>
      </c>
      <c r="M77" s="3">
        <f t="shared" si="20"/>
        <v>604.28434995844066</v>
      </c>
      <c r="N77" s="3">
        <f t="shared" si="21"/>
        <v>0.6042843499584406</v>
      </c>
      <c r="O77" s="3">
        <f t="shared" si="22"/>
        <v>9.5247088379586575</v>
      </c>
    </row>
    <row r="78" spans="2:15" x14ac:dyDescent="0.25">
      <c r="B78" s="6">
        <v>113.306</v>
      </c>
      <c r="C78" s="3">
        <f t="shared" si="12"/>
        <v>4500</v>
      </c>
      <c r="D78" s="3">
        <v>0.31445000000000001</v>
      </c>
      <c r="E78" s="3">
        <v>1.1156299999999999</v>
      </c>
      <c r="F78" s="3">
        <f t="shared" si="13"/>
        <v>92.432315455999998</v>
      </c>
      <c r="G78" s="3">
        <f t="shared" si="14"/>
        <v>43557.702478629581</v>
      </c>
      <c r="H78" s="5">
        <f t="shared" si="15"/>
        <v>43.557702478629579</v>
      </c>
      <c r="I78" s="3">
        <f t="shared" si="16"/>
        <v>79.197528475247523</v>
      </c>
      <c r="J78" s="3">
        <f t="shared" si="17"/>
        <v>13149.162309071335</v>
      </c>
      <c r="K78" s="3">
        <f t="shared" si="18"/>
        <v>13.149162309071334</v>
      </c>
      <c r="L78" s="3">
        <f t="shared" si="19"/>
        <v>462060.10789330257</v>
      </c>
      <c r="M78" s="3">
        <f t="shared" si="20"/>
        <v>616.35237949822829</v>
      </c>
      <c r="N78" s="3">
        <f t="shared" si="21"/>
        <v>0.6163523794982283</v>
      </c>
      <c r="O78" s="3">
        <f t="shared" si="22"/>
        <v>9.3868890726137248</v>
      </c>
    </row>
    <row r="79" spans="2:15" x14ac:dyDescent="0.25">
      <c r="B79" s="6">
        <v>113.074</v>
      </c>
      <c r="C79" s="3">
        <f t="shared" si="12"/>
        <v>4550</v>
      </c>
      <c r="D79" s="3">
        <v>0.31709999999999999</v>
      </c>
      <c r="E79" s="3">
        <v>1.1095299999999999</v>
      </c>
      <c r="F79" s="3">
        <f t="shared" si="13"/>
        <v>92.243055423999991</v>
      </c>
      <c r="G79" s="3">
        <f t="shared" si="14"/>
        <v>43951.4992984817</v>
      </c>
      <c r="H79" s="5">
        <f t="shared" si="15"/>
        <v>43.9514992984817</v>
      </c>
      <c r="I79" s="3">
        <f t="shared" si="16"/>
        <v>79.913538114851477</v>
      </c>
      <c r="J79" s="3">
        <f t="shared" si="17"/>
        <v>13268.041359305269</v>
      </c>
      <c r="K79" s="3">
        <f t="shared" si="18"/>
        <v>13.268041359305268</v>
      </c>
      <c r="L79" s="3">
        <f t="shared" si="19"/>
        <v>471417.92127560824</v>
      </c>
      <c r="M79" s="3">
        <f t="shared" si="20"/>
        <v>627.16591923968463</v>
      </c>
      <c r="N79" s="3">
        <f t="shared" si="21"/>
        <v>0.62716591923968468</v>
      </c>
      <c r="O79" s="3">
        <f t="shared" si="22"/>
        <v>9.3084429797647008</v>
      </c>
    </row>
    <row r="80" spans="2:15" x14ac:dyDescent="0.25">
      <c r="B80" s="6">
        <v>112.19499999999999</v>
      </c>
      <c r="C80" s="3">
        <f t="shared" si="12"/>
        <v>4600</v>
      </c>
      <c r="D80" s="3">
        <v>0.31940000000000002</v>
      </c>
      <c r="E80" s="3">
        <v>1.1056900000000001</v>
      </c>
      <c r="F80" s="3">
        <f t="shared" si="13"/>
        <v>91.525988319999982</v>
      </c>
      <c r="G80" s="3">
        <f t="shared" si="14"/>
        <v>44089.063786194092</v>
      </c>
      <c r="H80" s="5">
        <f t="shared" si="15"/>
        <v>44.089063786194089</v>
      </c>
      <c r="I80" s="3">
        <f t="shared" si="16"/>
        <v>80.163660752475224</v>
      </c>
      <c r="J80" s="3">
        <f t="shared" si="17"/>
        <v>13309.569210269907</v>
      </c>
      <c r="K80" s="3">
        <f t="shared" si="18"/>
        <v>13.309569210269906</v>
      </c>
      <c r="L80" s="3">
        <f t="shared" si="19"/>
        <v>478090.0506138124</v>
      </c>
      <c r="M80" s="3">
        <f t="shared" si="20"/>
        <v>633.69211379896774</v>
      </c>
      <c r="N80" s="3">
        <f t="shared" si="21"/>
        <v>0.63369211379896773</v>
      </c>
      <c r="O80" s="3">
        <f t="shared" si="22"/>
        <v>9.2414128643812994</v>
      </c>
    </row>
    <row r="81" spans="2:15" x14ac:dyDescent="0.25">
      <c r="B81" s="6">
        <v>111.06100000000001</v>
      </c>
      <c r="C81" s="3">
        <f t="shared" si="12"/>
        <v>4650</v>
      </c>
      <c r="D81" s="3">
        <v>0.32055</v>
      </c>
      <c r="E81" s="3">
        <v>1.09782</v>
      </c>
      <c r="F81" s="3">
        <f t="shared" si="13"/>
        <v>90.600898336</v>
      </c>
      <c r="G81" s="3">
        <f t="shared" si="14"/>
        <v>44117.82307625706</v>
      </c>
      <c r="H81" s="5">
        <f t="shared" si="15"/>
        <v>44.117823076257061</v>
      </c>
      <c r="I81" s="3">
        <f t="shared" si="16"/>
        <v>80.215951497029707</v>
      </c>
      <c r="J81" s="3">
        <f t="shared" si="17"/>
        <v>13318.251040380599</v>
      </c>
      <c r="K81" s="3">
        <f t="shared" si="18"/>
        <v>13.318251040380598</v>
      </c>
      <c r="L81" s="3">
        <f t="shared" si="19"/>
        <v>483601.9294326994</v>
      </c>
      <c r="M81" s="3">
        <f t="shared" si="20"/>
        <v>636.38856841923905</v>
      </c>
      <c r="N81" s="3">
        <f t="shared" si="21"/>
        <v>0.63638856841923908</v>
      </c>
      <c r="O81" s="3">
        <f t="shared" si="22"/>
        <v>9.2082585209277372</v>
      </c>
    </row>
    <row r="82" spans="2:15" x14ac:dyDescent="0.25">
      <c r="B82" s="6">
        <v>109.973</v>
      </c>
      <c r="C82" s="3">
        <f t="shared" si="12"/>
        <v>4700</v>
      </c>
      <c r="D82" s="3">
        <v>0.32069999999999999</v>
      </c>
      <c r="E82" s="3">
        <v>1.09558</v>
      </c>
      <c r="F82" s="3">
        <f t="shared" si="13"/>
        <v>89.713334047999993</v>
      </c>
      <c r="G82" s="3">
        <f t="shared" si="14"/>
        <v>44155.364350631527</v>
      </c>
      <c r="H82" s="5">
        <f t="shared" si="15"/>
        <v>44.15536435063153</v>
      </c>
      <c r="I82" s="3">
        <f t="shared" si="16"/>
        <v>80.284209829702959</v>
      </c>
      <c r="J82" s="3">
        <f t="shared" si="17"/>
        <v>13329.583968472512</v>
      </c>
      <c r="K82" s="3">
        <f t="shared" si="18"/>
        <v>13.329583968472512</v>
      </c>
      <c r="L82" s="3">
        <f t="shared" si="19"/>
        <v>489217.88747734373</v>
      </c>
      <c r="M82" s="3">
        <f t="shared" si="20"/>
        <v>637.22814062613895</v>
      </c>
      <c r="N82" s="3">
        <f t="shared" si="21"/>
        <v>0.63722814062613897</v>
      </c>
      <c r="O82" s="3">
        <f t="shared" si="22"/>
        <v>9.2039515711985871</v>
      </c>
    </row>
    <row r="83" spans="2:15" x14ac:dyDescent="0.25">
      <c r="B83" s="6">
        <v>108.654</v>
      </c>
      <c r="C83" s="3">
        <f t="shared" si="12"/>
        <v>4750</v>
      </c>
      <c r="D83" s="3">
        <v>0.32485000000000003</v>
      </c>
      <c r="E83" s="3">
        <v>1.0882700000000001</v>
      </c>
      <c r="F83" s="3">
        <f t="shared" si="13"/>
        <v>88.637325503999989</v>
      </c>
      <c r="G83" s="3">
        <f t="shared" si="14"/>
        <v>44089.875350892151</v>
      </c>
      <c r="H83" s="5">
        <f t="shared" si="15"/>
        <v>44.08987535089215</v>
      </c>
      <c r="I83" s="3">
        <f t="shared" si="16"/>
        <v>80.165136356435639</v>
      </c>
      <c r="J83" s="3">
        <f t="shared" si="17"/>
        <v>13309.814204733153</v>
      </c>
      <c r="K83" s="3">
        <f t="shared" si="18"/>
        <v>13.309814204733152</v>
      </c>
      <c r="L83" s="3">
        <f t="shared" si="19"/>
        <v>493689.03092905635</v>
      </c>
      <c r="M83" s="3">
        <f t="shared" si="20"/>
        <v>644.51682034817929</v>
      </c>
      <c r="N83" s="3">
        <f t="shared" si="21"/>
        <v>0.64451682034817925</v>
      </c>
      <c r="O83" s="3">
        <f t="shared" si="22"/>
        <v>9.0863699211432554</v>
      </c>
    </row>
    <row r="84" spans="2:15" x14ac:dyDescent="0.25">
      <c r="B84" s="6">
        <v>107.07599999999999</v>
      </c>
      <c r="C84" s="3">
        <f t="shared" si="12"/>
        <v>4800</v>
      </c>
      <c r="D84" s="3">
        <v>0.32455000000000001</v>
      </c>
      <c r="E84" s="3">
        <v>1.08396</v>
      </c>
      <c r="F84" s="3">
        <f t="shared" si="13"/>
        <v>87.350030975999985</v>
      </c>
      <c r="G84" s="3">
        <f t="shared" si="14"/>
        <v>43906.914496806785</v>
      </c>
      <c r="H84" s="5">
        <f t="shared" si="15"/>
        <v>43.906914496806785</v>
      </c>
      <c r="I84" s="3">
        <f t="shared" si="16"/>
        <v>79.832473093069282</v>
      </c>
      <c r="J84" s="3">
        <f t="shared" si="17"/>
        <v>13254.582137161291</v>
      </c>
      <c r="K84" s="3">
        <f t="shared" si="18"/>
        <v>13.254582137161291</v>
      </c>
      <c r="L84" s="3">
        <f t="shared" si="19"/>
        <v>496815.51891426818</v>
      </c>
      <c r="M84" s="3">
        <f t="shared" si="20"/>
        <v>641.24950949723882</v>
      </c>
      <c r="N84" s="3">
        <f t="shared" si="21"/>
        <v>0.6412495094972388</v>
      </c>
      <c r="O84" s="3">
        <f t="shared" si="22"/>
        <v>9.0947689689828604</v>
      </c>
    </row>
    <row r="85" spans="2:15" x14ac:dyDescent="0.25">
      <c r="B85" s="6">
        <v>105.24</v>
      </c>
      <c r="C85" s="3">
        <f t="shared" si="12"/>
        <v>4850</v>
      </c>
      <c r="D85" s="3">
        <v>0.32569999999999999</v>
      </c>
      <c r="E85" s="3">
        <v>1.0822099999999999</v>
      </c>
      <c r="F85" s="3">
        <f t="shared" si="13"/>
        <v>85.852266239999992</v>
      </c>
      <c r="G85" s="3">
        <f t="shared" si="14"/>
        <v>43603.577241035069</v>
      </c>
      <c r="H85" s="5">
        <f t="shared" si="15"/>
        <v>43.603577241035069</v>
      </c>
      <c r="I85" s="3">
        <f t="shared" si="16"/>
        <v>79.280938930693054</v>
      </c>
      <c r="J85" s="3">
        <f t="shared" si="17"/>
        <v>13163.01094346742</v>
      </c>
      <c r="K85" s="3">
        <f t="shared" si="18"/>
        <v>13.16301094346742</v>
      </c>
      <c r="L85" s="3">
        <f t="shared" si="19"/>
        <v>498522.6055019034</v>
      </c>
      <c r="M85" s="3">
        <f t="shared" si="20"/>
        <v>639.0758298332305</v>
      </c>
      <c r="N85" s="3">
        <f t="shared" si="21"/>
        <v>0.63907582983323052</v>
      </c>
      <c r="O85" s="3">
        <f t="shared" si="22"/>
        <v>9.0626566437930194</v>
      </c>
    </row>
    <row r="86" spans="2:15" x14ac:dyDescent="0.25">
      <c r="B86" s="6">
        <v>103.63200000000001</v>
      </c>
      <c r="C86" s="3">
        <f t="shared" si="12"/>
        <v>4900</v>
      </c>
      <c r="D86" s="3">
        <v>0.32769999999999999</v>
      </c>
      <c r="E86" s="3">
        <v>1.0846</v>
      </c>
      <c r="F86" s="3">
        <f t="shared" si="13"/>
        <v>84.540498431999993</v>
      </c>
      <c r="G86" s="3">
        <f t="shared" si="14"/>
        <v>43379.995438115795</v>
      </c>
      <c r="H86" s="5">
        <f t="shared" si="15"/>
        <v>43.379995438115792</v>
      </c>
      <c r="I86" s="3">
        <f t="shared" si="16"/>
        <v>78.874417805940581</v>
      </c>
      <c r="J86" s="3">
        <f t="shared" si="17"/>
        <v>13095.516258287853</v>
      </c>
      <c r="K86" s="3">
        <f t="shared" si="18"/>
        <v>13.095516258287853</v>
      </c>
      <c r="L86" s="3">
        <f t="shared" si="19"/>
        <v>501079.43530597974</v>
      </c>
      <c r="M86" s="3">
        <f t="shared" si="20"/>
        <v>639.70310272817449</v>
      </c>
      <c r="N86" s="3">
        <f t="shared" si="21"/>
        <v>0.63970310272817443</v>
      </c>
      <c r="O86" s="3">
        <f t="shared" si="22"/>
        <v>9.0073459532602609</v>
      </c>
    </row>
    <row r="87" spans="2:15" x14ac:dyDescent="0.25">
      <c r="B87" s="6">
        <v>102.33499999999999</v>
      </c>
      <c r="C87" s="3">
        <f t="shared" si="12"/>
        <v>4950</v>
      </c>
      <c r="D87" s="3">
        <v>0.32845000000000002</v>
      </c>
      <c r="E87" s="3">
        <v>1.08823</v>
      </c>
      <c r="F87" s="3">
        <f t="shared" si="13"/>
        <v>83.482436959999987</v>
      </c>
      <c r="G87" s="3">
        <f t="shared" si="14"/>
        <v>43274.188758455988</v>
      </c>
      <c r="H87" s="5">
        <f t="shared" si="15"/>
        <v>43.274188758455985</v>
      </c>
      <c r="I87" s="3">
        <f t="shared" si="16"/>
        <v>78.682037881188108</v>
      </c>
      <c r="J87" s="3">
        <f t="shared" si="17"/>
        <v>13063.575427503372</v>
      </c>
      <c r="K87" s="3">
        <f t="shared" si="18"/>
        <v>13.063575427503372</v>
      </c>
      <c r="L87" s="3">
        <f t="shared" si="19"/>
        <v>504957.85378467117</v>
      </c>
      <c r="M87" s="3">
        <f t="shared" si="20"/>
        <v>639.60332839716909</v>
      </c>
      <c r="N87" s="3">
        <f t="shared" si="21"/>
        <v>0.63960332839716905</v>
      </c>
      <c r="O87" s="3">
        <f t="shared" si="22"/>
        <v>8.986778105901621</v>
      </c>
    </row>
    <row r="88" spans="2:15" x14ac:dyDescent="0.25">
      <c r="B88" s="6">
        <v>101.10599999999999</v>
      </c>
      <c r="C88" s="3">
        <f t="shared" si="12"/>
        <v>5000</v>
      </c>
      <c r="D88" s="3">
        <v>0.32869999999999999</v>
      </c>
      <c r="E88" s="3">
        <v>1.08687</v>
      </c>
      <c r="F88" s="3">
        <f t="shared" si="13"/>
        <v>82.479848255999997</v>
      </c>
      <c r="G88" s="3">
        <f t="shared" si="14"/>
        <v>43186.347558375084</v>
      </c>
      <c r="H88" s="5">
        <f t="shared" si="15"/>
        <v>43.186347558375083</v>
      </c>
      <c r="I88" s="3">
        <f t="shared" si="16"/>
        <v>78.522323168316831</v>
      </c>
      <c r="J88" s="3">
        <f t="shared" si="17"/>
        <v>13037.058000468414</v>
      </c>
      <c r="K88" s="3">
        <f t="shared" si="18"/>
        <v>13.037058000468415</v>
      </c>
      <c r="L88" s="3">
        <f t="shared" si="19"/>
        <v>509023.08322138095</v>
      </c>
      <c r="M88" s="3">
        <f t="shared" si="20"/>
        <v>638.79085990970509</v>
      </c>
      <c r="N88" s="3">
        <f t="shared" si="21"/>
        <v>0.63879085990970508</v>
      </c>
      <c r="O88" s="3">
        <f t="shared" si="22"/>
        <v>8.9799430145524397</v>
      </c>
    </row>
    <row r="89" spans="2:15" x14ac:dyDescent="0.25">
      <c r="B89" s="6">
        <v>99.314899999999994</v>
      </c>
      <c r="C89" s="3">
        <f t="shared" si="12"/>
        <v>5050</v>
      </c>
      <c r="D89" s="3">
        <v>0.32984999999999998</v>
      </c>
      <c r="E89" s="3">
        <v>1.0891</v>
      </c>
      <c r="F89" s="3">
        <f t="shared" si="13"/>
        <v>81.018711862399996</v>
      </c>
      <c r="G89" s="3">
        <f t="shared" si="14"/>
        <v>42845.511315021053</v>
      </c>
      <c r="H89" s="5">
        <f t="shared" si="15"/>
        <v>42.845511315021049</v>
      </c>
      <c r="I89" s="3">
        <f t="shared" si="16"/>
        <v>77.902607559999993</v>
      </c>
      <c r="J89" s="3">
        <f t="shared" si="17"/>
        <v>12934.166644183606</v>
      </c>
      <c r="K89" s="3">
        <f t="shared" si="18"/>
        <v>12.934166644183605</v>
      </c>
      <c r="L89" s="3">
        <f t="shared" si="19"/>
        <v>510055.81763337855</v>
      </c>
      <c r="M89" s="3">
        <f t="shared" si="20"/>
        <v>635.96663582668612</v>
      </c>
      <c r="N89" s="3">
        <f t="shared" si="21"/>
        <v>0.63596663582668611</v>
      </c>
      <c r="O89" s="3">
        <f t="shared" si="22"/>
        <v>8.948635042847922</v>
      </c>
    </row>
    <row r="90" spans="2:15" x14ac:dyDescent="0.25">
      <c r="B90" s="6">
        <v>97.581500000000005</v>
      </c>
      <c r="C90" s="3">
        <f t="shared" si="12"/>
        <v>5100</v>
      </c>
      <c r="D90" s="3">
        <v>0.32969999999999999</v>
      </c>
      <c r="E90" s="3">
        <v>1.09185</v>
      </c>
      <c r="F90" s="3">
        <f t="shared" si="13"/>
        <v>79.604645743999995</v>
      </c>
      <c r="G90" s="3">
        <f t="shared" si="14"/>
        <v>42514.512944364622</v>
      </c>
      <c r="H90" s="5">
        <f t="shared" si="15"/>
        <v>42.514512944364625</v>
      </c>
      <c r="I90" s="3">
        <f t="shared" si="16"/>
        <v>77.300779378217825</v>
      </c>
      <c r="J90" s="3">
        <f t="shared" si="17"/>
        <v>12834.245136571149</v>
      </c>
      <c r="K90" s="3">
        <f t="shared" si="18"/>
        <v>12.83424513657115</v>
      </c>
      <c r="L90" s="3">
        <f t="shared" si="19"/>
        <v>511126.48042232939</v>
      </c>
      <c r="M90" s="3">
        <f t="shared" si="20"/>
        <v>630.76657129906573</v>
      </c>
      <c r="N90" s="3">
        <f t="shared" si="21"/>
        <v>0.63076657129906577</v>
      </c>
      <c r="O90" s="3">
        <f t="shared" si="22"/>
        <v>8.9527063053787899</v>
      </c>
    </row>
    <row r="91" spans="2:15" x14ac:dyDescent="0.25">
      <c r="B91" s="6">
        <v>95.848600000000005</v>
      </c>
      <c r="C91" s="3">
        <f t="shared" si="12"/>
        <v>5150</v>
      </c>
      <c r="D91" s="3">
        <v>0.33095000000000002</v>
      </c>
      <c r="E91" s="3">
        <v>1.0940700000000001</v>
      </c>
      <c r="F91" s="3">
        <f t="shared" si="13"/>
        <v>78.190987513599993</v>
      </c>
      <c r="G91" s="3">
        <f t="shared" si="14"/>
        <v>42168.926484691117</v>
      </c>
      <c r="H91" s="5">
        <f t="shared" si="15"/>
        <v>42.16892648469112</v>
      </c>
      <c r="I91" s="3">
        <f t="shared" si="16"/>
        <v>76.672426826930689</v>
      </c>
      <c r="J91" s="3">
        <f t="shared" si="17"/>
        <v>12729.919789009631</v>
      </c>
      <c r="K91" s="3">
        <f t="shared" si="18"/>
        <v>12.729919789009632</v>
      </c>
      <c r="L91" s="3">
        <f t="shared" si="19"/>
        <v>511942.01257121278</v>
      </c>
      <c r="M91" s="3">
        <f t="shared" si="20"/>
        <v>628.01127990488385</v>
      </c>
      <c r="N91" s="3">
        <f t="shared" si="21"/>
        <v>0.62801127990488381</v>
      </c>
      <c r="O91" s="3">
        <f t="shared" si="22"/>
        <v>8.9188918836180271</v>
      </c>
    </row>
    <row r="92" spans="2:15" x14ac:dyDescent="0.25">
      <c r="B92" s="6">
        <v>94.803299999999993</v>
      </c>
      <c r="C92" s="3">
        <f t="shared" si="12"/>
        <v>5200</v>
      </c>
      <c r="D92" s="3">
        <v>0.33379999999999999</v>
      </c>
      <c r="E92" s="3">
        <v>1.0934600000000001</v>
      </c>
      <c r="F92" s="3">
        <f t="shared" si="13"/>
        <v>77.338256860799987</v>
      </c>
      <c r="G92" s="3">
        <f t="shared" si="14"/>
        <v>42113.985263190472</v>
      </c>
      <c r="H92" s="5">
        <f t="shared" si="15"/>
        <v>42.113985263190472</v>
      </c>
      <c r="I92" s="3">
        <f t="shared" si="16"/>
        <v>76.572531545346521</v>
      </c>
      <c r="J92" s="3">
        <f t="shared" si="17"/>
        <v>12713.334179625734</v>
      </c>
      <c r="K92" s="3">
        <f t="shared" si="18"/>
        <v>12.713334179625734</v>
      </c>
      <c r="L92" s="3">
        <f t="shared" si="19"/>
        <v>516238.84655422397</v>
      </c>
      <c r="M92" s="3">
        <f t="shared" si="20"/>
        <v>632.59417263838407</v>
      </c>
      <c r="N92" s="3">
        <f t="shared" si="21"/>
        <v>0.63259417263838402</v>
      </c>
      <c r="O92" s="3">
        <f t="shared" si="22"/>
        <v>8.84274196789511</v>
      </c>
    </row>
    <row r="93" spans="2:15" x14ac:dyDescent="0.25">
      <c r="B93" s="6">
        <v>93.0976</v>
      </c>
      <c r="C93" s="3">
        <f t="shared" si="12"/>
        <v>5250</v>
      </c>
      <c r="D93" s="3">
        <v>0.33129999999999998</v>
      </c>
      <c r="E93" s="3">
        <v>1.0880399999999999</v>
      </c>
      <c r="F93" s="3">
        <f t="shared" si="13"/>
        <v>75.94678773759999</v>
      </c>
      <c r="G93" s="3">
        <f t="shared" si="14"/>
        <v>41753.927323532807</v>
      </c>
      <c r="H93" s="5">
        <f t="shared" si="15"/>
        <v>41.753927323532807</v>
      </c>
      <c r="I93" s="3">
        <f t="shared" si="16"/>
        <v>75.917866645544549</v>
      </c>
      <c r="J93" s="3">
        <f t="shared" si="17"/>
        <v>12604.640193951182</v>
      </c>
      <c r="K93" s="3">
        <f t="shared" si="18"/>
        <v>12.604640193951182</v>
      </c>
      <c r="L93" s="3">
        <f t="shared" si="19"/>
        <v>516746.604556042</v>
      </c>
      <c r="M93" s="3">
        <f t="shared" si="20"/>
        <v>622.48842550288873</v>
      </c>
      <c r="N93" s="3">
        <f t="shared" si="21"/>
        <v>0.62248842550288874</v>
      </c>
      <c r="O93" s="3">
        <f t="shared" si="22"/>
        <v>8.9094695710334673</v>
      </c>
    </row>
    <row r="94" spans="2:15" x14ac:dyDescent="0.25">
      <c r="B94" s="6">
        <v>91.788600000000002</v>
      </c>
      <c r="C94" s="3">
        <f t="shared" si="12"/>
        <v>5300</v>
      </c>
      <c r="D94" s="3">
        <v>0.33239999999999997</v>
      </c>
      <c r="E94" s="3">
        <v>1.0833900000000001</v>
      </c>
      <c r="F94" s="3">
        <f t="shared" si="13"/>
        <v>74.878936953600004</v>
      </c>
      <c r="G94" s="3">
        <f t="shared" si="14"/>
        <v>41558.910889427614</v>
      </c>
      <c r="H94" s="5">
        <f t="shared" si="15"/>
        <v>41.558910889427615</v>
      </c>
      <c r="I94" s="3">
        <f t="shared" si="16"/>
        <v>75.563283673663364</v>
      </c>
      <c r="J94" s="3">
        <f t="shared" si="17"/>
        <v>12545.768798100044</v>
      </c>
      <c r="K94" s="3">
        <f t="shared" si="18"/>
        <v>12.545768798100044</v>
      </c>
      <c r="L94" s="3">
        <f t="shared" si="19"/>
        <v>519231.49146439001</v>
      </c>
      <c r="M94" s="3">
        <f t="shared" si="20"/>
        <v>621.63818908405801</v>
      </c>
      <c r="N94" s="3">
        <f t="shared" si="21"/>
        <v>0.62163818908405799</v>
      </c>
      <c r="O94" s="3">
        <f t="shared" si="22"/>
        <v>8.879985766797196</v>
      </c>
    </row>
    <row r="95" spans="2:15" x14ac:dyDescent="0.25">
      <c r="B95" s="6">
        <v>90.593800000000002</v>
      </c>
      <c r="C95" s="3">
        <f t="shared" si="12"/>
        <v>5350</v>
      </c>
      <c r="D95" s="3">
        <v>0.33079999999999998</v>
      </c>
      <c r="E95" s="3">
        <v>1.0800700000000001</v>
      </c>
      <c r="F95" s="3">
        <f t="shared" si="13"/>
        <v>73.904247788799992</v>
      </c>
      <c r="G95" s="3">
        <f t="shared" si="14"/>
        <v>41404.905809489988</v>
      </c>
      <c r="H95" s="5">
        <f t="shared" si="15"/>
        <v>41.404905809489989</v>
      </c>
      <c r="I95" s="3">
        <f t="shared" si="16"/>
        <v>75.283268406336617</v>
      </c>
      <c r="J95" s="3">
        <f t="shared" si="17"/>
        <v>12499.277875087866</v>
      </c>
      <c r="K95" s="3">
        <f t="shared" si="18"/>
        <v>12.499277875087866</v>
      </c>
      <c r="L95" s="3">
        <f t="shared" si="19"/>
        <v>522187.63076107192</v>
      </c>
      <c r="M95" s="3">
        <f t="shared" si="20"/>
        <v>616.3534278800679</v>
      </c>
      <c r="N95" s="3">
        <f t="shared" si="21"/>
        <v>0.61635342788006786</v>
      </c>
      <c r="O95" s="3">
        <f t="shared" si="22"/>
        <v>8.9229361211710625</v>
      </c>
    </row>
    <row r="96" spans="2:15" x14ac:dyDescent="0.25">
      <c r="B96" s="6">
        <v>89.6374</v>
      </c>
      <c r="C96" s="3">
        <f t="shared" si="12"/>
        <v>5400</v>
      </c>
      <c r="D96" s="3">
        <v>0.33879999999999999</v>
      </c>
      <c r="E96" s="3">
        <v>1.0789500000000001</v>
      </c>
      <c r="F96" s="3">
        <f t="shared" si="13"/>
        <v>73.124039622399991</v>
      </c>
      <c r="G96" s="3">
        <f t="shared" si="14"/>
        <v>41350.670222137342</v>
      </c>
      <c r="H96" s="5">
        <f t="shared" si="15"/>
        <v>41.350670222137339</v>
      </c>
      <c r="I96" s="3">
        <f t="shared" si="16"/>
        <v>75.184656123564352</v>
      </c>
      <c r="J96" s="3">
        <f t="shared" si="17"/>
        <v>12482.905281942541</v>
      </c>
      <c r="K96" s="3">
        <f t="shared" si="18"/>
        <v>12.482905281942541</v>
      </c>
      <c r="L96" s="3">
        <f t="shared" si="19"/>
        <v>526377.4916597195</v>
      </c>
      <c r="M96" s="3">
        <f t="shared" si="20"/>
        <v>630.43231820670587</v>
      </c>
      <c r="N96" s="3">
        <f t="shared" si="21"/>
        <v>0.63043231820670587</v>
      </c>
      <c r="O96" s="3">
        <f t="shared" si="22"/>
        <v>8.7122410533748145</v>
      </c>
    </row>
    <row r="97" spans="2:15" x14ac:dyDescent="0.25">
      <c r="B97" s="6">
        <v>88.925600000000003</v>
      </c>
      <c r="C97" s="3">
        <f t="shared" si="12"/>
        <v>5450</v>
      </c>
      <c r="D97" s="3">
        <v>0.34379999999999999</v>
      </c>
      <c r="E97" s="3">
        <v>1.0792299999999999</v>
      </c>
      <c r="F97" s="3">
        <f>B97*0.815776</f>
        <v>72.543370265600004</v>
      </c>
      <c r="G97" s="3">
        <f t="shared" si="14"/>
        <v>41402.145635238005</v>
      </c>
      <c r="H97" s="5">
        <f t="shared" si="15"/>
        <v>41.402145635238007</v>
      </c>
      <c r="I97" s="3">
        <f t="shared" si="16"/>
        <v>75.278249799603969</v>
      </c>
      <c r="J97" s="3">
        <f t="shared" si="17"/>
        <v>12498.444636023925</v>
      </c>
      <c r="K97" s="3">
        <f t="shared" si="18"/>
        <v>12.498444636023926</v>
      </c>
      <c r="L97" s="3">
        <f t="shared" si="19"/>
        <v>531912.68597719911</v>
      </c>
      <c r="M97" s="3">
        <f t="shared" si="20"/>
        <v>640.53259512276725</v>
      </c>
      <c r="N97" s="3">
        <f t="shared" si="21"/>
        <v>0.64053259512276728</v>
      </c>
      <c r="O97" s="3">
        <f t="shared" si="22"/>
        <v>8.5855359769731994</v>
      </c>
    </row>
    <row r="98" spans="2:15" ht="15.75" thickBot="1" x14ac:dyDescent="0.3">
      <c r="B98" s="7">
        <v>88.647400000000005</v>
      </c>
      <c r="C98" s="4">
        <f t="shared" si="12"/>
        <v>5500</v>
      </c>
      <c r="D98" s="4">
        <v>0.3488</v>
      </c>
      <c r="E98" s="4">
        <v>1.0836600000000001</v>
      </c>
      <c r="F98" s="4">
        <f>B98*0.815776</f>
        <v>72.316421382399994</v>
      </c>
      <c r="G98" s="4">
        <f t="shared" si="14"/>
        <v>41651.268660622794</v>
      </c>
      <c r="H98" s="8">
        <f t="shared" si="15"/>
        <v>41.651268660622797</v>
      </c>
      <c r="I98" s="4">
        <f t="shared" si="16"/>
        <v>75.731210510891088</v>
      </c>
      <c r="J98" s="4">
        <f t="shared" si="17"/>
        <v>12573.649683795184</v>
      </c>
      <c r="K98" s="4">
        <f t="shared" si="18"/>
        <v>12.573649683795184</v>
      </c>
      <c r="L98" s="4">
        <f t="shared" si="19"/>
        <v>540022.58194119483</v>
      </c>
      <c r="M98" s="4">
        <f t="shared" si="20"/>
        <v>653.75831289713551</v>
      </c>
      <c r="N98" s="4">
        <f t="shared" si="21"/>
        <v>0.65375831289713549</v>
      </c>
      <c r="O98" s="4">
        <f t="shared" si="22"/>
        <v>8.4624635002390676</v>
      </c>
    </row>
  </sheetData>
  <mergeCells count="1">
    <mergeCell ref="M2:N2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5" ma:contentTypeDescription="Create a new document." ma:contentTypeScope="" ma:versionID="f446f741748c0184338ae7a219e2f6ee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138d77006fce16600132d2eb6105f1d9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ystemTag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Props1.xml><?xml version="1.0" encoding="utf-8"?>
<ds:datastoreItem xmlns:ds="http://schemas.openxmlformats.org/officeDocument/2006/customXml" ds:itemID="{E1068F45-6F9A-4631-B722-7FCFFE059A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550816ce-8156-4f45-b1c4-24236a73d0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4A433E-B659-43C9-8FB2-B8A19C31D3D1}">
  <ds:schemaRefs>
    <ds:schemaRef ds:uri="http://purl.org/dc/dcmitype/"/>
    <ds:schemaRef ds:uri="550816ce-8156-4f45-b1c4-24236a73d01f"/>
    <ds:schemaRef ds:uri="http://purl.org/dc/terms/"/>
    <ds:schemaRef ds:uri="http://schemas.microsoft.com/office/2006/documentManagement/types"/>
    <ds:schemaRef ds:uri="http://schemas.microsoft.com/office/2006/metadata/properties"/>
    <ds:schemaRef ds:uri="0ebdf10f-b5a3-45b6-acdb-7dc1eb398785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Rhys Thomas</cp:lastModifiedBy>
  <cp:revision/>
  <dcterms:created xsi:type="dcterms:W3CDTF">2019-10-18T15:00:30Z</dcterms:created>
  <dcterms:modified xsi:type="dcterms:W3CDTF">2024-03-17T00:50:59Z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  <property fmtid="{D5CDD505-2E9C-101B-9397-08002B2CF9AE}" pid="3" name="MediaServiceImageTags">
    <vt:lpwstr/>
  </property>
</Properties>
</file>