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6cd3ea862c936f58/Documents/excel/"/>
    </mc:Choice>
  </mc:AlternateContent>
  <xr:revisionPtr revIDLastSave="0" documentId="8_{D5E9E55A-00D8-4424-93B7-A9E4FA9D682E}" xr6:coauthVersionLast="47" xr6:coauthVersionMax="47" xr10:uidLastSave="{00000000-0000-0000-0000-000000000000}"/>
  <bookViews>
    <workbookView xWindow="-108" yWindow="-108" windowWidth="23256" windowHeight="12456" firstSheet="1" activeTab="3" xr2:uid="{6A8DDF3F-FB8C-4EB5-A22C-0042FD534DDB}"/>
  </bookViews>
  <sheets>
    <sheet name="Template" sheetId="1" r:id="rId1"/>
    <sheet name="Steel" sheetId="2" r:id="rId2"/>
    <sheet name="Alu" sheetId="3" r:id="rId3"/>
    <sheet name="Duralium" sheetId="4" r:id="rId4"/>
    <sheet name="Plastic" sheetId="5" r:id="rId5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5" i="2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5" i="3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5" i="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5" i="3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5" i="2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5" i="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5" i="3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5" i="2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5" i="3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5" i="4"/>
  <c r="H6" i="5"/>
  <c r="G6" i="5" s="1"/>
  <c r="H7" i="5"/>
  <c r="G7" i="5" s="1"/>
  <c r="H8" i="5"/>
  <c r="G8" i="5" s="1"/>
  <c r="H9" i="5"/>
  <c r="H10" i="5"/>
  <c r="H11" i="5"/>
  <c r="H12" i="5"/>
  <c r="H13" i="5"/>
  <c r="H14" i="5"/>
  <c r="H15" i="5"/>
  <c r="G15" i="5" s="1"/>
  <c r="H16" i="5"/>
  <c r="G16" i="5" s="1"/>
  <c r="H17" i="5"/>
  <c r="G17" i="5" s="1"/>
  <c r="H18" i="5"/>
  <c r="H19" i="5"/>
  <c r="H20" i="5"/>
  <c r="G20" i="5" s="1"/>
  <c r="H21" i="5"/>
  <c r="I21" i="5" s="1"/>
  <c r="J21" i="5" s="1"/>
  <c r="H22" i="5"/>
  <c r="H23" i="5"/>
  <c r="I23" i="5" s="1"/>
  <c r="J23" i="5" s="1"/>
  <c r="H24" i="5"/>
  <c r="H25" i="5"/>
  <c r="H26" i="5"/>
  <c r="H27" i="5"/>
  <c r="G27" i="5" s="1"/>
  <c r="H28" i="5"/>
  <c r="G28" i="5" s="1"/>
  <c r="H29" i="5"/>
  <c r="G29" i="5" s="1"/>
  <c r="H30" i="5"/>
  <c r="G30" i="5" s="1"/>
  <c r="H31" i="5"/>
  <c r="G31" i="5" s="1"/>
  <c r="H32" i="5"/>
  <c r="G32" i="5" s="1"/>
  <c r="H33" i="5"/>
  <c r="H34" i="5"/>
  <c r="H35" i="5"/>
  <c r="I35" i="5" s="1"/>
  <c r="J35" i="5" s="1"/>
  <c r="H36" i="5"/>
  <c r="H5" i="5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5" i="2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5" i="3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5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5" i="3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5" i="2"/>
  <c r="E20" i="5"/>
  <c r="H2" i="4"/>
  <c r="H2" i="3"/>
  <c r="H2" i="2"/>
  <c r="G19" i="5"/>
  <c r="I22" i="5"/>
  <c r="J22" i="5" s="1"/>
  <c r="I24" i="5"/>
  <c r="J24" i="5" s="1"/>
  <c r="H2" i="5"/>
  <c r="D6" i="5"/>
  <c r="D7" i="5"/>
  <c r="D8" i="5"/>
  <c r="D9" i="5"/>
  <c r="D10" i="5"/>
  <c r="G10" i="5" s="1"/>
  <c r="D11" i="5"/>
  <c r="G11" i="5" s="1"/>
  <c r="D12" i="5"/>
  <c r="D13" i="5"/>
  <c r="G13" i="5" s="1"/>
  <c r="D14" i="5"/>
  <c r="D15" i="5"/>
  <c r="D16" i="5"/>
  <c r="D17" i="5"/>
  <c r="D18" i="5"/>
  <c r="D19" i="5"/>
  <c r="D20" i="5"/>
  <c r="D21" i="5"/>
  <c r="D22" i="5"/>
  <c r="G22" i="5" s="1"/>
  <c r="D23" i="5"/>
  <c r="G23" i="5" s="1"/>
  <c r="D24" i="5"/>
  <c r="D25" i="5"/>
  <c r="D26" i="5"/>
  <c r="D27" i="5"/>
  <c r="D28" i="5"/>
  <c r="D29" i="5"/>
  <c r="D30" i="5"/>
  <c r="D31" i="5"/>
  <c r="D32" i="5"/>
  <c r="D33" i="5"/>
  <c r="D34" i="5"/>
  <c r="G34" i="5" s="1"/>
  <c r="D35" i="5"/>
  <c r="G35" i="5" s="1"/>
  <c r="D36" i="5"/>
  <c r="D5" i="5"/>
  <c r="C6" i="5"/>
  <c r="C7" i="5"/>
  <c r="E7" i="5" s="1"/>
  <c r="C8" i="5"/>
  <c r="C9" i="5"/>
  <c r="C10" i="5"/>
  <c r="C11" i="5"/>
  <c r="C12" i="5"/>
  <c r="C13" i="5"/>
  <c r="C14" i="5"/>
  <c r="C15" i="5"/>
  <c r="C16" i="5"/>
  <c r="C17" i="5"/>
  <c r="C18" i="5"/>
  <c r="C19" i="5"/>
  <c r="E19" i="5" s="1"/>
  <c r="C20" i="5"/>
  <c r="C21" i="5"/>
  <c r="C22" i="5"/>
  <c r="C23" i="5"/>
  <c r="C24" i="5"/>
  <c r="C25" i="5"/>
  <c r="C26" i="5"/>
  <c r="C27" i="5"/>
  <c r="C28" i="5"/>
  <c r="C29" i="5"/>
  <c r="C30" i="5"/>
  <c r="C31" i="5"/>
  <c r="E31" i="5" s="1"/>
  <c r="C32" i="5"/>
  <c r="C33" i="5"/>
  <c r="C34" i="5"/>
  <c r="C35" i="5"/>
  <c r="C36" i="5"/>
  <c r="C5" i="5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5" i="3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5" i="4"/>
  <c r="D27" i="2"/>
  <c r="D28" i="2"/>
  <c r="D29" i="2"/>
  <c r="D30" i="2"/>
  <c r="D31" i="2"/>
  <c r="D32" i="2"/>
  <c r="D33" i="2"/>
  <c r="D34" i="2"/>
  <c r="D35" i="2"/>
  <c r="D19" i="2"/>
  <c r="D20" i="2"/>
  <c r="D21" i="2"/>
  <c r="D22" i="2"/>
  <c r="D23" i="2"/>
  <c r="D24" i="2"/>
  <c r="D25" i="2"/>
  <c r="D26" i="2"/>
  <c r="D18" i="2"/>
  <c r="G14" i="5" l="1"/>
  <c r="G26" i="5"/>
  <c r="I5" i="5"/>
  <c r="J5" i="5" s="1"/>
  <c r="G25" i="5"/>
  <c r="I36" i="5"/>
  <c r="J36" i="5" s="1"/>
  <c r="G24" i="5"/>
  <c r="G12" i="5"/>
  <c r="G33" i="5"/>
  <c r="G21" i="5"/>
  <c r="G9" i="5"/>
  <c r="G18" i="5"/>
  <c r="I12" i="5"/>
  <c r="J12" i="5" s="1"/>
  <c r="E35" i="5"/>
  <c r="E23" i="5"/>
  <c r="E11" i="5"/>
  <c r="G5" i="5"/>
  <c r="F17" i="5"/>
  <c r="G36" i="5"/>
  <c r="E33" i="5"/>
  <c r="E21" i="5"/>
  <c r="E9" i="5"/>
  <c r="E32" i="5"/>
  <c r="E8" i="5"/>
  <c r="I16" i="5"/>
  <c r="J16" i="5" s="1"/>
  <c r="I15" i="5"/>
  <c r="J15" i="5" s="1"/>
  <c r="I34" i="5"/>
  <c r="J34" i="5" s="1"/>
  <c r="I14" i="5"/>
  <c r="J14" i="5" s="1"/>
  <c r="I33" i="5"/>
  <c r="J33" i="5" s="1"/>
  <c r="I13" i="5"/>
  <c r="J13" i="5" s="1"/>
  <c r="I28" i="5"/>
  <c r="J28" i="5" s="1"/>
  <c r="I27" i="5"/>
  <c r="J27" i="5" s="1"/>
  <c r="I11" i="5"/>
  <c r="J11" i="5" s="1"/>
  <c r="I26" i="5"/>
  <c r="J26" i="5" s="1"/>
  <c r="I10" i="5"/>
  <c r="J10" i="5" s="1"/>
  <c r="E34" i="5"/>
  <c r="E22" i="5"/>
  <c r="E10" i="5"/>
  <c r="I25" i="5"/>
  <c r="J25" i="5" s="1"/>
  <c r="I9" i="5"/>
  <c r="J9" i="5" s="1"/>
  <c r="I29" i="5"/>
  <c r="J29" i="5" s="1"/>
  <c r="I17" i="5"/>
  <c r="J17" i="5" s="1"/>
  <c r="E6" i="5"/>
  <c r="E16" i="5"/>
  <c r="E26" i="5"/>
  <c r="E28" i="5"/>
  <c r="E27" i="5"/>
  <c r="E5" i="5"/>
  <c r="E25" i="5"/>
  <c r="E13" i="5"/>
  <c r="I32" i="5"/>
  <c r="J32" i="5" s="1"/>
  <c r="I20" i="5"/>
  <c r="J20" i="5" s="1"/>
  <c r="I8" i="5"/>
  <c r="J8" i="5" s="1"/>
  <c r="E30" i="5"/>
  <c r="E17" i="5"/>
  <c r="E14" i="5"/>
  <c r="E36" i="5"/>
  <c r="E24" i="5"/>
  <c r="E12" i="5"/>
  <c r="I31" i="5"/>
  <c r="J31" i="5" s="1"/>
  <c r="I19" i="5"/>
  <c r="J19" i="5" s="1"/>
  <c r="I7" i="5"/>
  <c r="J7" i="5" s="1"/>
  <c r="E18" i="5"/>
  <c r="E29" i="5"/>
  <c r="I30" i="5"/>
  <c r="J30" i="5" s="1"/>
  <c r="I18" i="5"/>
  <c r="J18" i="5" s="1"/>
  <c r="I6" i="5"/>
  <c r="J6" i="5" s="1"/>
  <c r="F16" i="5"/>
  <c r="F15" i="5"/>
  <c r="F14" i="5"/>
  <c r="F13" i="5"/>
  <c r="F12" i="5"/>
  <c r="F11" i="5"/>
  <c r="F27" i="5"/>
  <c r="F5" i="5"/>
  <c r="F26" i="5"/>
  <c r="F25" i="5"/>
  <c r="F36" i="5"/>
  <c r="F24" i="5"/>
  <c r="F35" i="5"/>
  <c r="F23" i="5"/>
  <c r="F34" i="5"/>
  <c r="F22" i="5"/>
  <c r="F10" i="5"/>
  <c r="F19" i="5"/>
  <c r="F30" i="5"/>
  <c r="F18" i="5"/>
  <c r="F28" i="5"/>
  <c r="F33" i="5"/>
  <c r="F21" i="5"/>
  <c r="F9" i="5"/>
  <c r="F32" i="5"/>
  <c r="F20" i="5"/>
  <c r="F8" i="5"/>
  <c r="F7" i="5"/>
  <c r="F6" i="5"/>
  <c r="F31" i="5"/>
  <c r="F29" i="5"/>
  <c r="E15" i="5"/>
</calcChain>
</file>

<file path=xl/sharedStrings.xml><?xml version="1.0" encoding="utf-8"?>
<sst xmlns="http://schemas.openxmlformats.org/spreadsheetml/2006/main" count="106" uniqueCount="34">
  <si>
    <t>Material:</t>
  </si>
  <si>
    <t>X:</t>
  </si>
  <si>
    <t>Y:</t>
  </si>
  <si>
    <t>Z:</t>
  </si>
  <si>
    <t>Load Nut Movement (mm):</t>
  </si>
  <si>
    <t>Dial Indicator (mm):</t>
  </si>
  <si>
    <t>Force(N):</t>
  </si>
  <si>
    <t>Extension (mm):</t>
  </si>
  <si>
    <t>Stress N/m2:</t>
  </si>
  <si>
    <t>Nominal Strain e:</t>
  </si>
  <si>
    <t>Aluminium</t>
  </si>
  <si>
    <t>Y2:</t>
  </si>
  <si>
    <t>Duralium</t>
  </si>
  <si>
    <t>Plastic</t>
  </si>
  <si>
    <t>Orignial length:</t>
  </si>
  <si>
    <t>New length:</t>
  </si>
  <si>
    <t>corrected 0.6 to 0.06</t>
  </si>
  <si>
    <t>corrected 0.5 to 0.05</t>
  </si>
  <si>
    <t>Force/Extension</t>
  </si>
  <si>
    <t>Width</t>
  </si>
  <si>
    <t>Length</t>
  </si>
  <si>
    <t>Depth</t>
  </si>
  <si>
    <t>X x Z = Area =</t>
  </si>
  <si>
    <t>Final length</t>
  </si>
  <si>
    <t xml:space="preserve"> %Elongation (final length-original length)/original length) *100</t>
  </si>
  <si>
    <t>from reassembled part</t>
  </si>
  <si>
    <t xml:space="preserve">Material: </t>
  </si>
  <si>
    <t>STEEL</t>
  </si>
  <si>
    <t>SHEAR @ 62mm</t>
  </si>
  <si>
    <t>Shear @ 34mm</t>
  </si>
  <si>
    <t>SHEAR @ 34mm</t>
  </si>
  <si>
    <t>SHEAR @ 39mm</t>
  </si>
  <si>
    <t>questionable data line</t>
  </si>
  <si>
    <t>STRESS Force/Area (N/mm2) MPa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</si>
</sst>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_-;\-* #,##0.000_-;_-* &quot;-&quot;??_-;_-@_-"/>
    <numFmt numFmtId="165" formatCode="_-* #,##0.0000_-;\-* #,##0.0000_-;_-* &quot;-&quot;??_-;_-@_-"/>
    <numFmt numFmtId="166" formatCode="_-* #,##0.00000_-;\-* #,##0.00000_-;_-* &quot;-&quot;??_-;_-@_-"/>
    <numFmt numFmtId="167" formatCode="_-* #,##0.000000_-;\-* #,##0.0000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49" fontId="0" fillId="0" borderId="0" xfId="0" applyNumberFormat="1" applyAlignment="1">
      <alignment wrapText="1"/>
    </xf>
    <xf numFmtId="49" fontId="0" fillId="2" borderId="0" xfId="0" applyNumberFormat="1" applyFill="1" applyAlignment="1">
      <alignment horizontal="left" wrapText="1"/>
    </xf>
    <xf numFmtId="0" fontId="0" fillId="0" borderId="0" xfId="0" quotePrefix="1"/>
    <xf numFmtId="43" fontId="0" fillId="0" borderId="0" xfId="1" applyFont="1"/>
    <xf numFmtId="43" fontId="0" fillId="2" borderId="0" xfId="1" applyFont="1" applyFill="1" applyAlignment="1">
      <alignment horizontal="left" wrapText="1"/>
    </xf>
    <xf numFmtId="164" fontId="0" fillId="0" borderId="0" xfId="1" applyNumberFormat="1" applyFont="1"/>
    <xf numFmtId="164" fontId="0" fillId="2" borderId="0" xfId="1" applyNumberFormat="1" applyFont="1" applyFill="1" applyAlignment="1">
      <alignment horizontal="left" wrapText="1"/>
    </xf>
    <xf numFmtId="165" fontId="0" fillId="0" borderId="0" xfId="1" applyNumberFormat="1" applyFont="1"/>
    <xf numFmtId="165" fontId="0" fillId="2" borderId="0" xfId="1" applyNumberFormat="1" applyFont="1" applyFill="1" applyAlignment="1">
      <alignment horizontal="left" wrapText="1"/>
    </xf>
    <xf numFmtId="166" fontId="0" fillId="0" borderId="0" xfId="1" applyNumberFormat="1" applyFont="1"/>
    <xf numFmtId="166" fontId="0" fillId="2" borderId="0" xfId="1" applyNumberFormat="1" applyFont="1" applyFill="1" applyAlignment="1">
      <alignment horizontal="left" wrapText="1"/>
    </xf>
    <xf numFmtId="167" fontId="0" fillId="0" borderId="0" xfId="1" applyNumberFormat="1" applyFont="1"/>
    <xf numFmtId="167" fontId="0" fillId="2" borderId="0" xfId="1" applyNumberFormat="1" applyFont="1" applyFill="1" applyAlignment="1">
      <alignment horizontal="left" wrapText="1"/>
    </xf>
    <xf numFmtId="43" fontId="3" fillId="0" borderId="0" xfId="1" applyFont="1"/>
    <xf numFmtId="165" fontId="3" fillId="0" borderId="0" xfId="1" applyNumberFormat="1" applyFont="1"/>
    <xf numFmtId="164" fontId="3" fillId="0" borderId="0" xfId="1" applyNumberFormat="1" applyFont="1"/>
    <xf numFmtId="166" fontId="3" fillId="0" borderId="0" xfId="1" applyNumberFormat="1" applyFont="1"/>
    <xf numFmtId="167" fontId="3" fillId="0" borderId="0" xfId="1" applyNumberFormat="1" applyFont="1"/>
    <xf numFmtId="0" fontId="3" fillId="0" borderId="0" xfId="0" applyFont="1"/>
    <xf numFmtId="43" fontId="3" fillId="0" borderId="0" xfId="1" applyNumberFormat="1" applyFont="1"/>
    <xf numFmtId="43" fontId="0" fillId="0" borderId="0" xfId="1" applyNumberFormat="1" applyFont="1"/>
    <xf numFmtId="43" fontId="0" fillId="2" borderId="0" xfId="1" applyNumberFormat="1" applyFont="1" applyFill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STEEL TENSILE TEST</a:t>
            </a:r>
            <a:r>
              <a:rPr lang="en-GB" baseline="0"/>
              <a:t> : Stress v Strain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Steel!$F$4</c:f>
              <c:strCache>
                <c:ptCount val="1"/>
                <c:pt idx="0">
                  <c:v> STRESS Force/Area (N/mm2) MPa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Steel!$F$5:$F$35</c:f>
              <c:numCache>
                <c:formatCode>_(* #,##0.00_);_(* \(#,##0.00\);_(* "-"??_);_(@_)</c:formatCode>
                <c:ptCount val="31"/>
                <c:pt idx="0">
                  <c:v>7.9365079365079358</c:v>
                </c:pt>
                <c:pt idx="1">
                  <c:v>16.93121693121693</c:v>
                </c:pt>
                <c:pt idx="2">
                  <c:v>26.455026455026452</c:v>
                </c:pt>
                <c:pt idx="3">
                  <c:v>36.507936507936506</c:v>
                </c:pt>
                <c:pt idx="4">
                  <c:v>46.560846560846556</c:v>
                </c:pt>
                <c:pt idx="5">
                  <c:v>56.084656084656082</c:v>
                </c:pt>
                <c:pt idx="6">
                  <c:v>66.137566137566139</c:v>
                </c:pt>
                <c:pt idx="7">
                  <c:v>75.396825396825392</c:v>
                </c:pt>
                <c:pt idx="8">
                  <c:v>84.656084656084644</c:v>
                </c:pt>
                <c:pt idx="9">
                  <c:v>93.650793650793645</c:v>
                </c:pt>
                <c:pt idx="10">
                  <c:v>103.17460317460316</c:v>
                </c:pt>
                <c:pt idx="11">
                  <c:v>112.6984126984127</c:v>
                </c:pt>
                <c:pt idx="12">
                  <c:v>122.22222222222221</c:v>
                </c:pt>
                <c:pt idx="13">
                  <c:v>131.21693121693121</c:v>
                </c:pt>
                <c:pt idx="14">
                  <c:v>140.2116402116402</c:v>
                </c:pt>
                <c:pt idx="15">
                  <c:v>149.20634920634919</c:v>
                </c:pt>
                <c:pt idx="16">
                  <c:v>158.2010582010582</c:v>
                </c:pt>
                <c:pt idx="17">
                  <c:v>166.66666666666666</c:v>
                </c:pt>
                <c:pt idx="18">
                  <c:v>172.48677248677248</c:v>
                </c:pt>
                <c:pt idx="19">
                  <c:v>179.89417989417987</c:v>
                </c:pt>
                <c:pt idx="20">
                  <c:v>186.24338624338623</c:v>
                </c:pt>
                <c:pt idx="21">
                  <c:v>192.59259259259258</c:v>
                </c:pt>
                <c:pt idx="22">
                  <c:v>198.4126984126984</c:v>
                </c:pt>
                <c:pt idx="23">
                  <c:v>204.76190476190476</c:v>
                </c:pt>
                <c:pt idx="24">
                  <c:v>210.58201058201058</c:v>
                </c:pt>
                <c:pt idx="25">
                  <c:v>239.68253968253967</c:v>
                </c:pt>
                <c:pt idx="26">
                  <c:v>263.49206349206349</c:v>
                </c:pt>
                <c:pt idx="27">
                  <c:v>272.48677248677245</c:v>
                </c:pt>
                <c:pt idx="28">
                  <c:v>281.48148148148147</c:v>
                </c:pt>
                <c:pt idx="29">
                  <c:v>287.30158730158729</c:v>
                </c:pt>
                <c:pt idx="30">
                  <c:v>451.85185185185185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06-4C27-8965-9C3380827A77}"/>
            </c:ext>
          </c:extLst>
        </c:ser>
        <c:ser>
          <c:idx val="1"/>
          <c:order val="1"/>
          <c:tx>
            <c:strRef>
              <c:f>Steel!$G$4</c:f>
              <c:strCache>
                <c:ptCount val="1"/>
                <c:pt idx="0">
                  <c:v> Nominal Strain e: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Steel!$G$5:$G$35</c:f>
              <c:numCache>
                <c:formatCode>_-* #,##0.000000_-;\-* #,##0.000000_-;_-* "-"??_-;_-@_-</c:formatCode>
                <c:ptCount val="31"/>
                <c:pt idx="0">
                  <c:v>1.6339869281045752E-3</c:v>
                </c:pt>
                <c:pt idx="1">
                  <c:v>2.6143790849673201E-3</c:v>
                </c:pt>
                <c:pt idx="2">
                  <c:v>3.2679738562091504E-3</c:v>
                </c:pt>
                <c:pt idx="3">
                  <c:v>3.5947712418300652E-3</c:v>
                </c:pt>
                <c:pt idx="4">
                  <c:v>3.9215686274509803E-3</c:v>
                </c:pt>
                <c:pt idx="5">
                  <c:v>4.5751633986928107E-3</c:v>
                </c:pt>
                <c:pt idx="6">
                  <c:v>4.9019607843137254E-3</c:v>
                </c:pt>
                <c:pt idx="7">
                  <c:v>5.7189542483660127E-3</c:v>
                </c:pt>
                <c:pt idx="8">
                  <c:v>6.5359477124183009E-3</c:v>
                </c:pt>
                <c:pt idx="9">
                  <c:v>7.5163398692810459E-3</c:v>
                </c:pt>
                <c:pt idx="10">
                  <c:v>8.1699346405228763E-3</c:v>
                </c:pt>
                <c:pt idx="11">
                  <c:v>8.8235294117647058E-3</c:v>
                </c:pt>
                <c:pt idx="12">
                  <c:v>9.4771241830065352E-3</c:v>
                </c:pt>
                <c:pt idx="13">
                  <c:v>1.0457516339869275E-2</c:v>
                </c:pt>
                <c:pt idx="14">
                  <c:v>1.1437908496732029E-2</c:v>
                </c:pt>
                <c:pt idx="15">
                  <c:v>1.2418300653594781E-2</c:v>
                </c:pt>
                <c:pt idx="16">
                  <c:v>1.3398692810457505E-2</c:v>
                </c:pt>
                <c:pt idx="17">
                  <c:v>1.4705882352941181E-2</c:v>
                </c:pt>
                <c:pt idx="18">
                  <c:v>1.7647058823529412E-2</c:v>
                </c:pt>
                <c:pt idx="19">
                  <c:v>1.9607843137254905E-2</c:v>
                </c:pt>
                <c:pt idx="20">
                  <c:v>2.2222222222222227E-2</c:v>
                </c:pt>
                <c:pt idx="21">
                  <c:v>2.4836601307189548E-2</c:v>
                </c:pt>
                <c:pt idx="22">
                  <c:v>2.7777777777777766E-2</c:v>
                </c:pt>
                <c:pt idx="23">
                  <c:v>3.0392156862745087E-2</c:v>
                </c:pt>
                <c:pt idx="24">
                  <c:v>3.3333333333333333E-2</c:v>
                </c:pt>
                <c:pt idx="25">
                  <c:v>4.8039215686274499E-2</c:v>
                </c:pt>
                <c:pt idx="26">
                  <c:v>6.6013071895424824E-2</c:v>
                </c:pt>
                <c:pt idx="27">
                  <c:v>9.3137254901960773E-2</c:v>
                </c:pt>
                <c:pt idx="28">
                  <c:v>0.12026143790849672</c:v>
                </c:pt>
                <c:pt idx="29">
                  <c:v>0.14934640522875817</c:v>
                </c:pt>
                <c:pt idx="30">
                  <c:v>0.14575163398692811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06-4C27-8965-9C3380827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7413055"/>
        <c:axId val="617414975"/>
      </c:lineChart>
      <c:catAx>
        <c:axId val="617413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4975"/>
        <c:crosses val="autoZero"/>
        <c:auto val="1"/>
        <c:lblAlgn val="ctr"/>
        <c:lblOffset val="100"/>
        <c:tickMarkSkip val="10"/>
        <c:noMultiLvlLbl val="0"/>
      </c:catAx>
      <c:valAx>
        <c:axId val="61741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MPa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3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ALU TENSILE TEST</a:t>
            </a:r>
            <a:r>
              <a:rPr lang="en-GB" baseline="0"/>
              <a:t> : Stress v Strain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Alu!$F$4</c:f>
              <c:strCache>
                <c:ptCount val="1"/>
                <c:pt idx="0">
                  <c:v> STRESS Force/Area (N/mm2) MPa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Alu!$F$5:$F$28</c:f>
              <c:numCache>
                <c:formatCode>_-* #,##0.000_-;\-* #,##0.000_-;_-* "-"??_-;_-@_-</c:formatCode>
                <c:ptCount val="24"/>
                <c:pt idx="0">
                  <c:v>28.659611992945322</c:v>
                </c:pt>
                <c:pt idx="1">
                  <c:v>14.991181657848323</c:v>
                </c:pt>
                <c:pt idx="2">
                  <c:v>19.31216931216931</c:v>
                </c:pt>
                <c:pt idx="3">
                  <c:v>27.336860670194</c:v>
                </c:pt>
                <c:pt idx="4">
                  <c:v>35.273368606701936</c:v>
                </c:pt>
                <c:pt idx="5">
                  <c:v>43.209876543209873</c:v>
                </c:pt>
                <c:pt idx="6">
                  <c:v>49.382716049382715</c:v>
                </c:pt>
                <c:pt idx="7">
                  <c:v>56.878306878306873</c:v>
                </c:pt>
                <c:pt idx="8">
                  <c:v>64.373897707231038</c:v>
                </c:pt>
                <c:pt idx="9">
                  <c:v>71.869488536155188</c:v>
                </c:pt>
                <c:pt idx="10">
                  <c:v>76.719576719576708</c:v>
                </c:pt>
                <c:pt idx="11">
                  <c:v>83.7742504409171</c:v>
                </c:pt>
                <c:pt idx="12">
                  <c:v>89.506172839506149</c:v>
                </c:pt>
                <c:pt idx="13">
                  <c:v>93.474426807760125</c:v>
                </c:pt>
                <c:pt idx="14">
                  <c:v>99.206349206349202</c:v>
                </c:pt>
                <c:pt idx="15">
                  <c:v>102.29276895943561</c:v>
                </c:pt>
                <c:pt idx="16">
                  <c:v>106.26102292768958</c:v>
                </c:pt>
                <c:pt idx="17">
                  <c:v>108.90652557319224</c:v>
                </c:pt>
                <c:pt idx="18">
                  <c:v>111.99294532627864</c:v>
                </c:pt>
                <c:pt idx="19">
                  <c:v>115.07936507936506</c:v>
                </c:pt>
                <c:pt idx="20">
                  <c:v>117.06349206349205</c:v>
                </c:pt>
                <c:pt idx="21">
                  <c:v>118.16578483245149</c:v>
                </c:pt>
                <c:pt idx="22">
                  <c:v>119.04761904761904</c:v>
                </c:pt>
                <c:pt idx="23">
                  <c:v>120.37037037037035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61-4620-A97E-948B4C52B7D7}"/>
            </c:ext>
          </c:extLst>
        </c:ser>
        <c:ser>
          <c:idx val="1"/>
          <c:order val="1"/>
          <c:tx>
            <c:strRef>
              <c:f>Alu!$G$4</c:f>
              <c:strCache>
                <c:ptCount val="1"/>
                <c:pt idx="0">
                  <c:v> Nominal Strain e: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Alu!$G$5:$G$28</c:f>
              <c:numCache>
                <c:formatCode>_-* #,##0.000000_-;\-* #,##0.000000_-;_-* "-"??_-;_-@_-</c:formatCode>
                <c:ptCount val="24"/>
                <c:pt idx="0">
                  <c:v>-1.4705882352941176E-2</c:v>
                </c:pt>
                <c:pt idx="1">
                  <c:v>1.9607843137254902E-3</c:v>
                </c:pt>
                <c:pt idx="2">
                  <c:v>5.2941176470588224E-3</c:v>
                </c:pt>
                <c:pt idx="3">
                  <c:v>5.8823529411764722E-3</c:v>
                </c:pt>
                <c:pt idx="4">
                  <c:v>6.5359477124182991E-3</c:v>
                </c:pt>
                <c:pt idx="5">
                  <c:v>7.1895424836601295E-3</c:v>
                </c:pt>
                <c:pt idx="6">
                  <c:v>9.1503267973856144E-3</c:v>
                </c:pt>
                <c:pt idx="7">
                  <c:v>1.0130718954248366E-2</c:v>
                </c:pt>
                <c:pt idx="8">
                  <c:v>1.1111111111111113E-2</c:v>
                </c:pt>
                <c:pt idx="9">
                  <c:v>1.2091503267973858E-2</c:v>
                </c:pt>
                <c:pt idx="10">
                  <c:v>1.5032679738562097E-2</c:v>
                </c:pt>
                <c:pt idx="11">
                  <c:v>1.6339869281045753E-2</c:v>
                </c:pt>
                <c:pt idx="12">
                  <c:v>1.8627450980392167E-2</c:v>
                </c:pt>
                <c:pt idx="13">
                  <c:v>2.2222222222222213E-2</c:v>
                </c:pt>
                <c:pt idx="14">
                  <c:v>2.4509803921568627E-2</c:v>
                </c:pt>
                <c:pt idx="15">
                  <c:v>2.8758169934640532E-2</c:v>
                </c:pt>
                <c:pt idx="16">
                  <c:v>3.2352941176470577E-2</c:v>
                </c:pt>
                <c:pt idx="17">
                  <c:v>3.6928104575163392E-2</c:v>
                </c:pt>
                <c:pt idx="18">
                  <c:v>4.1176470588235287E-2</c:v>
                </c:pt>
                <c:pt idx="19">
                  <c:v>4.5424836601307195E-2</c:v>
                </c:pt>
                <c:pt idx="20">
                  <c:v>5.0490196078431381E-2</c:v>
                </c:pt>
                <c:pt idx="21">
                  <c:v>5.6209150326797387E-2</c:v>
                </c:pt>
                <c:pt idx="22">
                  <c:v>6.2091503267973837E-2</c:v>
                </c:pt>
                <c:pt idx="23">
                  <c:v>6.7647058823529407E-2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61-4620-A97E-948B4C52B7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7413055"/>
        <c:axId val="617414975"/>
      </c:lineChart>
      <c:catAx>
        <c:axId val="617413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4975"/>
        <c:crosses val="autoZero"/>
        <c:auto val="1"/>
        <c:lblAlgn val="ctr"/>
        <c:lblOffset val="100"/>
        <c:tickMarkSkip val="10"/>
        <c:noMultiLvlLbl val="0"/>
      </c:catAx>
      <c:valAx>
        <c:axId val="61741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MPa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.000_-;\-* #,##0.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3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DURALIUM TENSILE TEST</a:t>
            </a:r>
            <a:r>
              <a:rPr lang="en-GB" baseline="0"/>
              <a:t> : Stress v Strain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Duralium!$F$4</c:f>
              <c:strCache>
                <c:ptCount val="1"/>
                <c:pt idx="0">
                  <c:v> STRESS Force/Area (N/mm2) MPa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Duralium!$F$5:$F$31</c:f>
              <c:numCache>
                <c:formatCode>_-* #,##0.000000_-;\-* #,##0.000000_-;_-* "-"??_-;_-@_-</c:formatCode>
                <c:ptCount val="27"/>
                <c:pt idx="0">
                  <c:v>7.716049382716049</c:v>
                </c:pt>
                <c:pt idx="1">
                  <c:v>15.21164021164021</c:v>
                </c:pt>
                <c:pt idx="2">
                  <c:v>23.368606701940031</c:v>
                </c:pt>
                <c:pt idx="3">
                  <c:v>31.305114638447968</c:v>
                </c:pt>
                <c:pt idx="4">
                  <c:v>39.682539682539677</c:v>
                </c:pt>
                <c:pt idx="5">
                  <c:v>52.028218694885354</c:v>
                </c:pt>
                <c:pt idx="6">
                  <c:v>55.55555555555555</c:v>
                </c:pt>
                <c:pt idx="7">
                  <c:v>63.932980599647259</c:v>
                </c:pt>
                <c:pt idx="8">
                  <c:v>71.869488536155188</c:v>
                </c:pt>
                <c:pt idx="9">
                  <c:v>80.026455026455011</c:v>
                </c:pt>
                <c:pt idx="10">
                  <c:v>91.710758377425037</c:v>
                </c:pt>
                <c:pt idx="11">
                  <c:v>96.340388007054671</c:v>
                </c:pt>
                <c:pt idx="12">
                  <c:v>104.40917107583772</c:v>
                </c:pt>
                <c:pt idx="13">
                  <c:v>112.43386243386242</c:v>
                </c:pt>
                <c:pt idx="14">
                  <c:v>120.37037037037035</c:v>
                </c:pt>
                <c:pt idx="15">
                  <c:v>128.3068783068783</c:v>
                </c:pt>
                <c:pt idx="16">
                  <c:v>136.46384479717813</c:v>
                </c:pt>
                <c:pt idx="17">
                  <c:v>144.17989417989418</c:v>
                </c:pt>
                <c:pt idx="18">
                  <c:v>152.1164021164021</c:v>
                </c:pt>
                <c:pt idx="19">
                  <c:v>160.05291005291002</c:v>
                </c:pt>
                <c:pt idx="20">
                  <c:v>167.98941798941797</c:v>
                </c:pt>
                <c:pt idx="21">
                  <c:v>175.70546737213402</c:v>
                </c:pt>
                <c:pt idx="22">
                  <c:v>183.20105820105817</c:v>
                </c:pt>
                <c:pt idx="23">
                  <c:v>190.91710758377423</c:v>
                </c:pt>
                <c:pt idx="24">
                  <c:v>153.21869488536154</c:v>
                </c:pt>
                <c:pt idx="25">
                  <c:v>215.16754850088182</c:v>
                </c:pt>
                <c:pt idx="26">
                  <c:v>223.98589065255729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A9-4191-B3C4-61FA8F3A5D33}"/>
            </c:ext>
          </c:extLst>
        </c:ser>
        <c:ser>
          <c:idx val="1"/>
          <c:order val="1"/>
          <c:tx>
            <c:strRef>
              <c:f>Duralium!$G$4</c:f>
              <c:strCache>
                <c:ptCount val="1"/>
                <c:pt idx="0">
                  <c:v> Nominal Strain e: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Duralium!$G$5:$G$31</c:f>
              <c:numCache>
                <c:formatCode>_-* #,##0.000000_-;\-* #,##0.000000_-;_-* "-"??_-;_-@_-</c:formatCode>
                <c:ptCount val="27"/>
                <c:pt idx="0">
                  <c:v>8.0645161290322656E-4</c:v>
                </c:pt>
                <c:pt idx="1">
                  <c:v>1.7741935483870984E-3</c:v>
                </c:pt>
                <c:pt idx="2">
                  <c:v>2.2580645161290307E-3</c:v>
                </c:pt>
                <c:pt idx="3">
                  <c:v>2.9032258064516153E-3</c:v>
                </c:pt>
                <c:pt idx="4">
                  <c:v>3.2258064516129024E-3</c:v>
                </c:pt>
                <c:pt idx="5">
                  <c:v>6.4516129032258119E-4</c:v>
                </c:pt>
                <c:pt idx="6">
                  <c:v>4.5161290322580615E-3</c:v>
                </c:pt>
                <c:pt idx="7">
                  <c:v>4.8387096774193594E-3</c:v>
                </c:pt>
                <c:pt idx="8">
                  <c:v>5.4838709677419405E-3</c:v>
                </c:pt>
                <c:pt idx="9">
                  <c:v>5.967741935483873E-3</c:v>
                </c:pt>
                <c:pt idx="10">
                  <c:v>3.8709677419354873E-3</c:v>
                </c:pt>
                <c:pt idx="11">
                  <c:v>6.9354838709677373E-3</c:v>
                </c:pt>
                <c:pt idx="12">
                  <c:v>7.4838709677419422E-3</c:v>
                </c:pt>
                <c:pt idx="13">
                  <c:v>8.0645161290322578E-3</c:v>
                </c:pt>
                <c:pt idx="14">
                  <c:v>8.7096774193548398E-3</c:v>
                </c:pt>
                <c:pt idx="15">
                  <c:v>9.35483870967742E-3</c:v>
                </c:pt>
                <c:pt idx="16">
                  <c:v>9.8387096774193456E-3</c:v>
                </c:pt>
                <c:pt idx="17">
                  <c:v>1.0645161290322582E-2</c:v>
                </c:pt>
                <c:pt idx="18">
                  <c:v>1.129032258064515E-2</c:v>
                </c:pt>
                <c:pt idx="19">
                  <c:v>1.1935483870967746E-2</c:v>
                </c:pt>
                <c:pt idx="20">
                  <c:v>1.2580645161290326E-2</c:v>
                </c:pt>
                <c:pt idx="21">
                  <c:v>1.3387096774193565E-2</c:v>
                </c:pt>
                <c:pt idx="22">
                  <c:v>1.43548387096774E-2</c:v>
                </c:pt>
                <c:pt idx="23">
                  <c:v>1.5161290322580637E-2</c:v>
                </c:pt>
                <c:pt idx="24">
                  <c:v>4.9193548387096768E-2</c:v>
                </c:pt>
                <c:pt idx="25">
                  <c:v>3.612903225806452E-2</c:v>
                </c:pt>
                <c:pt idx="26">
                  <c:v>6.1935483870967742E-2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A9-4191-B3C4-61FA8F3A5D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7413055"/>
        <c:axId val="617414975"/>
      </c:lineChart>
      <c:catAx>
        <c:axId val="617413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4975"/>
        <c:crosses val="autoZero"/>
        <c:auto val="1"/>
        <c:lblAlgn val="ctr"/>
        <c:lblOffset val="100"/>
        <c:tickMarkSkip val="10"/>
        <c:noMultiLvlLbl val="0"/>
      </c:catAx>
      <c:valAx>
        <c:axId val="61741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MPa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.000000_-;\-* #,##0.000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3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PLASTIC TENSILE TEST</a:t>
            </a:r>
            <a:r>
              <a:rPr lang="en-GB" baseline="0"/>
              <a:t> : Stress v Strain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Plastic!$F$4</c:f>
              <c:strCache>
                <c:ptCount val="1"/>
                <c:pt idx="0">
                  <c:v> STRESS Force/Area (N/mm2) MPa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Plastic!$F$5:$F$36</c:f>
              <c:numCache>
                <c:formatCode>_-* #,##0.000000_-;\-* #,##0.000000_-;_-* "-"??_-;_-@_-</c:formatCode>
                <c:ptCount val="32"/>
                <c:pt idx="0">
                  <c:v>3.4574468085106385</c:v>
                </c:pt>
                <c:pt idx="1">
                  <c:v>6.1170212765957448</c:v>
                </c:pt>
                <c:pt idx="2">
                  <c:v>8.5106382978723403</c:v>
                </c:pt>
                <c:pt idx="3">
                  <c:v>0.53191489361702127</c:v>
                </c:pt>
                <c:pt idx="4">
                  <c:v>2.6595744680851063</c:v>
                </c:pt>
                <c:pt idx="5">
                  <c:v>3.7234042553191498</c:v>
                </c:pt>
                <c:pt idx="6">
                  <c:v>2.6595744680851063</c:v>
                </c:pt>
                <c:pt idx="7">
                  <c:v>2.1276595744680851</c:v>
                </c:pt>
                <c:pt idx="8">
                  <c:v>3.191489361702128</c:v>
                </c:pt>
                <c:pt idx="9">
                  <c:v>3.4574468085106385</c:v>
                </c:pt>
                <c:pt idx="10">
                  <c:v>3.191489361702128</c:v>
                </c:pt>
                <c:pt idx="11">
                  <c:v>2.6595744680851063</c:v>
                </c:pt>
                <c:pt idx="12">
                  <c:v>3.191489361702128</c:v>
                </c:pt>
                <c:pt idx="13">
                  <c:v>4.2553191489361701</c:v>
                </c:pt>
                <c:pt idx="14">
                  <c:v>3.191489361702128</c:v>
                </c:pt>
                <c:pt idx="15">
                  <c:v>2.6595744680851063</c:v>
                </c:pt>
                <c:pt idx="16">
                  <c:v>3.191489361702128</c:v>
                </c:pt>
                <c:pt idx="17">
                  <c:v>2.6595744680851063</c:v>
                </c:pt>
                <c:pt idx="18">
                  <c:v>3.191489361702128</c:v>
                </c:pt>
                <c:pt idx="19">
                  <c:v>3.191489361702128</c:v>
                </c:pt>
                <c:pt idx="20">
                  <c:v>2.6595744680851063</c:v>
                </c:pt>
                <c:pt idx="21">
                  <c:v>2.6595744680851063</c:v>
                </c:pt>
                <c:pt idx="22">
                  <c:v>2.6595744680851063</c:v>
                </c:pt>
                <c:pt idx="23">
                  <c:v>2.6595744680851063</c:v>
                </c:pt>
                <c:pt idx="24">
                  <c:v>3.191489361702128</c:v>
                </c:pt>
                <c:pt idx="25">
                  <c:v>3.191489361702128</c:v>
                </c:pt>
                <c:pt idx="26">
                  <c:v>2.6595744680851063</c:v>
                </c:pt>
                <c:pt idx="27">
                  <c:v>2.6595744680851063</c:v>
                </c:pt>
                <c:pt idx="28">
                  <c:v>1.595744680851064</c:v>
                </c:pt>
                <c:pt idx="29">
                  <c:v>2.1276595744680851</c:v>
                </c:pt>
                <c:pt idx="30">
                  <c:v>2.1276595744680851</c:v>
                </c:pt>
                <c:pt idx="31">
                  <c:v>3.191489361702128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27-44EA-8C05-6021D9CF3000}"/>
            </c:ext>
          </c:extLst>
        </c:ser>
        <c:ser>
          <c:idx val="1"/>
          <c:order val="1"/>
          <c:tx>
            <c:strRef>
              <c:f>Plastic!$G$4</c:f>
              <c:strCache>
                <c:ptCount val="1"/>
                <c:pt idx="0">
                  <c:v> Nominal Strain e: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Plastic!$G$5:$G$36</c:f>
              <c:numCache>
                <c:formatCode>_-* #,##0.000000_-;\-* #,##0.000000_-;_-* "-"??_-;_-@_-</c:formatCode>
                <c:ptCount val="32"/>
                <c:pt idx="0">
                  <c:v>4.3255366869593085E-3</c:v>
                </c:pt>
                <c:pt idx="1">
                  <c:v>9.1316885613585402E-3</c:v>
                </c:pt>
                <c:pt idx="2">
                  <c:v>1.4098045498237743E-2</c:v>
                </c:pt>
                <c:pt idx="3">
                  <c:v>2.531239987183595E-2</c:v>
                </c:pt>
                <c:pt idx="4">
                  <c:v>3.0438961871195127E-2</c:v>
                </c:pt>
                <c:pt idx="5">
                  <c:v>3.6206344120474201E-2</c:v>
                </c:pt>
                <c:pt idx="6">
                  <c:v>4.3255366869593075E-2</c:v>
                </c:pt>
                <c:pt idx="7">
                  <c:v>4.9983979493752002E-2</c:v>
                </c:pt>
                <c:pt idx="8">
                  <c:v>5.575136174303108E-2</c:v>
                </c:pt>
                <c:pt idx="9">
                  <c:v>6.199935917975008E-2</c:v>
                </c:pt>
                <c:pt idx="10">
                  <c:v>6.8567766741429031E-2</c:v>
                </c:pt>
                <c:pt idx="11">
                  <c:v>7.5296379365587959E-2</c:v>
                </c:pt>
                <c:pt idx="12">
                  <c:v>8.1384171739826983E-2</c:v>
                </c:pt>
                <c:pt idx="13">
                  <c:v>8.715155398910604E-2</c:v>
                </c:pt>
                <c:pt idx="14">
                  <c:v>9.420057673822492E-2</c:v>
                </c:pt>
                <c:pt idx="15">
                  <c:v>0.10092918936238386</c:v>
                </c:pt>
                <c:pt idx="16">
                  <c:v>0.10701698173662287</c:v>
                </c:pt>
                <c:pt idx="17">
                  <c:v>0.11374559436078181</c:v>
                </c:pt>
                <c:pt idx="18">
                  <c:v>0.11983338673502082</c:v>
                </c:pt>
                <c:pt idx="19">
                  <c:v>0.1262415892342198</c:v>
                </c:pt>
                <c:pt idx="20">
                  <c:v>0.13297020185837874</c:v>
                </c:pt>
                <c:pt idx="21">
                  <c:v>0.1393784043575777</c:v>
                </c:pt>
                <c:pt idx="22">
                  <c:v>0.14578660685677666</c:v>
                </c:pt>
                <c:pt idx="23">
                  <c:v>0.15219480935597565</c:v>
                </c:pt>
                <c:pt idx="24">
                  <c:v>0.15828260173021469</c:v>
                </c:pt>
                <c:pt idx="25">
                  <c:v>0.19032361422620955</c:v>
                </c:pt>
                <c:pt idx="26">
                  <c:v>0.22268503684716437</c:v>
                </c:pt>
                <c:pt idx="27">
                  <c:v>0.25472604934315923</c:v>
                </c:pt>
                <c:pt idx="28">
                  <c:v>0.28740788208907403</c:v>
                </c:pt>
                <c:pt idx="29">
                  <c:v>0.31912848446010894</c:v>
                </c:pt>
                <c:pt idx="30">
                  <c:v>0.63953860942005769</c:v>
                </c:pt>
                <c:pt idx="31">
                  <c:v>0.95930791413008654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27-44EA-8C05-6021D9CF30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7413055"/>
        <c:axId val="617414975"/>
      </c:lineChart>
      <c:catAx>
        <c:axId val="617413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STRAIN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4975"/>
        <c:crosses val="autoZero"/>
        <c:auto val="1"/>
        <c:lblAlgn val="ctr"/>
        <c:lblOffset val="100"/>
        <c:tickMarkSkip val="10"/>
        <c:noMultiLvlLbl val="0"/>
      </c:catAx>
      <c:valAx>
        <c:axId val="61741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STRESS MPa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-* #,##0.000000_-;\-* #,##0.000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413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</xdr:colOff>
      <xdr:row>4</xdr:row>
      <xdr:rowOff>15246</xdr:rowOff>
    </xdr:from>
    <xdr:to>
      <xdr:col>19</xdr:col>
      <xdr:colOff>594360</xdr:colOff>
      <xdr:row>30</xdr:row>
      <xdr:rowOff>160020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7177E3-AF55-09ED-9400-B71721DCEB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396240</xdr:colOff>
      <xdr:row>5</xdr:row>
      <xdr:rowOff>45720</xdr:rowOff>
    </xdr:from>
    <xdr:to>
      <xdr:col>20</xdr:col>
      <xdr:colOff>327660</xdr:colOff>
      <xdr:row>32</xdr:row>
      <xdr:rowOff>7614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BFC3D3-7EA5-4A40-B3A4-7D06BC8BC0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0</xdr:rowOff>
    </xdr:from>
    <xdr:to>
      <xdr:col>19</xdr:col>
      <xdr:colOff>541020</xdr:colOff>
      <xdr:row>36</xdr:row>
      <xdr:rowOff>144774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143EF7-6508-47A3-9792-C4EBAD9BAF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5</xdr:row>
      <xdr:rowOff>0</xdr:rowOff>
    </xdr:from>
    <xdr:to>
      <xdr:col>21</xdr:col>
      <xdr:colOff>541020</xdr:colOff>
      <xdr:row>31</xdr:row>
      <xdr:rowOff>144774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8E387341-4F3E-4AFC-9BB0-E6A9ABF4AA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084F-66D3-417F-9F97-F7FF71BC5042}">
  <dimension ref="A1:H40"/>
  <sheetViews>
    <sheetView workbookViewId="0">
      <selection activeCell="B2" sqref="B2"/>
    </sheetView>
  </sheetViews>
  <sheetFormatPr defaultRowHeight="14.4" x14ac:dyDescent="0.3"/>
  <cols>
    <col min="1" max="6" width="12.5546875" customWidth="1"/>
  </cols>
  <sheetData>
    <row r="1" spans="1:8" x14ac:dyDescent="0.3">
      <c r="A1" t="s">
        <v>0</v>
      </c>
    </row>
    <row r="2" spans="1:8" x14ac:dyDescent="0.3">
      <c r="A2" t="s">
        <v>1</v>
      </c>
      <c r="C2" t="s">
        <v>2</v>
      </c>
      <c r="E2" t="s">
        <v>3</v>
      </c>
    </row>
    <row r="4" spans="1:8" ht="43.2" x14ac:dyDescent="0.3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1"/>
      <c r="H4" s="1"/>
    </row>
    <row r="5" spans="1:8" x14ac:dyDescent="0.3">
      <c r="A5">
        <v>0</v>
      </c>
    </row>
    <row r="6" spans="1:8" x14ac:dyDescent="0.3">
      <c r="A6">
        <v>0.2</v>
      </c>
    </row>
    <row r="7" spans="1:8" x14ac:dyDescent="0.3">
      <c r="A7">
        <v>0.4</v>
      </c>
    </row>
    <row r="8" spans="1:8" x14ac:dyDescent="0.3">
      <c r="A8">
        <v>0.6</v>
      </c>
    </row>
    <row r="9" spans="1:8" x14ac:dyDescent="0.3">
      <c r="A9">
        <v>0.8</v>
      </c>
    </row>
    <row r="10" spans="1:8" x14ac:dyDescent="0.3">
      <c r="A10">
        <v>1</v>
      </c>
    </row>
    <row r="11" spans="1:8" x14ac:dyDescent="0.3">
      <c r="A11">
        <v>1.2</v>
      </c>
    </row>
    <row r="12" spans="1:8" x14ac:dyDescent="0.3">
      <c r="A12">
        <v>1.4</v>
      </c>
    </row>
    <row r="13" spans="1:8" x14ac:dyDescent="0.3">
      <c r="A13">
        <v>1.6</v>
      </c>
    </row>
    <row r="14" spans="1:8" x14ac:dyDescent="0.3">
      <c r="A14">
        <v>1.8</v>
      </c>
    </row>
    <row r="15" spans="1:8" x14ac:dyDescent="0.3">
      <c r="A15">
        <v>2</v>
      </c>
    </row>
    <row r="16" spans="1:8" x14ac:dyDescent="0.3">
      <c r="A16">
        <v>2.2000000000000002</v>
      </c>
    </row>
    <row r="17" spans="1:1" x14ac:dyDescent="0.3">
      <c r="A17">
        <v>2.4</v>
      </c>
    </row>
    <row r="18" spans="1:1" x14ac:dyDescent="0.3">
      <c r="A18">
        <v>2.6</v>
      </c>
    </row>
    <row r="19" spans="1:1" x14ac:dyDescent="0.3">
      <c r="A19">
        <v>2.8</v>
      </c>
    </row>
    <row r="20" spans="1:1" x14ac:dyDescent="0.3">
      <c r="A20">
        <v>3</v>
      </c>
    </row>
    <row r="21" spans="1:1" x14ac:dyDescent="0.3">
      <c r="A21">
        <v>3.2</v>
      </c>
    </row>
    <row r="22" spans="1:1" x14ac:dyDescent="0.3">
      <c r="A22">
        <v>3.4</v>
      </c>
    </row>
    <row r="23" spans="1:1" x14ac:dyDescent="0.3">
      <c r="A23">
        <v>3.6</v>
      </c>
    </row>
    <row r="24" spans="1:1" x14ac:dyDescent="0.3">
      <c r="A24">
        <v>3.8</v>
      </c>
    </row>
    <row r="25" spans="1:1" x14ac:dyDescent="0.3">
      <c r="A25">
        <v>4</v>
      </c>
    </row>
    <row r="26" spans="1:1" x14ac:dyDescent="0.3">
      <c r="A26">
        <v>4.2</v>
      </c>
    </row>
    <row r="27" spans="1:1" x14ac:dyDescent="0.3">
      <c r="A27">
        <v>4.4000000000000004</v>
      </c>
    </row>
    <row r="28" spans="1:1" x14ac:dyDescent="0.3">
      <c r="A28">
        <v>4.5999999999999996</v>
      </c>
    </row>
    <row r="29" spans="1:1" x14ac:dyDescent="0.3">
      <c r="A29">
        <v>4.8</v>
      </c>
    </row>
    <row r="30" spans="1:1" x14ac:dyDescent="0.3">
      <c r="A30">
        <v>5</v>
      </c>
    </row>
    <row r="31" spans="1:1" x14ac:dyDescent="0.3">
      <c r="A31">
        <v>6</v>
      </c>
    </row>
    <row r="32" spans="1:1" x14ac:dyDescent="0.3">
      <c r="A32">
        <v>7</v>
      </c>
    </row>
    <row r="33" spans="1:1" x14ac:dyDescent="0.3">
      <c r="A33">
        <v>8</v>
      </c>
    </row>
    <row r="34" spans="1:1" x14ac:dyDescent="0.3">
      <c r="A34">
        <v>9</v>
      </c>
    </row>
    <row r="35" spans="1:1" x14ac:dyDescent="0.3">
      <c r="A35">
        <v>10</v>
      </c>
    </row>
    <row r="36" spans="1:1" x14ac:dyDescent="0.3">
      <c r="A36">
        <v>20</v>
      </c>
    </row>
    <row r="37" spans="1:1" x14ac:dyDescent="0.3">
      <c r="A37">
        <v>30</v>
      </c>
    </row>
    <row r="38" spans="1:1" x14ac:dyDescent="0.3">
      <c r="A38">
        <v>40</v>
      </c>
    </row>
    <row r="39" spans="1:1" x14ac:dyDescent="0.3">
      <c r="A39">
        <v>50</v>
      </c>
    </row>
    <row r="40" spans="1:1" x14ac:dyDescent="0.3">
      <c r="A40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20F56-2006-4DA0-ADD9-29DAA8CC3A37}">
  <dimension ref="A1:L39"/>
  <sheetViews>
    <sheetView workbookViewId="0">
      <pane ySplit="4" topLeftCell="A22" activePane="bottomLeft" state="frozen"/>
      <selection pane="bottomLeft" activeCell="V27" sqref="V27"/>
    </sheetView>
  </sheetViews>
  <sheetFormatPr defaultRowHeight="14.4" x14ac:dyDescent="0.3"/>
  <cols>
    <col min="1" max="1" width="16.21875" bestFit="1" customWidth="1"/>
    <col min="2" max="2" width="11.88671875" bestFit="1" customWidth="1"/>
    <col min="3" max="3" width="9" bestFit="1" customWidth="1"/>
    <col min="4" max="4" width="9.88671875" bestFit="1" customWidth="1"/>
    <col min="5" max="5" width="12" bestFit="1" customWidth="1"/>
    <col min="6" max="6" width="12.109375" style="21" bestFit="1" customWidth="1"/>
    <col min="7" max="7" width="12.44140625" bestFit="1" customWidth="1"/>
    <col min="8" max="8" width="9.88671875" bestFit="1" customWidth="1"/>
    <col min="9" max="9" width="8.88671875" bestFit="1" customWidth="1"/>
    <col min="10" max="10" width="12.5546875" bestFit="1" customWidth="1"/>
    <col min="11" max="11" width="3" bestFit="1" customWidth="1"/>
  </cols>
  <sheetData>
    <row r="1" spans="1:12" s="14" customFormat="1" ht="23.4" x14ac:dyDescent="0.45">
      <c r="A1" s="14" t="s">
        <v>26</v>
      </c>
      <c r="B1" s="14" t="s">
        <v>27</v>
      </c>
      <c r="F1" s="20"/>
    </row>
    <row r="2" spans="1:12" x14ac:dyDescent="0.3">
      <c r="A2" s="4" t="s">
        <v>1</v>
      </c>
      <c r="B2" s="8">
        <v>2.1</v>
      </c>
      <c r="C2" s="6" t="s">
        <v>2</v>
      </c>
      <c r="D2" s="10">
        <v>30.6</v>
      </c>
      <c r="E2" s="12" t="s">
        <v>3</v>
      </c>
      <c r="F2" s="21">
        <v>0.9</v>
      </c>
      <c r="G2" s="12" t="s">
        <v>22</v>
      </c>
      <c r="H2" s="12">
        <f>B2*F2</f>
        <v>1.8900000000000001</v>
      </c>
      <c r="I2" s="8"/>
      <c r="J2" s="6" t="s">
        <v>11</v>
      </c>
      <c r="K2">
        <v>39</v>
      </c>
      <c r="L2" t="s">
        <v>25</v>
      </c>
    </row>
    <row r="3" spans="1:12" x14ac:dyDescent="0.3">
      <c r="A3" s="4" t="s">
        <v>19</v>
      </c>
      <c r="B3" s="8"/>
      <c r="C3" s="6" t="s">
        <v>20</v>
      </c>
      <c r="D3" s="10"/>
      <c r="E3" s="12" t="s">
        <v>21</v>
      </c>
      <c r="G3" s="12"/>
      <c r="H3" s="6"/>
      <c r="I3" s="8"/>
      <c r="J3" s="6" t="s">
        <v>23</v>
      </c>
    </row>
    <row r="4" spans="1:12" ht="72" x14ac:dyDescent="0.3">
      <c r="A4" s="5" t="s">
        <v>4</v>
      </c>
      <c r="B4" s="9" t="s">
        <v>5</v>
      </c>
      <c r="C4" s="7" t="s">
        <v>6</v>
      </c>
      <c r="D4" s="11" t="s">
        <v>7</v>
      </c>
      <c r="E4" s="13" t="s">
        <v>18</v>
      </c>
      <c r="F4" s="22" t="s">
        <v>33</v>
      </c>
      <c r="G4" s="13" t="s">
        <v>9</v>
      </c>
      <c r="H4" s="7" t="s">
        <v>14</v>
      </c>
      <c r="I4" s="9" t="s">
        <v>15</v>
      </c>
      <c r="J4" s="7" t="s">
        <v>24</v>
      </c>
      <c r="K4" s="2"/>
    </row>
    <row r="5" spans="1:12" x14ac:dyDescent="0.3">
      <c r="A5" s="4">
        <v>0.2</v>
      </c>
      <c r="B5" s="8">
        <v>0.15</v>
      </c>
      <c r="C5" s="6">
        <v>15</v>
      </c>
      <c r="D5" s="10">
        <v>0.05</v>
      </c>
      <c r="E5" s="12">
        <f>C5/D5</f>
        <v>300</v>
      </c>
      <c r="F5" s="21">
        <f>C5/$H$2</f>
        <v>7.9365079365079358</v>
      </c>
      <c r="G5" s="12">
        <f>D5/H5</f>
        <v>1.6339869281045752E-3</v>
      </c>
      <c r="H5" s="6">
        <f>$D$2</f>
        <v>30.6</v>
      </c>
      <c r="I5" s="8">
        <f>H5+D5</f>
        <v>30.650000000000002</v>
      </c>
      <c r="J5" s="8">
        <f>((I5-H5)/H5)*100</f>
        <v>0.16339869281045985</v>
      </c>
    </row>
    <row r="6" spans="1:12" x14ac:dyDescent="0.3">
      <c r="A6" s="4">
        <v>0.4</v>
      </c>
      <c r="B6" s="8">
        <v>0.32</v>
      </c>
      <c r="C6" s="6">
        <v>32</v>
      </c>
      <c r="D6" s="10">
        <v>0.08</v>
      </c>
      <c r="E6" s="12">
        <f t="shared" ref="E6:E35" si="0">C6/D6</f>
        <v>400</v>
      </c>
      <c r="F6" s="21">
        <f t="shared" ref="F6:F35" si="1">C6/$H$2</f>
        <v>16.93121693121693</v>
      </c>
      <c r="G6" s="12">
        <f t="shared" ref="G6:G35" si="2">D6/H6</f>
        <v>2.6143790849673201E-3</v>
      </c>
      <c r="H6" s="6">
        <f t="shared" ref="H6:H35" si="3">$D$2</f>
        <v>30.6</v>
      </c>
      <c r="I6" s="8">
        <f t="shared" ref="I6:I35" si="4">H6+D6</f>
        <v>30.68</v>
      </c>
      <c r="J6" s="8">
        <f t="shared" ref="J6:J35" si="5">((I6-H6)/H6)*100</f>
        <v>0.26143790849672643</v>
      </c>
    </row>
    <row r="7" spans="1:12" x14ac:dyDescent="0.3">
      <c r="A7" s="4">
        <v>0.6</v>
      </c>
      <c r="B7" s="8">
        <v>0.5</v>
      </c>
      <c r="C7" s="6">
        <v>50</v>
      </c>
      <c r="D7" s="10">
        <v>0.1</v>
      </c>
      <c r="E7" s="12">
        <f t="shared" si="0"/>
        <v>500</v>
      </c>
      <c r="F7" s="21">
        <f t="shared" si="1"/>
        <v>26.455026455026452</v>
      </c>
      <c r="G7" s="12">
        <f t="shared" si="2"/>
        <v>3.2679738562091504E-3</v>
      </c>
      <c r="H7" s="6">
        <f t="shared" si="3"/>
        <v>30.6</v>
      </c>
      <c r="I7" s="8">
        <f t="shared" si="4"/>
        <v>30.700000000000003</v>
      </c>
      <c r="J7" s="8">
        <f t="shared" si="5"/>
        <v>0.3267973856209197</v>
      </c>
    </row>
    <row r="8" spans="1:12" x14ac:dyDescent="0.3">
      <c r="A8" s="4">
        <v>0.8</v>
      </c>
      <c r="B8" s="8">
        <v>0.69</v>
      </c>
      <c r="C8" s="6">
        <v>69</v>
      </c>
      <c r="D8" s="10">
        <v>0.11</v>
      </c>
      <c r="E8" s="12">
        <f t="shared" si="0"/>
        <v>627.27272727272725</v>
      </c>
      <c r="F8" s="21">
        <f t="shared" si="1"/>
        <v>36.507936507936506</v>
      </c>
      <c r="G8" s="12">
        <f t="shared" si="2"/>
        <v>3.5947712418300652E-3</v>
      </c>
      <c r="H8" s="6">
        <f t="shared" si="3"/>
        <v>30.6</v>
      </c>
      <c r="I8" s="8">
        <f t="shared" si="4"/>
        <v>30.71</v>
      </c>
      <c r="J8" s="8">
        <f t="shared" si="5"/>
        <v>0.35947712418300465</v>
      </c>
    </row>
    <row r="9" spans="1:12" x14ac:dyDescent="0.3">
      <c r="A9" s="4">
        <v>1</v>
      </c>
      <c r="B9" s="8">
        <v>0.88</v>
      </c>
      <c r="C9" s="6">
        <v>88</v>
      </c>
      <c r="D9" s="10">
        <v>0.12</v>
      </c>
      <c r="E9" s="12">
        <f t="shared" si="0"/>
        <v>733.33333333333337</v>
      </c>
      <c r="F9" s="21">
        <f t="shared" si="1"/>
        <v>46.560846560846556</v>
      </c>
      <c r="G9" s="12">
        <f t="shared" si="2"/>
        <v>3.9215686274509803E-3</v>
      </c>
      <c r="H9" s="6">
        <f t="shared" si="3"/>
        <v>30.6</v>
      </c>
      <c r="I9" s="8">
        <f t="shared" si="4"/>
        <v>30.720000000000002</v>
      </c>
      <c r="J9" s="8">
        <f t="shared" si="5"/>
        <v>0.39215686274510125</v>
      </c>
    </row>
    <row r="10" spans="1:12" x14ac:dyDescent="0.3">
      <c r="A10" s="4">
        <v>1.2</v>
      </c>
      <c r="B10" s="8">
        <v>1.06</v>
      </c>
      <c r="C10" s="6">
        <v>106</v>
      </c>
      <c r="D10" s="10">
        <v>0.14000000000000001</v>
      </c>
      <c r="E10" s="12">
        <f t="shared" si="0"/>
        <v>757.14285714285711</v>
      </c>
      <c r="F10" s="21">
        <f t="shared" si="1"/>
        <v>56.084656084656082</v>
      </c>
      <c r="G10" s="12">
        <f t="shared" si="2"/>
        <v>4.5751633986928107E-3</v>
      </c>
      <c r="H10" s="6">
        <f t="shared" si="3"/>
        <v>30.6</v>
      </c>
      <c r="I10" s="8">
        <f t="shared" si="4"/>
        <v>30.740000000000002</v>
      </c>
      <c r="J10" s="8">
        <f t="shared" si="5"/>
        <v>0.45751633986928286</v>
      </c>
    </row>
    <row r="11" spans="1:12" x14ac:dyDescent="0.3">
      <c r="A11" s="4">
        <v>1.4</v>
      </c>
      <c r="B11" s="8">
        <v>1.25</v>
      </c>
      <c r="C11" s="6">
        <v>125</v>
      </c>
      <c r="D11" s="10">
        <v>0.15</v>
      </c>
      <c r="E11" s="12">
        <f t="shared" si="0"/>
        <v>833.33333333333337</v>
      </c>
      <c r="F11" s="21">
        <f t="shared" si="1"/>
        <v>66.137566137566139</v>
      </c>
      <c r="G11" s="12">
        <f t="shared" si="2"/>
        <v>4.9019607843137254E-3</v>
      </c>
      <c r="H11" s="6">
        <f t="shared" si="3"/>
        <v>30.6</v>
      </c>
      <c r="I11" s="8">
        <f t="shared" si="4"/>
        <v>30.75</v>
      </c>
      <c r="J11" s="8">
        <f t="shared" si="5"/>
        <v>0.49019607843136787</v>
      </c>
    </row>
    <row r="12" spans="1:12" x14ac:dyDescent="0.3">
      <c r="A12" s="4">
        <v>1.6</v>
      </c>
      <c r="B12" s="8">
        <v>1.425</v>
      </c>
      <c r="C12" s="6">
        <v>142.5</v>
      </c>
      <c r="D12" s="10">
        <v>0.17499999999999999</v>
      </c>
      <c r="E12" s="12">
        <f t="shared" si="0"/>
        <v>814.28571428571433</v>
      </c>
      <c r="F12" s="21">
        <f t="shared" si="1"/>
        <v>75.396825396825392</v>
      </c>
      <c r="G12" s="12">
        <f t="shared" si="2"/>
        <v>5.7189542483660127E-3</v>
      </c>
      <c r="H12" s="6">
        <f t="shared" si="3"/>
        <v>30.6</v>
      </c>
      <c r="I12" s="8">
        <f t="shared" si="4"/>
        <v>30.775000000000002</v>
      </c>
      <c r="J12" s="8">
        <f t="shared" si="5"/>
        <v>0.57189542483660361</v>
      </c>
    </row>
    <row r="13" spans="1:12" x14ac:dyDescent="0.3">
      <c r="A13" s="4">
        <v>1.8</v>
      </c>
      <c r="B13" s="8">
        <v>1.6</v>
      </c>
      <c r="C13" s="6">
        <v>160</v>
      </c>
      <c r="D13" s="10">
        <v>0.2</v>
      </c>
      <c r="E13" s="12">
        <f t="shared" si="0"/>
        <v>800</v>
      </c>
      <c r="F13" s="21">
        <f t="shared" si="1"/>
        <v>84.656084656084644</v>
      </c>
      <c r="G13" s="12">
        <f t="shared" si="2"/>
        <v>6.5359477124183009E-3</v>
      </c>
      <c r="H13" s="6">
        <f t="shared" si="3"/>
        <v>30.6</v>
      </c>
      <c r="I13" s="8">
        <f t="shared" si="4"/>
        <v>30.8</v>
      </c>
      <c r="J13" s="8">
        <f t="shared" si="5"/>
        <v>0.65359477124182774</v>
      </c>
    </row>
    <row r="14" spans="1:12" x14ac:dyDescent="0.3">
      <c r="A14" s="4">
        <v>2</v>
      </c>
      <c r="B14" s="8">
        <v>1.77</v>
      </c>
      <c r="C14" s="6">
        <v>177</v>
      </c>
      <c r="D14" s="10">
        <v>0.23</v>
      </c>
      <c r="E14" s="12">
        <f t="shared" si="0"/>
        <v>769.56521739130426</v>
      </c>
      <c r="F14" s="21">
        <f t="shared" si="1"/>
        <v>93.650793650793645</v>
      </c>
      <c r="G14" s="12">
        <f t="shared" si="2"/>
        <v>7.5163398692810459E-3</v>
      </c>
      <c r="H14" s="6">
        <f t="shared" si="3"/>
        <v>30.6</v>
      </c>
      <c r="I14" s="8">
        <f t="shared" si="4"/>
        <v>30.830000000000002</v>
      </c>
      <c r="J14" s="8">
        <f t="shared" si="5"/>
        <v>0.7516339869281059</v>
      </c>
    </row>
    <row r="15" spans="1:12" x14ac:dyDescent="0.3">
      <c r="A15" s="4">
        <v>2.2000000000000002</v>
      </c>
      <c r="B15" s="8">
        <v>1.95</v>
      </c>
      <c r="C15" s="6">
        <v>195</v>
      </c>
      <c r="D15" s="10">
        <v>0.25</v>
      </c>
      <c r="E15" s="12">
        <f t="shared" si="0"/>
        <v>780</v>
      </c>
      <c r="F15" s="21">
        <f t="shared" si="1"/>
        <v>103.17460317460316</v>
      </c>
      <c r="G15" s="12">
        <f t="shared" si="2"/>
        <v>8.1699346405228763E-3</v>
      </c>
      <c r="H15" s="6">
        <f t="shared" si="3"/>
        <v>30.6</v>
      </c>
      <c r="I15" s="8">
        <f t="shared" si="4"/>
        <v>30.85</v>
      </c>
      <c r="J15" s="8">
        <f t="shared" si="5"/>
        <v>0.81699346405228768</v>
      </c>
    </row>
    <row r="16" spans="1:12" x14ac:dyDescent="0.3">
      <c r="A16" s="4">
        <v>2.4</v>
      </c>
      <c r="B16" s="8">
        <v>2.13</v>
      </c>
      <c r="C16" s="6">
        <v>213</v>
      </c>
      <c r="D16" s="10">
        <v>0.27</v>
      </c>
      <c r="E16" s="12">
        <f t="shared" si="0"/>
        <v>788.8888888888888</v>
      </c>
      <c r="F16" s="21">
        <f t="shared" si="1"/>
        <v>112.6984126984127</v>
      </c>
      <c r="G16" s="12">
        <f t="shared" si="2"/>
        <v>8.8235294117647058E-3</v>
      </c>
      <c r="H16" s="6">
        <f t="shared" si="3"/>
        <v>30.6</v>
      </c>
      <c r="I16" s="8">
        <f t="shared" si="4"/>
        <v>30.87</v>
      </c>
      <c r="J16" s="8">
        <f t="shared" si="5"/>
        <v>0.88235294117646923</v>
      </c>
    </row>
    <row r="17" spans="1:10" x14ac:dyDescent="0.3">
      <c r="A17" s="4">
        <v>2.6</v>
      </c>
      <c r="B17" s="8">
        <v>2.31</v>
      </c>
      <c r="C17" s="6">
        <v>231</v>
      </c>
      <c r="D17" s="10">
        <v>0.28999999999999998</v>
      </c>
      <c r="E17" s="12">
        <f t="shared" si="0"/>
        <v>796.55172413793105</v>
      </c>
      <c r="F17" s="21">
        <f t="shared" si="1"/>
        <v>122.22222222222221</v>
      </c>
      <c r="G17" s="12">
        <f t="shared" si="2"/>
        <v>9.4771241830065352E-3</v>
      </c>
      <c r="H17" s="6">
        <f t="shared" si="3"/>
        <v>30.6</v>
      </c>
      <c r="I17" s="8">
        <f t="shared" si="4"/>
        <v>30.89</v>
      </c>
      <c r="J17" s="8">
        <f t="shared" si="5"/>
        <v>0.94771241830065078</v>
      </c>
    </row>
    <row r="18" spans="1:10" x14ac:dyDescent="0.3">
      <c r="A18" s="4">
        <v>2.8</v>
      </c>
      <c r="B18" s="8">
        <v>2.48</v>
      </c>
      <c r="C18" s="6">
        <v>248</v>
      </c>
      <c r="D18" s="10">
        <f>A18-B18</f>
        <v>0.31999999999999984</v>
      </c>
      <c r="E18" s="12">
        <f t="shared" si="0"/>
        <v>775.00000000000034</v>
      </c>
      <c r="F18" s="21">
        <f t="shared" si="1"/>
        <v>131.21693121693121</v>
      </c>
      <c r="G18" s="12">
        <f t="shared" si="2"/>
        <v>1.0457516339869275E-2</v>
      </c>
      <c r="H18" s="6">
        <f t="shared" si="3"/>
        <v>30.6</v>
      </c>
      <c r="I18" s="8">
        <f t="shared" si="4"/>
        <v>30.92</v>
      </c>
      <c r="J18" s="8">
        <f t="shared" si="5"/>
        <v>1.0457516339869288</v>
      </c>
    </row>
    <row r="19" spans="1:10" x14ac:dyDescent="0.3">
      <c r="A19" s="4">
        <v>3</v>
      </c>
      <c r="B19" s="8">
        <v>2.65</v>
      </c>
      <c r="C19" s="6">
        <v>265</v>
      </c>
      <c r="D19" s="10">
        <f t="shared" ref="D19:D35" si="6">A19-B19</f>
        <v>0.35000000000000009</v>
      </c>
      <c r="E19" s="12">
        <f t="shared" si="0"/>
        <v>757.142857142857</v>
      </c>
      <c r="F19" s="21">
        <f t="shared" si="1"/>
        <v>140.2116402116402</v>
      </c>
      <c r="G19" s="12">
        <f t="shared" si="2"/>
        <v>1.1437908496732029E-2</v>
      </c>
      <c r="H19" s="6">
        <f t="shared" si="3"/>
        <v>30.6</v>
      </c>
      <c r="I19" s="8">
        <f t="shared" si="4"/>
        <v>30.950000000000003</v>
      </c>
      <c r="J19" s="8">
        <f t="shared" si="5"/>
        <v>1.1437908496732072</v>
      </c>
    </row>
    <row r="20" spans="1:10" x14ac:dyDescent="0.3">
      <c r="A20" s="4">
        <v>3.2</v>
      </c>
      <c r="B20" s="8">
        <v>2.82</v>
      </c>
      <c r="C20" s="6">
        <v>282</v>
      </c>
      <c r="D20" s="10">
        <f t="shared" si="6"/>
        <v>0.38000000000000034</v>
      </c>
      <c r="E20" s="12">
        <f t="shared" si="0"/>
        <v>742.10526315789411</v>
      </c>
      <c r="F20" s="21">
        <f t="shared" si="1"/>
        <v>149.20634920634919</v>
      </c>
      <c r="G20" s="12">
        <f t="shared" si="2"/>
        <v>1.2418300653594781E-2</v>
      </c>
      <c r="H20" s="6">
        <f t="shared" si="3"/>
        <v>30.6</v>
      </c>
      <c r="I20" s="8">
        <f t="shared" si="4"/>
        <v>30.98</v>
      </c>
      <c r="J20" s="8">
        <f t="shared" si="5"/>
        <v>1.2418300653594738</v>
      </c>
    </row>
    <row r="21" spans="1:10" x14ac:dyDescent="0.3">
      <c r="A21" s="4">
        <v>3.4</v>
      </c>
      <c r="B21" s="8">
        <v>2.99</v>
      </c>
      <c r="C21" s="6">
        <v>299</v>
      </c>
      <c r="D21" s="10">
        <f t="shared" si="6"/>
        <v>0.4099999999999997</v>
      </c>
      <c r="E21" s="12">
        <f t="shared" si="0"/>
        <v>729.26829268292738</v>
      </c>
      <c r="F21" s="21">
        <f t="shared" si="1"/>
        <v>158.2010582010582</v>
      </c>
      <c r="G21" s="12">
        <f t="shared" si="2"/>
        <v>1.3398692810457505E-2</v>
      </c>
      <c r="H21" s="6">
        <f t="shared" si="3"/>
        <v>30.6</v>
      </c>
      <c r="I21" s="8">
        <f t="shared" si="4"/>
        <v>31.01</v>
      </c>
      <c r="J21" s="8">
        <f t="shared" si="5"/>
        <v>1.339869281045752</v>
      </c>
    </row>
    <row r="22" spans="1:10" x14ac:dyDescent="0.3">
      <c r="A22" s="4">
        <v>3.6</v>
      </c>
      <c r="B22" s="8">
        <v>3.15</v>
      </c>
      <c r="C22" s="6">
        <v>315</v>
      </c>
      <c r="D22" s="10">
        <f t="shared" si="6"/>
        <v>0.45000000000000018</v>
      </c>
      <c r="E22" s="12">
        <f t="shared" si="0"/>
        <v>699.99999999999977</v>
      </c>
      <c r="F22" s="21">
        <f t="shared" si="1"/>
        <v>166.66666666666666</v>
      </c>
      <c r="G22" s="12">
        <f t="shared" si="2"/>
        <v>1.4705882352941181E-2</v>
      </c>
      <c r="H22" s="6">
        <f t="shared" si="3"/>
        <v>30.6</v>
      </c>
      <c r="I22" s="8">
        <f t="shared" si="4"/>
        <v>31.05</v>
      </c>
      <c r="J22" s="8">
        <f t="shared" si="5"/>
        <v>1.4705882352941151</v>
      </c>
    </row>
    <row r="23" spans="1:10" x14ac:dyDescent="0.3">
      <c r="A23" s="4">
        <v>3.8</v>
      </c>
      <c r="B23" s="8">
        <v>3.26</v>
      </c>
      <c r="C23" s="6">
        <v>326</v>
      </c>
      <c r="D23" s="10">
        <f t="shared" si="6"/>
        <v>0.54</v>
      </c>
      <c r="E23" s="12">
        <f t="shared" si="0"/>
        <v>603.7037037037037</v>
      </c>
      <c r="F23" s="21">
        <f t="shared" si="1"/>
        <v>172.48677248677248</v>
      </c>
      <c r="G23" s="12">
        <f t="shared" si="2"/>
        <v>1.7647058823529412E-2</v>
      </c>
      <c r="H23" s="6">
        <f t="shared" si="3"/>
        <v>30.6</v>
      </c>
      <c r="I23" s="8">
        <f t="shared" si="4"/>
        <v>31.14</v>
      </c>
      <c r="J23" s="8">
        <f t="shared" si="5"/>
        <v>1.7647058823529385</v>
      </c>
    </row>
    <row r="24" spans="1:10" x14ac:dyDescent="0.3">
      <c r="A24" s="4">
        <v>4</v>
      </c>
      <c r="B24" s="8">
        <v>3.4</v>
      </c>
      <c r="C24" s="6">
        <v>340</v>
      </c>
      <c r="D24" s="10">
        <f t="shared" si="6"/>
        <v>0.60000000000000009</v>
      </c>
      <c r="E24" s="12">
        <f t="shared" si="0"/>
        <v>566.66666666666663</v>
      </c>
      <c r="F24" s="21">
        <f t="shared" si="1"/>
        <v>179.89417989417987</v>
      </c>
      <c r="G24" s="12">
        <f t="shared" si="2"/>
        <v>1.9607843137254905E-2</v>
      </c>
      <c r="H24" s="6">
        <f t="shared" si="3"/>
        <v>30.6</v>
      </c>
      <c r="I24" s="8">
        <f t="shared" si="4"/>
        <v>31.200000000000003</v>
      </c>
      <c r="J24" s="8">
        <f t="shared" si="5"/>
        <v>1.9607843137254948</v>
      </c>
    </row>
    <row r="25" spans="1:10" x14ac:dyDescent="0.3">
      <c r="A25" s="4">
        <v>4.2</v>
      </c>
      <c r="B25" s="8">
        <v>3.52</v>
      </c>
      <c r="C25" s="6">
        <v>352</v>
      </c>
      <c r="D25" s="10">
        <f t="shared" si="6"/>
        <v>0.68000000000000016</v>
      </c>
      <c r="E25" s="12">
        <f t="shared" si="0"/>
        <v>517.64705882352928</v>
      </c>
      <c r="F25" s="21">
        <f t="shared" si="1"/>
        <v>186.24338624338623</v>
      </c>
      <c r="G25" s="12">
        <f t="shared" si="2"/>
        <v>2.2222222222222227E-2</v>
      </c>
      <c r="H25" s="6">
        <f t="shared" si="3"/>
        <v>30.6</v>
      </c>
      <c r="I25" s="8">
        <f t="shared" si="4"/>
        <v>31.28</v>
      </c>
      <c r="J25" s="8">
        <f t="shared" si="5"/>
        <v>2.2222222222222214</v>
      </c>
    </row>
    <row r="26" spans="1:10" x14ac:dyDescent="0.3">
      <c r="A26" s="4">
        <v>4.4000000000000004</v>
      </c>
      <c r="B26" s="8">
        <v>3.64</v>
      </c>
      <c r="C26" s="6">
        <v>364</v>
      </c>
      <c r="D26" s="10">
        <f t="shared" si="6"/>
        <v>0.76000000000000023</v>
      </c>
      <c r="E26" s="12">
        <f t="shared" si="0"/>
        <v>478.94736842105249</v>
      </c>
      <c r="F26" s="21">
        <f t="shared" si="1"/>
        <v>192.59259259259258</v>
      </c>
      <c r="G26" s="12">
        <f t="shared" si="2"/>
        <v>2.4836601307189548E-2</v>
      </c>
      <c r="H26" s="6">
        <f t="shared" si="3"/>
        <v>30.6</v>
      </c>
      <c r="I26" s="8">
        <f t="shared" si="4"/>
        <v>31.360000000000003</v>
      </c>
      <c r="J26" s="8">
        <f t="shared" si="5"/>
        <v>2.4836601307189592</v>
      </c>
    </row>
    <row r="27" spans="1:10" x14ac:dyDescent="0.3">
      <c r="A27" s="4">
        <v>4.5999999999999996</v>
      </c>
      <c r="B27" s="8">
        <v>3.75</v>
      </c>
      <c r="C27" s="6">
        <v>375</v>
      </c>
      <c r="D27" s="10">
        <f>A27-B27</f>
        <v>0.84999999999999964</v>
      </c>
      <c r="E27" s="12">
        <f t="shared" si="0"/>
        <v>441.17647058823547</v>
      </c>
      <c r="F27" s="21">
        <f t="shared" si="1"/>
        <v>198.4126984126984</v>
      </c>
      <c r="G27" s="12">
        <f t="shared" si="2"/>
        <v>2.7777777777777766E-2</v>
      </c>
      <c r="H27" s="6">
        <f t="shared" si="3"/>
        <v>30.6</v>
      </c>
      <c r="I27" s="8">
        <f t="shared" si="4"/>
        <v>31.450000000000003</v>
      </c>
      <c r="J27" s="8">
        <f t="shared" si="5"/>
        <v>2.7777777777777821</v>
      </c>
    </row>
    <row r="28" spans="1:10" x14ac:dyDescent="0.3">
      <c r="A28" s="4">
        <v>4.8</v>
      </c>
      <c r="B28" s="8">
        <v>3.87</v>
      </c>
      <c r="C28" s="6">
        <v>387</v>
      </c>
      <c r="D28" s="10">
        <f t="shared" si="6"/>
        <v>0.92999999999999972</v>
      </c>
      <c r="E28" s="12">
        <f t="shared" si="0"/>
        <v>416.12903225806463</v>
      </c>
      <c r="F28" s="21">
        <f t="shared" si="1"/>
        <v>204.76190476190476</v>
      </c>
      <c r="G28" s="12">
        <f t="shared" si="2"/>
        <v>3.0392156862745087E-2</v>
      </c>
      <c r="H28" s="6">
        <f t="shared" si="3"/>
        <v>30.6</v>
      </c>
      <c r="I28" s="8">
        <f t="shared" si="4"/>
        <v>31.53</v>
      </c>
      <c r="J28" s="8">
        <f t="shared" si="5"/>
        <v>3.0392156862745088</v>
      </c>
    </row>
    <row r="29" spans="1:10" x14ac:dyDescent="0.3">
      <c r="A29" s="4">
        <v>5</v>
      </c>
      <c r="B29" s="8">
        <v>3.98</v>
      </c>
      <c r="C29" s="6">
        <v>398</v>
      </c>
      <c r="D29" s="10">
        <f t="shared" si="6"/>
        <v>1.02</v>
      </c>
      <c r="E29" s="12">
        <f t="shared" si="0"/>
        <v>390.19607843137254</v>
      </c>
      <c r="F29" s="21">
        <f t="shared" si="1"/>
        <v>210.58201058201058</v>
      </c>
      <c r="G29" s="12">
        <f t="shared" si="2"/>
        <v>3.3333333333333333E-2</v>
      </c>
      <c r="H29" s="6">
        <f t="shared" si="3"/>
        <v>30.6</v>
      </c>
      <c r="I29" s="8">
        <f t="shared" si="4"/>
        <v>31.62</v>
      </c>
      <c r="J29" s="8">
        <f t="shared" si="5"/>
        <v>3.3333333333333317</v>
      </c>
    </row>
    <row r="30" spans="1:10" x14ac:dyDescent="0.3">
      <c r="A30" s="4">
        <v>6</v>
      </c>
      <c r="B30" s="8">
        <v>4.53</v>
      </c>
      <c r="C30" s="6">
        <v>453</v>
      </c>
      <c r="D30" s="10">
        <f t="shared" si="6"/>
        <v>1.4699999999999998</v>
      </c>
      <c r="E30" s="12">
        <f t="shared" si="0"/>
        <v>308.16326530612253</v>
      </c>
      <c r="F30" s="21">
        <f t="shared" si="1"/>
        <v>239.68253968253967</v>
      </c>
      <c r="G30" s="12">
        <f t="shared" si="2"/>
        <v>4.8039215686274499E-2</v>
      </c>
      <c r="H30" s="6">
        <f t="shared" si="3"/>
        <v>30.6</v>
      </c>
      <c r="I30" s="8">
        <f t="shared" si="4"/>
        <v>32.07</v>
      </c>
      <c r="J30" s="8">
        <f t="shared" si="5"/>
        <v>4.8039215686274472</v>
      </c>
    </row>
    <row r="31" spans="1:10" x14ac:dyDescent="0.3">
      <c r="A31" s="4">
        <v>7</v>
      </c>
      <c r="B31" s="8">
        <v>4.9800000000000004</v>
      </c>
      <c r="C31" s="6">
        <v>498</v>
      </c>
      <c r="D31" s="10">
        <f t="shared" si="6"/>
        <v>2.0199999999999996</v>
      </c>
      <c r="E31" s="12">
        <f t="shared" si="0"/>
        <v>246.53465346534659</v>
      </c>
      <c r="F31" s="21">
        <f t="shared" si="1"/>
        <v>263.49206349206349</v>
      </c>
      <c r="G31" s="12">
        <f t="shared" si="2"/>
        <v>6.6013071895424824E-2</v>
      </c>
      <c r="H31" s="6">
        <f t="shared" si="3"/>
        <v>30.6</v>
      </c>
      <c r="I31" s="8">
        <f t="shared" si="4"/>
        <v>32.620000000000005</v>
      </c>
      <c r="J31" s="8">
        <f t="shared" si="5"/>
        <v>6.601307189542494</v>
      </c>
    </row>
    <row r="32" spans="1:10" x14ac:dyDescent="0.3">
      <c r="A32" s="4">
        <v>8</v>
      </c>
      <c r="B32" s="8">
        <v>5.15</v>
      </c>
      <c r="C32" s="6">
        <v>515</v>
      </c>
      <c r="D32" s="10">
        <f t="shared" si="6"/>
        <v>2.8499999999999996</v>
      </c>
      <c r="E32" s="12">
        <f t="shared" si="0"/>
        <v>180.70175438596493</v>
      </c>
      <c r="F32" s="21">
        <f t="shared" si="1"/>
        <v>272.48677248677245</v>
      </c>
      <c r="G32" s="12">
        <f t="shared" si="2"/>
        <v>9.3137254901960773E-2</v>
      </c>
      <c r="H32" s="6">
        <f t="shared" si="3"/>
        <v>30.6</v>
      </c>
      <c r="I32" s="8">
        <f t="shared" si="4"/>
        <v>33.450000000000003</v>
      </c>
      <c r="J32" s="8">
        <f t="shared" si="5"/>
        <v>9.3137254901960826</v>
      </c>
    </row>
    <row r="33" spans="1:10" x14ac:dyDescent="0.3">
      <c r="A33" s="4">
        <v>9</v>
      </c>
      <c r="B33" s="8">
        <v>5.32</v>
      </c>
      <c r="C33" s="6">
        <v>532</v>
      </c>
      <c r="D33" s="10">
        <f t="shared" si="6"/>
        <v>3.6799999999999997</v>
      </c>
      <c r="E33" s="12">
        <f t="shared" si="0"/>
        <v>144.56521739130437</v>
      </c>
      <c r="F33" s="21">
        <f t="shared" si="1"/>
        <v>281.48148148148147</v>
      </c>
      <c r="G33" s="12">
        <f t="shared" si="2"/>
        <v>0.12026143790849672</v>
      </c>
      <c r="H33" s="6">
        <f t="shared" si="3"/>
        <v>30.6</v>
      </c>
      <c r="I33" s="8">
        <f t="shared" si="4"/>
        <v>34.28</v>
      </c>
      <c r="J33" s="8">
        <f t="shared" si="5"/>
        <v>12.026143790849671</v>
      </c>
    </row>
    <row r="34" spans="1:10" x14ac:dyDescent="0.3">
      <c r="A34" s="4">
        <v>10</v>
      </c>
      <c r="B34" s="8">
        <v>5.43</v>
      </c>
      <c r="C34" s="6">
        <v>543</v>
      </c>
      <c r="D34" s="10">
        <f t="shared" si="6"/>
        <v>4.57</v>
      </c>
      <c r="E34" s="12">
        <f t="shared" si="0"/>
        <v>118.81838074398249</v>
      </c>
      <c r="F34" s="21">
        <f t="shared" si="1"/>
        <v>287.30158730158729</v>
      </c>
      <c r="G34" s="12">
        <f t="shared" si="2"/>
        <v>0.14934640522875817</v>
      </c>
      <c r="H34" s="6">
        <f t="shared" si="3"/>
        <v>30.6</v>
      </c>
      <c r="I34" s="8">
        <f t="shared" si="4"/>
        <v>35.17</v>
      </c>
      <c r="J34" s="8">
        <f t="shared" si="5"/>
        <v>14.934640522875817</v>
      </c>
    </row>
    <row r="35" spans="1:10" x14ac:dyDescent="0.3">
      <c r="A35" s="4">
        <v>13</v>
      </c>
      <c r="B35" s="8">
        <v>8.5399999999999991</v>
      </c>
      <c r="C35" s="6">
        <v>854</v>
      </c>
      <c r="D35" s="10">
        <f t="shared" si="6"/>
        <v>4.4600000000000009</v>
      </c>
      <c r="E35" s="12">
        <f t="shared" si="0"/>
        <v>191.47982062780267</v>
      </c>
      <c r="F35" s="21">
        <f t="shared" si="1"/>
        <v>451.85185185185185</v>
      </c>
      <c r="G35" s="12">
        <f t="shared" si="2"/>
        <v>0.14575163398692811</v>
      </c>
      <c r="H35" s="6">
        <f t="shared" si="3"/>
        <v>30.6</v>
      </c>
      <c r="I35" s="8">
        <f t="shared" si="4"/>
        <v>35.06</v>
      </c>
      <c r="J35" s="8">
        <f t="shared" si="5"/>
        <v>14.575163398692812</v>
      </c>
    </row>
    <row r="36" spans="1:10" x14ac:dyDescent="0.3">
      <c r="A36" s="4">
        <v>30</v>
      </c>
      <c r="B36" s="8" t="s">
        <v>31</v>
      </c>
      <c r="C36" s="6"/>
      <c r="D36" s="10"/>
      <c r="E36" s="12"/>
      <c r="G36" s="12"/>
      <c r="H36" s="6"/>
      <c r="I36" s="8"/>
      <c r="J36" s="6"/>
    </row>
    <row r="37" spans="1:10" x14ac:dyDescent="0.3">
      <c r="A37" s="4">
        <v>40</v>
      </c>
      <c r="B37" s="8"/>
      <c r="C37" s="6"/>
      <c r="D37" s="10"/>
      <c r="E37" s="12"/>
      <c r="G37" s="12"/>
      <c r="H37" s="6"/>
      <c r="I37" s="8"/>
      <c r="J37" s="6"/>
    </row>
    <row r="38" spans="1:10" x14ac:dyDescent="0.3">
      <c r="A38" s="4">
        <v>50</v>
      </c>
      <c r="B38" s="8"/>
      <c r="C38" s="6"/>
      <c r="D38" s="10"/>
      <c r="E38" s="12"/>
      <c r="G38" s="12"/>
      <c r="H38" s="6"/>
      <c r="I38" s="8"/>
      <c r="J38" s="6"/>
    </row>
    <row r="39" spans="1:10" x14ac:dyDescent="0.3">
      <c r="A39" s="4">
        <v>60</v>
      </c>
      <c r="B39" s="8"/>
      <c r="C39" s="6"/>
      <c r="D39" s="10"/>
      <c r="E39" s="12"/>
      <c r="G39" s="12"/>
      <c r="H39" s="6"/>
      <c r="I39" s="8"/>
      <c r="J39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058B-6C4A-47F3-9C8B-0D734B69686F}">
  <dimension ref="A1:T39"/>
  <sheetViews>
    <sheetView topLeftCell="B1" workbookViewId="0">
      <pane ySplit="4" topLeftCell="A5" activePane="bottomLeft" state="frozen"/>
      <selection pane="bottomLeft" activeCell="U13" sqref="U13"/>
    </sheetView>
  </sheetViews>
  <sheetFormatPr defaultRowHeight="14.4" x14ac:dyDescent="0.3"/>
  <cols>
    <col min="1" max="1" width="15.6640625" bestFit="1" customWidth="1"/>
    <col min="2" max="2" width="18.6640625" bestFit="1" customWidth="1"/>
    <col min="3" max="3" width="9" bestFit="1" customWidth="1"/>
    <col min="4" max="4" width="9.88671875" bestFit="1" customWidth="1"/>
    <col min="5" max="5" width="12" bestFit="1" customWidth="1"/>
    <col min="6" max="6" width="12.109375" style="6" bestFit="1" customWidth="1"/>
    <col min="7" max="7" width="12.44140625" bestFit="1" customWidth="1"/>
    <col min="8" max="8" width="9.88671875" bestFit="1" customWidth="1"/>
    <col min="9" max="9" width="8.88671875" bestFit="1" customWidth="1"/>
    <col min="10" max="10" width="12.5546875" style="8" bestFit="1" customWidth="1"/>
    <col min="11" max="11" width="3" bestFit="1" customWidth="1"/>
  </cols>
  <sheetData>
    <row r="1" spans="1:13" s="14" customFormat="1" ht="23.4" x14ac:dyDescent="0.45">
      <c r="A1" s="14" t="s">
        <v>0</v>
      </c>
      <c r="B1" s="14" t="s">
        <v>10</v>
      </c>
      <c r="F1" s="16"/>
      <c r="J1" s="15"/>
    </row>
    <row r="2" spans="1:13" x14ac:dyDescent="0.3">
      <c r="A2" s="4" t="s">
        <v>1</v>
      </c>
      <c r="B2" s="8">
        <v>2.1</v>
      </c>
      <c r="C2" s="6" t="s">
        <v>2</v>
      </c>
      <c r="D2" s="10">
        <v>30.6</v>
      </c>
      <c r="E2" s="12" t="s">
        <v>3</v>
      </c>
      <c r="F2" s="6">
        <v>1.08</v>
      </c>
      <c r="G2" s="12" t="s">
        <v>22</v>
      </c>
      <c r="H2" s="12">
        <f>B2*F2</f>
        <v>2.2680000000000002</v>
      </c>
      <c r="I2" s="8"/>
      <c r="J2" s="8" t="s">
        <v>11</v>
      </c>
      <c r="K2">
        <v>34</v>
      </c>
      <c r="L2" t="s">
        <v>25</v>
      </c>
    </row>
    <row r="3" spans="1:13" x14ac:dyDescent="0.3">
      <c r="A3" s="4" t="s">
        <v>19</v>
      </c>
      <c r="B3" s="8"/>
      <c r="C3" s="6" t="s">
        <v>20</v>
      </c>
      <c r="D3" s="10"/>
      <c r="E3" s="12" t="s">
        <v>21</v>
      </c>
      <c r="G3" s="12"/>
      <c r="H3" s="6"/>
      <c r="I3" s="8"/>
      <c r="J3" s="8" t="s">
        <v>23</v>
      </c>
    </row>
    <row r="4" spans="1:13" ht="72" x14ac:dyDescent="0.3">
      <c r="A4" s="5" t="s">
        <v>4</v>
      </c>
      <c r="B4" s="9" t="s">
        <v>5</v>
      </c>
      <c r="C4" s="7" t="s">
        <v>6</v>
      </c>
      <c r="D4" s="11" t="s">
        <v>7</v>
      </c>
      <c r="E4" s="13" t="s">
        <v>18</v>
      </c>
      <c r="F4" s="7" t="s">
        <v>33</v>
      </c>
      <c r="G4" s="13" t="s">
        <v>9</v>
      </c>
      <c r="H4" s="7" t="s">
        <v>14</v>
      </c>
      <c r="I4" s="9" t="s">
        <v>15</v>
      </c>
      <c r="J4" s="9" t="s">
        <v>24</v>
      </c>
      <c r="K4" s="2"/>
    </row>
    <row r="5" spans="1:13" x14ac:dyDescent="0.3">
      <c r="A5" s="4">
        <v>0.2</v>
      </c>
      <c r="B5" s="8">
        <v>0.65</v>
      </c>
      <c r="C5" s="6">
        <f>B5*100</f>
        <v>65</v>
      </c>
      <c r="D5" s="10">
        <f>A5-B5</f>
        <v>-0.45</v>
      </c>
      <c r="E5" s="12">
        <f>C5/D5</f>
        <v>-144.44444444444443</v>
      </c>
      <c r="F5" s="6">
        <f>C5/$H$2</f>
        <v>28.659611992945322</v>
      </c>
      <c r="G5" s="12">
        <f>D5/H5</f>
        <v>-1.4705882352941176E-2</v>
      </c>
      <c r="H5" s="6">
        <f>$D$2</f>
        <v>30.6</v>
      </c>
      <c r="I5" s="8">
        <f>H5+D5</f>
        <v>30.150000000000002</v>
      </c>
      <c r="J5" s="8">
        <f>((I5-H5)/H5)*100</f>
        <v>-1.4705882352941151</v>
      </c>
      <c r="M5" s="3" t="s">
        <v>32</v>
      </c>
    </row>
    <row r="6" spans="1:13" x14ac:dyDescent="0.3">
      <c r="A6" s="4">
        <v>0.4</v>
      </c>
      <c r="B6" s="8">
        <v>0.34</v>
      </c>
      <c r="C6" s="6">
        <f t="shared" ref="C6:C28" si="0">B6*100</f>
        <v>34</v>
      </c>
      <c r="D6" s="10">
        <f t="shared" ref="D6:D28" si="1">A6-B6</f>
        <v>0.06</v>
      </c>
      <c r="E6" s="12">
        <f t="shared" ref="E6:E28" si="2">C6/D6</f>
        <v>566.66666666666674</v>
      </c>
      <c r="F6" s="6">
        <f t="shared" ref="F6:F28" si="3">C6/$H$2</f>
        <v>14.991181657848323</v>
      </c>
      <c r="G6" s="12">
        <f t="shared" ref="G6:G28" si="4">D6/H6</f>
        <v>1.9607843137254902E-3</v>
      </c>
      <c r="H6" s="6">
        <f t="shared" ref="H6:H28" si="5">$D$2</f>
        <v>30.6</v>
      </c>
      <c r="I6" s="8">
        <f t="shared" ref="I6:I28" si="6">H6+D6</f>
        <v>30.66</v>
      </c>
      <c r="J6" s="8">
        <f t="shared" ref="J6:J28" si="7">((I6-H6)/H6)*100</f>
        <v>0.1960784313725448</v>
      </c>
    </row>
    <row r="7" spans="1:13" x14ac:dyDescent="0.3">
      <c r="A7" s="4">
        <v>0.6</v>
      </c>
      <c r="B7" s="8">
        <v>0.438</v>
      </c>
      <c r="C7" s="6">
        <f t="shared" si="0"/>
        <v>43.8</v>
      </c>
      <c r="D7" s="10">
        <f t="shared" si="1"/>
        <v>0.16199999999999998</v>
      </c>
      <c r="E7" s="12">
        <f t="shared" si="2"/>
        <v>270.37037037037038</v>
      </c>
      <c r="F7" s="6">
        <f t="shared" si="3"/>
        <v>19.31216931216931</v>
      </c>
      <c r="G7" s="12">
        <f t="shared" si="4"/>
        <v>5.2941176470588224E-3</v>
      </c>
      <c r="H7" s="6">
        <f t="shared" si="5"/>
        <v>30.6</v>
      </c>
      <c r="I7" s="8">
        <f t="shared" si="6"/>
        <v>30.762</v>
      </c>
      <c r="J7" s="8">
        <f t="shared" si="7"/>
        <v>0.52941176470587925</v>
      </c>
    </row>
    <row r="8" spans="1:13" x14ac:dyDescent="0.3">
      <c r="A8" s="4">
        <v>0.8</v>
      </c>
      <c r="B8" s="8">
        <v>0.62</v>
      </c>
      <c r="C8" s="6">
        <f t="shared" si="0"/>
        <v>62</v>
      </c>
      <c r="D8" s="10">
        <f t="shared" si="1"/>
        <v>0.18000000000000005</v>
      </c>
      <c r="E8" s="12">
        <f t="shared" si="2"/>
        <v>344.44444444444434</v>
      </c>
      <c r="F8" s="6">
        <f t="shared" si="3"/>
        <v>27.336860670194</v>
      </c>
      <c r="G8" s="12">
        <f t="shared" si="4"/>
        <v>5.8823529411764722E-3</v>
      </c>
      <c r="H8" s="6">
        <f t="shared" si="5"/>
        <v>30.6</v>
      </c>
      <c r="I8" s="8">
        <f t="shared" si="6"/>
        <v>30.78</v>
      </c>
      <c r="J8" s="8">
        <f t="shared" si="7"/>
        <v>0.58823529411764608</v>
      </c>
    </row>
    <row r="9" spans="1:13" x14ac:dyDescent="0.3">
      <c r="A9" s="4">
        <v>1</v>
      </c>
      <c r="B9" s="8">
        <v>0.8</v>
      </c>
      <c r="C9" s="6">
        <f t="shared" si="0"/>
        <v>80</v>
      </c>
      <c r="D9" s="10">
        <f t="shared" si="1"/>
        <v>0.19999999999999996</v>
      </c>
      <c r="E9" s="12">
        <f t="shared" si="2"/>
        <v>400.00000000000011</v>
      </c>
      <c r="F9" s="6">
        <f t="shared" si="3"/>
        <v>35.273368606701936</v>
      </c>
      <c r="G9" s="12">
        <f t="shared" si="4"/>
        <v>6.5359477124182991E-3</v>
      </c>
      <c r="H9" s="6">
        <f t="shared" si="5"/>
        <v>30.6</v>
      </c>
      <c r="I9" s="8">
        <f t="shared" si="6"/>
        <v>30.8</v>
      </c>
      <c r="J9" s="8">
        <f t="shared" si="7"/>
        <v>0.65359477124182774</v>
      </c>
    </row>
    <row r="10" spans="1:13" x14ac:dyDescent="0.3">
      <c r="A10" s="4">
        <v>1.2</v>
      </c>
      <c r="B10" s="8">
        <v>0.98</v>
      </c>
      <c r="C10" s="6">
        <f t="shared" si="0"/>
        <v>98</v>
      </c>
      <c r="D10" s="10">
        <f t="shared" si="1"/>
        <v>0.21999999999999997</v>
      </c>
      <c r="E10" s="12">
        <f t="shared" si="2"/>
        <v>445.4545454545455</v>
      </c>
      <c r="F10" s="6">
        <f t="shared" si="3"/>
        <v>43.209876543209873</v>
      </c>
      <c r="G10" s="12">
        <f t="shared" si="4"/>
        <v>7.1895424836601295E-3</v>
      </c>
      <c r="H10" s="6">
        <f t="shared" si="5"/>
        <v>30.6</v>
      </c>
      <c r="I10" s="8">
        <f t="shared" si="6"/>
        <v>30.82</v>
      </c>
      <c r="J10" s="8">
        <f t="shared" si="7"/>
        <v>0.7189542483660093</v>
      </c>
    </row>
    <row r="11" spans="1:13" x14ac:dyDescent="0.3">
      <c r="A11" s="4">
        <v>1.4</v>
      </c>
      <c r="B11" s="8">
        <v>1.1200000000000001</v>
      </c>
      <c r="C11" s="6">
        <f t="shared" si="0"/>
        <v>112.00000000000001</v>
      </c>
      <c r="D11" s="10">
        <f t="shared" si="1"/>
        <v>0.2799999999999998</v>
      </c>
      <c r="E11" s="12">
        <f t="shared" si="2"/>
        <v>400.00000000000034</v>
      </c>
      <c r="F11" s="6">
        <f t="shared" si="3"/>
        <v>49.382716049382715</v>
      </c>
      <c r="G11" s="12">
        <f t="shared" si="4"/>
        <v>9.1503267973856144E-3</v>
      </c>
      <c r="H11" s="6">
        <f t="shared" si="5"/>
        <v>30.6</v>
      </c>
      <c r="I11" s="8">
        <f t="shared" si="6"/>
        <v>30.880000000000003</v>
      </c>
      <c r="J11" s="8">
        <f t="shared" si="7"/>
        <v>0.91503267973856572</v>
      </c>
    </row>
    <row r="12" spans="1:13" x14ac:dyDescent="0.3">
      <c r="A12" s="4">
        <v>1.6</v>
      </c>
      <c r="B12" s="8">
        <v>1.29</v>
      </c>
      <c r="C12" s="6">
        <f t="shared" si="0"/>
        <v>129</v>
      </c>
      <c r="D12" s="10">
        <f t="shared" si="1"/>
        <v>0.31000000000000005</v>
      </c>
      <c r="E12" s="12">
        <f t="shared" si="2"/>
        <v>416.12903225806446</v>
      </c>
      <c r="F12" s="6">
        <f t="shared" si="3"/>
        <v>56.878306878306873</v>
      </c>
      <c r="G12" s="12">
        <f t="shared" si="4"/>
        <v>1.0130718954248366E-2</v>
      </c>
      <c r="H12" s="6">
        <f t="shared" si="5"/>
        <v>30.6</v>
      </c>
      <c r="I12" s="8">
        <f t="shared" si="6"/>
        <v>30.91</v>
      </c>
      <c r="J12" s="8">
        <f t="shared" si="7"/>
        <v>1.0130718954248323</v>
      </c>
    </row>
    <row r="13" spans="1:13" x14ac:dyDescent="0.3">
      <c r="A13" s="4">
        <v>1.8</v>
      </c>
      <c r="B13" s="8">
        <v>1.46</v>
      </c>
      <c r="C13" s="6">
        <f t="shared" si="0"/>
        <v>146</v>
      </c>
      <c r="D13" s="10">
        <f t="shared" si="1"/>
        <v>0.34000000000000008</v>
      </c>
      <c r="E13" s="12">
        <f t="shared" si="2"/>
        <v>429.41176470588226</v>
      </c>
      <c r="F13" s="6">
        <f t="shared" si="3"/>
        <v>64.373897707231038</v>
      </c>
      <c r="G13" s="12">
        <f t="shared" si="4"/>
        <v>1.1111111111111113E-2</v>
      </c>
      <c r="H13" s="6">
        <f t="shared" si="5"/>
        <v>30.6</v>
      </c>
      <c r="I13" s="8">
        <f t="shared" si="6"/>
        <v>30.94</v>
      </c>
      <c r="J13" s="8">
        <f t="shared" si="7"/>
        <v>1.1111111111111107</v>
      </c>
    </row>
    <row r="14" spans="1:13" x14ac:dyDescent="0.3">
      <c r="A14" s="4">
        <v>2</v>
      </c>
      <c r="B14" s="8">
        <v>1.63</v>
      </c>
      <c r="C14" s="6">
        <f t="shared" si="0"/>
        <v>163</v>
      </c>
      <c r="D14" s="10">
        <f t="shared" si="1"/>
        <v>0.37000000000000011</v>
      </c>
      <c r="E14" s="12">
        <f t="shared" si="2"/>
        <v>440.54054054054041</v>
      </c>
      <c r="F14" s="6">
        <f t="shared" si="3"/>
        <v>71.869488536155188</v>
      </c>
      <c r="G14" s="12">
        <f t="shared" si="4"/>
        <v>1.2091503267973858E-2</v>
      </c>
      <c r="H14" s="6">
        <f t="shared" si="5"/>
        <v>30.6</v>
      </c>
      <c r="I14" s="8">
        <f t="shared" si="6"/>
        <v>30.970000000000002</v>
      </c>
      <c r="J14" s="8">
        <f t="shared" si="7"/>
        <v>1.2091503267973889</v>
      </c>
    </row>
    <row r="15" spans="1:13" x14ac:dyDescent="0.3">
      <c r="A15" s="4">
        <v>2.2000000000000002</v>
      </c>
      <c r="B15" s="8">
        <v>1.74</v>
      </c>
      <c r="C15" s="6">
        <f t="shared" si="0"/>
        <v>174</v>
      </c>
      <c r="D15" s="10">
        <f t="shared" si="1"/>
        <v>0.46000000000000019</v>
      </c>
      <c r="E15" s="12">
        <f t="shared" si="2"/>
        <v>378.26086956521726</v>
      </c>
      <c r="F15" s="6">
        <f t="shared" si="3"/>
        <v>76.719576719576708</v>
      </c>
      <c r="G15" s="12">
        <f t="shared" si="4"/>
        <v>1.5032679738562097E-2</v>
      </c>
      <c r="H15" s="6">
        <f t="shared" si="5"/>
        <v>30.6</v>
      </c>
      <c r="I15" s="8">
        <f t="shared" si="6"/>
        <v>31.060000000000002</v>
      </c>
      <c r="J15" s="8">
        <f t="shared" si="7"/>
        <v>1.5032679738562118</v>
      </c>
    </row>
    <row r="16" spans="1:13" x14ac:dyDescent="0.3">
      <c r="A16" s="4">
        <v>2.4</v>
      </c>
      <c r="B16" s="8">
        <v>1.9</v>
      </c>
      <c r="C16" s="6">
        <f t="shared" si="0"/>
        <v>190</v>
      </c>
      <c r="D16" s="10">
        <f t="shared" si="1"/>
        <v>0.5</v>
      </c>
      <c r="E16" s="12">
        <f t="shared" si="2"/>
        <v>380</v>
      </c>
      <c r="F16" s="6">
        <f t="shared" si="3"/>
        <v>83.7742504409171</v>
      </c>
      <c r="G16" s="12">
        <f t="shared" si="4"/>
        <v>1.6339869281045753E-2</v>
      </c>
      <c r="H16" s="6">
        <f t="shared" si="5"/>
        <v>30.6</v>
      </c>
      <c r="I16" s="8">
        <f t="shared" si="6"/>
        <v>31.1</v>
      </c>
      <c r="J16" s="8">
        <f t="shared" si="7"/>
        <v>1.6339869281045754</v>
      </c>
    </row>
    <row r="17" spans="1:10" x14ac:dyDescent="0.3">
      <c r="A17" s="4">
        <v>2.6</v>
      </c>
      <c r="B17" s="8">
        <v>2.0299999999999998</v>
      </c>
      <c r="C17" s="6">
        <f t="shared" si="0"/>
        <v>202.99999999999997</v>
      </c>
      <c r="D17" s="10">
        <f t="shared" si="1"/>
        <v>0.57000000000000028</v>
      </c>
      <c r="E17" s="12">
        <f t="shared" si="2"/>
        <v>356.14035087719276</v>
      </c>
      <c r="F17" s="6">
        <f t="shared" si="3"/>
        <v>89.506172839506149</v>
      </c>
      <c r="G17" s="12">
        <f t="shared" si="4"/>
        <v>1.8627450980392167E-2</v>
      </c>
      <c r="H17" s="6">
        <f t="shared" si="5"/>
        <v>30.6</v>
      </c>
      <c r="I17" s="8">
        <f t="shared" si="6"/>
        <v>31.17</v>
      </c>
      <c r="J17" s="8">
        <f t="shared" si="7"/>
        <v>1.8627450980392166</v>
      </c>
    </row>
    <row r="18" spans="1:10" x14ac:dyDescent="0.3">
      <c r="A18" s="4">
        <v>2.8</v>
      </c>
      <c r="B18" s="8">
        <v>2.12</v>
      </c>
      <c r="C18" s="6">
        <f t="shared" si="0"/>
        <v>212</v>
      </c>
      <c r="D18" s="10">
        <f t="shared" si="1"/>
        <v>0.67999999999999972</v>
      </c>
      <c r="E18" s="12">
        <f t="shared" si="2"/>
        <v>311.7647058823531</v>
      </c>
      <c r="F18" s="6">
        <f t="shared" si="3"/>
        <v>93.474426807760125</v>
      </c>
      <c r="G18" s="12">
        <f t="shared" si="4"/>
        <v>2.2222222222222213E-2</v>
      </c>
      <c r="H18" s="6">
        <f t="shared" si="5"/>
        <v>30.6</v>
      </c>
      <c r="I18" s="8">
        <f t="shared" si="6"/>
        <v>31.28</v>
      </c>
      <c r="J18" s="8">
        <f t="shared" si="7"/>
        <v>2.2222222222222214</v>
      </c>
    </row>
    <row r="19" spans="1:10" x14ac:dyDescent="0.3">
      <c r="A19" s="4">
        <v>3</v>
      </c>
      <c r="B19" s="8">
        <v>2.25</v>
      </c>
      <c r="C19" s="6">
        <f t="shared" si="0"/>
        <v>225</v>
      </c>
      <c r="D19" s="10">
        <f t="shared" si="1"/>
        <v>0.75</v>
      </c>
      <c r="E19" s="12">
        <f t="shared" si="2"/>
        <v>300</v>
      </c>
      <c r="F19" s="6">
        <f t="shared" si="3"/>
        <v>99.206349206349202</v>
      </c>
      <c r="G19" s="12">
        <f t="shared" si="4"/>
        <v>2.4509803921568627E-2</v>
      </c>
      <c r="H19" s="6">
        <f t="shared" si="5"/>
        <v>30.6</v>
      </c>
      <c r="I19" s="8">
        <f t="shared" si="6"/>
        <v>31.35</v>
      </c>
      <c r="J19" s="8">
        <f t="shared" si="7"/>
        <v>2.4509803921568629</v>
      </c>
    </row>
    <row r="20" spans="1:10" x14ac:dyDescent="0.3">
      <c r="A20" s="4">
        <v>3.2</v>
      </c>
      <c r="B20" s="8">
        <v>2.3199999999999998</v>
      </c>
      <c r="C20" s="6">
        <f t="shared" si="0"/>
        <v>231.99999999999997</v>
      </c>
      <c r="D20" s="10">
        <f t="shared" si="1"/>
        <v>0.88000000000000034</v>
      </c>
      <c r="E20" s="12">
        <f t="shared" si="2"/>
        <v>263.63636363636351</v>
      </c>
      <c r="F20" s="6">
        <f t="shared" si="3"/>
        <v>102.29276895943561</v>
      </c>
      <c r="G20" s="12">
        <f t="shared" si="4"/>
        <v>2.8758169934640532E-2</v>
      </c>
      <c r="H20" s="6">
        <f t="shared" si="5"/>
        <v>30.6</v>
      </c>
      <c r="I20" s="8">
        <f t="shared" si="6"/>
        <v>31.48</v>
      </c>
      <c r="J20" s="8">
        <f t="shared" si="7"/>
        <v>2.8758169934640492</v>
      </c>
    </row>
    <row r="21" spans="1:10" x14ac:dyDescent="0.3">
      <c r="A21" s="4">
        <v>3.4</v>
      </c>
      <c r="B21" s="8">
        <v>2.41</v>
      </c>
      <c r="C21" s="6">
        <f t="shared" si="0"/>
        <v>241</v>
      </c>
      <c r="D21" s="10">
        <f t="shared" si="1"/>
        <v>0.98999999999999977</v>
      </c>
      <c r="E21" s="12">
        <f t="shared" si="2"/>
        <v>243.4343434343435</v>
      </c>
      <c r="F21" s="6">
        <f t="shared" si="3"/>
        <v>106.26102292768958</v>
      </c>
      <c r="G21" s="12">
        <f t="shared" si="4"/>
        <v>3.2352941176470577E-2</v>
      </c>
      <c r="H21" s="6">
        <f t="shared" si="5"/>
        <v>30.6</v>
      </c>
      <c r="I21" s="8">
        <f t="shared" si="6"/>
        <v>31.59</v>
      </c>
      <c r="J21" s="8">
        <f t="shared" si="7"/>
        <v>3.2352941176470535</v>
      </c>
    </row>
    <row r="22" spans="1:10" x14ac:dyDescent="0.3">
      <c r="A22" s="4">
        <v>3.6</v>
      </c>
      <c r="B22" s="8">
        <v>2.4700000000000002</v>
      </c>
      <c r="C22" s="6">
        <f t="shared" si="0"/>
        <v>247.00000000000003</v>
      </c>
      <c r="D22" s="10">
        <f t="shared" si="1"/>
        <v>1.1299999999999999</v>
      </c>
      <c r="E22" s="12">
        <f t="shared" si="2"/>
        <v>218.58407079646022</v>
      </c>
      <c r="F22" s="6">
        <f t="shared" si="3"/>
        <v>108.90652557319224</v>
      </c>
      <c r="G22" s="12">
        <f t="shared" si="4"/>
        <v>3.6928104575163392E-2</v>
      </c>
      <c r="H22" s="6">
        <f t="shared" si="5"/>
        <v>30.6</v>
      </c>
      <c r="I22" s="8">
        <f t="shared" si="6"/>
        <v>31.73</v>
      </c>
      <c r="J22" s="8">
        <f t="shared" si="7"/>
        <v>3.6928104575163365</v>
      </c>
    </row>
    <row r="23" spans="1:10" x14ac:dyDescent="0.3">
      <c r="A23" s="4">
        <v>3.8</v>
      </c>
      <c r="B23" s="8">
        <v>2.54</v>
      </c>
      <c r="C23" s="6">
        <f t="shared" si="0"/>
        <v>254</v>
      </c>
      <c r="D23" s="10">
        <f t="shared" si="1"/>
        <v>1.2599999999999998</v>
      </c>
      <c r="E23" s="12">
        <f t="shared" si="2"/>
        <v>201.58730158730162</v>
      </c>
      <c r="F23" s="6">
        <f t="shared" si="3"/>
        <v>111.99294532627864</v>
      </c>
      <c r="G23" s="12">
        <f t="shared" si="4"/>
        <v>4.1176470588235287E-2</v>
      </c>
      <c r="H23" s="6">
        <f t="shared" si="5"/>
        <v>30.6</v>
      </c>
      <c r="I23" s="8">
        <f t="shared" si="6"/>
        <v>31.86</v>
      </c>
      <c r="J23" s="8">
        <f t="shared" si="7"/>
        <v>4.1176470588235228</v>
      </c>
    </row>
    <row r="24" spans="1:10" x14ac:dyDescent="0.3">
      <c r="A24" s="4">
        <v>4</v>
      </c>
      <c r="B24" s="8">
        <v>2.61</v>
      </c>
      <c r="C24" s="6">
        <f t="shared" si="0"/>
        <v>261</v>
      </c>
      <c r="D24" s="10">
        <f t="shared" si="1"/>
        <v>1.3900000000000001</v>
      </c>
      <c r="E24" s="12">
        <f t="shared" si="2"/>
        <v>187.76978417266184</v>
      </c>
      <c r="F24" s="6">
        <f t="shared" si="3"/>
        <v>115.07936507936506</v>
      </c>
      <c r="G24" s="12">
        <f t="shared" si="4"/>
        <v>4.5424836601307195E-2</v>
      </c>
      <c r="H24" s="6">
        <f t="shared" si="5"/>
        <v>30.6</v>
      </c>
      <c r="I24" s="8">
        <f t="shared" si="6"/>
        <v>31.990000000000002</v>
      </c>
      <c r="J24" s="8">
        <f t="shared" si="7"/>
        <v>4.5424836601307206</v>
      </c>
    </row>
    <row r="25" spans="1:10" x14ac:dyDescent="0.3">
      <c r="A25" s="4">
        <v>4.2</v>
      </c>
      <c r="B25" s="8">
        <v>2.6549999999999998</v>
      </c>
      <c r="C25" s="6">
        <f t="shared" si="0"/>
        <v>265.5</v>
      </c>
      <c r="D25" s="10">
        <f t="shared" si="1"/>
        <v>1.5450000000000004</v>
      </c>
      <c r="E25" s="12">
        <f t="shared" si="2"/>
        <v>171.84466019417471</v>
      </c>
      <c r="F25" s="6">
        <f t="shared" si="3"/>
        <v>117.06349206349205</v>
      </c>
      <c r="G25" s="12">
        <f t="shared" si="4"/>
        <v>5.0490196078431381E-2</v>
      </c>
      <c r="H25" s="6">
        <f t="shared" si="5"/>
        <v>30.6</v>
      </c>
      <c r="I25" s="8">
        <f t="shared" si="6"/>
        <v>32.145000000000003</v>
      </c>
      <c r="J25" s="8">
        <f t="shared" si="7"/>
        <v>5.0490196078431433</v>
      </c>
    </row>
    <row r="26" spans="1:10" x14ac:dyDescent="0.3">
      <c r="A26" s="4">
        <v>4.4000000000000004</v>
      </c>
      <c r="B26" s="8">
        <v>2.68</v>
      </c>
      <c r="C26" s="6">
        <f t="shared" si="0"/>
        <v>268</v>
      </c>
      <c r="D26" s="10">
        <f t="shared" si="1"/>
        <v>1.7200000000000002</v>
      </c>
      <c r="E26" s="12">
        <f t="shared" si="2"/>
        <v>155.81395348837208</v>
      </c>
      <c r="F26" s="6">
        <f t="shared" si="3"/>
        <v>118.16578483245149</v>
      </c>
      <c r="G26" s="12">
        <f t="shared" si="4"/>
        <v>5.6209150326797387E-2</v>
      </c>
      <c r="H26" s="6">
        <f t="shared" si="5"/>
        <v>30.6</v>
      </c>
      <c r="I26" s="8">
        <f t="shared" si="6"/>
        <v>32.32</v>
      </c>
      <c r="J26" s="8">
        <f t="shared" si="7"/>
        <v>5.6209150326797346</v>
      </c>
    </row>
    <row r="27" spans="1:10" x14ac:dyDescent="0.3">
      <c r="A27" s="4">
        <v>4.5999999999999996</v>
      </c>
      <c r="B27" s="8">
        <v>2.7</v>
      </c>
      <c r="C27" s="6">
        <f t="shared" si="0"/>
        <v>270</v>
      </c>
      <c r="D27" s="10">
        <f t="shared" si="1"/>
        <v>1.8999999999999995</v>
      </c>
      <c r="E27" s="12">
        <f t="shared" si="2"/>
        <v>142.10526315789477</v>
      </c>
      <c r="F27" s="6">
        <f t="shared" si="3"/>
        <v>119.04761904761904</v>
      </c>
      <c r="G27" s="12">
        <f t="shared" si="4"/>
        <v>6.2091503267973837E-2</v>
      </c>
      <c r="H27" s="6">
        <f t="shared" si="5"/>
        <v>30.6</v>
      </c>
      <c r="I27" s="8">
        <f t="shared" si="6"/>
        <v>32.5</v>
      </c>
      <c r="J27" s="8">
        <f t="shared" si="7"/>
        <v>6.2091503267973813</v>
      </c>
    </row>
    <row r="28" spans="1:10" x14ac:dyDescent="0.3">
      <c r="A28" s="4">
        <v>4.8</v>
      </c>
      <c r="B28" s="8">
        <v>2.73</v>
      </c>
      <c r="C28" s="6">
        <f t="shared" si="0"/>
        <v>273</v>
      </c>
      <c r="D28" s="10">
        <f t="shared" si="1"/>
        <v>2.0699999999999998</v>
      </c>
      <c r="E28" s="12">
        <f t="shared" si="2"/>
        <v>131.8840579710145</v>
      </c>
      <c r="F28" s="6">
        <f t="shared" si="3"/>
        <v>120.37037037037035</v>
      </c>
      <c r="G28" s="12">
        <f t="shared" si="4"/>
        <v>6.7647058823529407E-2</v>
      </c>
      <c r="H28" s="6">
        <f t="shared" si="5"/>
        <v>30.6</v>
      </c>
      <c r="I28" s="8">
        <f t="shared" si="6"/>
        <v>32.67</v>
      </c>
      <c r="J28" s="8">
        <f t="shared" si="7"/>
        <v>6.764705882352942</v>
      </c>
    </row>
    <row r="29" spans="1:10" x14ac:dyDescent="0.3">
      <c r="A29" s="4">
        <v>5</v>
      </c>
      <c r="B29" s="8" t="s">
        <v>29</v>
      </c>
      <c r="C29" s="6"/>
      <c r="D29" s="10"/>
      <c r="E29" s="12"/>
      <c r="G29" s="12"/>
      <c r="H29" s="6"/>
      <c r="I29" s="8"/>
    </row>
    <row r="30" spans="1:10" x14ac:dyDescent="0.3">
      <c r="A30" s="4">
        <v>6</v>
      </c>
      <c r="B30" s="8"/>
      <c r="C30" s="6"/>
      <c r="D30" s="10"/>
      <c r="E30" s="12"/>
      <c r="G30" s="12"/>
      <c r="H30" s="6"/>
      <c r="I30" s="8"/>
    </row>
    <row r="31" spans="1:10" x14ac:dyDescent="0.3">
      <c r="A31" s="4">
        <v>7</v>
      </c>
      <c r="B31" s="8"/>
      <c r="C31" s="6"/>
      <c r="D31" s="10"/>
      <c r="E31" s="12"/>
      <c r="G31" s="12"/>
      <c r="H31" s="6"/>
      <c r="I31" s="8"/>
    </row>
    <row r="32" spans="1:10" x14ac:dyDescent="0.3">
      <c r="A32" s="4">
        <v>8</v>
      </c>
      <c r="B32" s="8"/>
      <c r="C32" s="6"/>
      <c r="D32" s="10"/>
      <c r="E32" s="12"/>
      <c r="G32" s="12"/>
      <c r="H32" s="6"/>
      <c r="I32" s="8"/>
    </row>
    <row r="33" spans="1:20" x14ac:dyDescent="0.3">
      <c r="A33" s="4">
        <v>9</v>
      </c>
      <c r="B33" s="8"/>
      <c r="C33" s="6"/>
      <c r="D33" s="10"/>
      <c r="E33" s="12"/>
      <c r="G33" s="12"/>
      <c r="H33" s="6"/>
      <c r="I33" s="8"/>
    </row>
    <row r="34" spans="1:20" x14ac:dyDescent="0.3">
      <c r="A34" s="4">
        <v>10</v>
      </c>
      <c r="B34" s="8"/>
      <c r="C34" s="6"/>
      <c r="D34" s="10"/>
      <c r="E34" s="12"/>
      <c r="G34" s="12"/>
      <c r="H34" s="6"/>
      <c r="I34" s="8"/>
    </row>
    <row r="35" spans="1:20" x14ac:dyDescent="0.3">
      <c r="A35" s="4">
        <v>20</v>
      </c>
      <c r="B35" s="8"/>
      <c r="C35" s="6"/>
      <c r="D35" s="10"/>
      <c r="E35" s="12"/>
      <c r="G35" s="12"/>
      <c r="H35" s="6"/>
      <c r="I35" s="8"/>
    </row>
    <row r="36" spans="1:20" x14ac:dyDescent="0.3">
      <c r="A36" s="4">
        <v>30</v>
      </c>
      <c r="B36" s="8"/>
      <c r="C36" s="6"/>
      <c r="D36" s="10"/>
      <c r="E36" s="12"/>
      <c r="G36" s="12"/>
      <c r="H36" s="6"/>
      <c r="I36" s="8"/>
    </row>
    <row r="37" spans="1:20" x14ac:dyDescent="0.3">
      <c r="A37" s="4">
        <v>40</v>
      </c>
      <c r="B37" s="8"/>
      <c r="C37" s="6"/>
      <c r="D37" s="10"/>
      <c r="E37" s="12"/>
      <c r="G37" s="12"/>
      <c r="H37" s="6"/>
      <c r="I37" s="8"/>
      <c r="T37">
        <v>3</v>
      </c>
    </row>
    <row r="38" spans="1:20" x14ac:dyDescent="0.3">
      <c r="A38" s="4">
        <v>50</v>
      </c>
      <c r="B38" s="8"/>
      <c r="C38" s="6"/>
      <c r="D38" s="10"/>
      <c r="E38" s="12"/>
      <c r="G38" s="12"/>
      <c r="H38" s="6"/>
      <c r="I38" s="8"/>
    </row>
    <row r="39" spans="1:20" x14ac:dyDescent="0.3">
      <c r="A39" s="4">
        <v>60</v>
      </c>
      <c r="B39" s="8"/>
      <c r="C39" s="6"/>
      <c r="D39" s="10"/>
      <c r="E39" s="12"/>
      <c r="G39" s="12"/>
      <c r="H39" s="6"/>
      <c r="I39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56F56-0B26-4E25-AD8B-9B9862CDCEF5}">
  <dimension ref="A1:L39"/>
  <sheetViews>
    <sheetView tabSelected="1" workbookViewId="0">
      <pane ySplit="4" topLeftCell="A17" activePane="bottomLeft" state="frozen"/>
      <selection pane="bottomLeft" activeCell="L11" sqref="L11"/>
    </sheetView>
  </sheetViews>
  <sheetFormatPr defaultRowHeight="14.4" x14ac:dyDescent="0.3"/>
  <cols>
    <col min="1" max="1" width="15.6640625" bestFit="1" customWidth="1"/>
    <col min="2" max="2" width="16.21875" bestFit="1" customWidth="1"/>
    <col min="3" max="3" width="9" bestFit="1" customWidth="1"/>
    <col min="4" max="4" width="9.88671875" bestFit="1" customWidth="1"/>
    <col min="5" max="5" width="13.5546875" style="8" bestFit="1" customWidth="1"/>
    <col min="6" max="6" width="12.109375" bestFit="1" customWidth="1"/>
    <col min="7" max="7" width="12.44140625" bestFit="1" customWidth="1"/>
    <col min="8" max="8" width="9.88671875" bestFit="1" customWidth="1"/>
    <col min="9" max="9" width="8.88671875" bestFit="1" customWidth="1"/>
    <col min="10" max="10" width="11.44140625" style="8" bestFit="1" customWidth="1"/>
    <col min="11" max="11" width="3" bestFit="1" customWidth="1"/>
  </cols>
  <sheetData>
    <row r="1" spans="1:12" s="14" customFormat="1" ht="23.4" x14ac:dyDescent="0.45">
      <c r="A1" s="14" t="s">
        <v>0</v>
      </c>
      <c r="B1" s="14" t="s">
        <v>12</v>
      </c>
      <c r="E1" s="15"/>
      <c r="J1" s="15"/>
    </row>
    <row r="2" spans="1:12" x14ac:dyDescent="0.3">
      <c r="A2" s="4" t="s">
        <v>1</v>
      </c>
      <c r="B2" s="8">
        <v>2.1</v>
      </c>
      <c r="C2" s="6" t="s">
        <v>2</v>
      </c>
      <c r="D2" s="10">
        <v>31</v>
      </c>
      <c r="E2" s="8" t="s">
        <v>3</v>
      </c>
      <c r="F2" s="12">
        <v>1.08</v>
      </c>
      <c r="G2" s="12" t="s">
        <v>22</v>
      </c>
      <c r="H2" s="12">
        <f>B2*F2</f>
        <v>2.2680000000000002</v>
      </c>
      <c r="I2" s="8"/>
      <c r="J2" s="8" t="s">
        <v>11</v>
      </c>
      <c r="K2">
        <v>34</v>
      </c>
      <c r="L2" t="s">
        <v>25</v>
      </c>
    </row>
    <row r="3" spans="1:12" x14ac:dyDescent="0.3">
      <c r="A3" s="4" t="s">
        <v>19</v>
      </c>
      <c r="B3" s="8"/>
      <c r="C3" s="6" t="s">
        <v>20</v>
      </c>
      <c r="D3" s="10"/>
      <c r="E3" s="8" t="s">
        <v>21</v>
      </c>
      <c r="F3" s="12"/>
      <c r="G3" s="12"/>
      <c r="H3" s="6"/>
      <c r="I3" s="8"/>
      <c r="J3" s="8" t="s">
        <v>23</v>
      </c>
    </row>
    <row r="4" spans="1:12" ht="100.8" x14ac:dyDescent="0.3">
      <c r="A4" s="5" t="s">
        <v>4</v>
      </c>
      <c r="B4" s="9" t="s">
        <v>5</v>
      </c>
      <c r="C4" s="7" t="s">
        <v>6</v>
      </c>
      <c r="D4" s="11" t="s">
        <v>7</v>
      </c>
      <c r="E4" s="9" t="s">
        <v>18</v>
      </c>
      <c r="F4" s="13" t="s">
        <v>33</v>
      </c>
      <c r="G4" s="13" t="s">
        <v>9</v>
      </c>
      <c r="H4" s="7" t="s">
        <v>14</v>
      </c>
      <c r="I4" s="9" t="s">
        <v>15</v>
      </c>
      <c r="J4" s="9" t="s">
        <v>24</v>
      </c>
      <c r="K4" s="2"/>
    </row>
    <row r="5" spans="1:12" x14ac:dyDescent="0.3">
      <c r="A5" s="4">
        <v>0.2</v>
      </c>
      <c r="B5" s="8">
        <v>0.17499999999999999</v>
      </c>
      <c r="C5" s="6">
        <f>B5*100</f>
        <v>17.5</v>
      </c>
      <c r="D5" s="10">
        <f>A5-B5</f>
        <v>2.5000000000000022E-2</v>
      </c>
      <c r="E5" s="8">
        <f>C5/D5</f>
        <v>699.99999999999943</v>
      </c>
      <c r="F5" s="12">
        <f>C5/$H$2</f>
        <v>7.716049382716049</v>
      </c>
      <c r="G5" s="12">
        <f>D5/H5</f>
        <v>8.0645161290322656E-4</v>
      </c>
      <c r="H5" s="6">
        <f>$D$2</f>
        <v>31</v>
      </c>
      <c r="I5" s="8">
        <f>H5+D5</f>
        <v>31.024999999999999</v>
      </c>
      <c r="J5" s="8">
        <f>((I5-H5)/H5)*100</f>
        <v>8.0645161290317999E-2</v>
      </c>
    </row>
    <row r="6" spans="1:12" x14ac:dyDescent="0.3">
      <c r="A6" s="4">
        <v>0.4</v>
      </c>
      <c r="B6" s="8">
        <v>0.34499999999999997</v>
      </c>
      <c r="C6" s="6">
        <f t="shared" ref="C6:C31" si="0">B6*100</f>
        <v>34.5</v>
      </c>
      <c r="D6" s="10">
        <f t="shared" ref="D6:D31" si="1">A6-B6</f>
        <v>5.5000000000000049E-2</v>
      </c>
      <c r="E6" s="8">
        <f t="shared" ref="E6:E31" si="2">C6/D6</f>
        <v>627.27272727272668</v>
      </c>
      <c r="F6" s="12">
        <f t="shared" ref="F6:F31" si="3">C6/$H$2</f>
        <v>15.21164021164021</v>
      </c>
      <c r="G6" s="12">
        <f t="shared" ref="G6:G31" si="4">D6/H6</f>
        <v>1.7741935483870984E-3</v>
      </c>
      <c r="H6" s="6">
        <f t="shared" ref="H6:H31" si="5">$D$2</f>
        <v>31</v>
      </c>
      <c r="I6" s="8">
        <f t="shared" ref="I6:I31" si="6">H6+D6</f>
        <v>31.055</v>
      </c>
      <c r="J6" s="8">
        <f t="shared" ref="J6:J31" si="7">((I6-H6)/H6)*100</f>
        <v>0.17741935483870874</v>
      </c>
    </row>
    <row r="7" spans="1:12" x14ac:dyDescent="0.3">
      <c r="A7" s="4">
        <v>0.6</v>
      </c>
      <c r="B7" s="8">
        <v>0.53</v>
      </c>
      <c r="C7" s="6">
        <f t="shared" si="0"/>
        <v>53</v>
      </c>
      <c r="D7" s="10">
        <f t="shared" si="1"/>
        <v>6.9999999999999951E-2</v>
      </c>
      <c r="E7" s="8">
        <f t="shared" si="2"/>
        <v>757.14285714285768</v>
      </c>
      <c r="F7" s="12">
        <f t="shared" si="3"/>
        <v>23.368606701940031</v>
      </c>
      <c r="G7" s="12">
        <f t="shared" si="4"/>
        <v>2.2580645161290307E-3</v>
      </c>
      <c r="H7" s="6">
        <f t="shared" si="5"/>
        <v>31</v>
      </c>
      <c r="I7" s="8">
        <f t="shared" si="6"/>
        <v>31.07</v>
      </c>
      <c r="J7" s="8">
        <f t="shared" si="7"/>
        <v>0.22580645161290416</v>
      </c>
    </row>
    <row r="8" spans="1:12" x14ac:dyDescent="0.3">
      <c r="A8" s="4">
        <v>0.8</v>
      </c>
      <c r="B8" s="8">
        <v>0.71</v>
      </c>
      <c r="C8" s="6">
        <f t="shared" si="0"/>
        <v>71</v>
      </c>
      <c r="D8" s="10">
        <f t="shared" si="1"/>
        <v>9.000000000000008E-2</v>
      </c>
      <c r="E8" s="8">
        <f t="shared" si="2"/>
        <v>788.88888888888823</v>
      </c>
      <c r="F8" s="12">
        <f t="shared" si="3"/>
        <v>31.305114638447968</v>
      </c>
      <c r="G8" s="12">
        <f t="shared" si="4"/>
        <v>2.9032258064516153E-3</v>
      </c>
      <c r="H8" s="6">
        <f t="shared" si="5"/>
        <v>31</v>
      </c>
      <c r="I8" s="8">
        <f t="shared" si="6"/>
        <v>31.09</v>
      </c>
      <c r="J8" s="8">
        <f t="shared" si="7"/>
        <v>0.29032258064516081</v>
      </c>
    </row>
    <row r="9" spans="1:12" x14ac:dyDescent="0.3">
      <c r="A9" s="4">
        <v>1</v>
      </c>
      <c r="B9" s="8">
        <v>0.9</v>
      </c>
      <c r="C9" s="6">
        <f t="shared" si="0"/>
        <v>90</v>
      </c>
      <c r="D9" s="10">
        <f t="shared" si="1"/>
        <v>9.9999999999999978E-2</v>
      </c>
      <c r="E9" s="8">
        <f t="shared" si="2"/>
        <v>900.00000000000023</v>
      </c>
      <c r="F9" s="12">
        <f t="shared" si="3"/>
        <v>39.682539682539677</v>
      </c>
      <c r="G9" s="12">
        <f t="shared" si="4"/>
        <v>3.2258064516129024E-3</v>
      </c>
      <c r="H9" s="6">
        <f t="shared" si="5"/>
        <v>31</v>
      </c>
      <c r="I9" s="8">
        <f t="shared" si="6"/>
        <v>31.1</v>
      </c>
      <c r="J9" s="8">
        <f t="shared" si="7"/>
        <v>0.32258064516129492</v>
      </c>
    </row>
    <row r="10" spans="1:12" x14ac:dyDescent="0.3">
      <c r="A10" s="4">
        <v>1.2</v>
      </c>
      <c r="B10" s="8">
        <v>1.18</v>
      </c>
      <c r="C10" s="6">
        <f t="shared" si="0"/>
        <v>118</v>
      </c>
      <c r="D10" s="10">
        <f t="shared" si="1"/>
        <v>2.0000000000000018E-2</v>
      </c>
      <c r="E10" s="8">
        <f t="shared" si="2"/>
        <v>5899.9999999999945</v>
      </c>
      <c r="F10" s="12">
        <f t="shared" si="3"/>
        <v>52.028218694885354</v>
      </c>
      <c r="G10" s="12">
        <f t="shared" si="4"/>
        <v>6.4516129032258119E-4</v>
      </c>
      <c r="H10" s="6">
        <f t="shared" si="5"/>
        <v>31</v>
      </c>
      <c r="I10" s="8">
        <f t="shared" si="6"/>
        <v>31.02</v>
      </c>
      <c r="J10" s="8">
        <f t="shared" si="7"/>
        <v>6.4516129032256689E-2</v>
      </c>
      <c r="L10" s="3" t="s">
        <v>32</v>
      </c>
    </row>
    <row r="11" spans="1:12" x14ac:dyDescent="0.3">
      <c r="A11" s="4">
        <v>1.4</v>
      </c>
      <c r="B11" s="8">
        <v>1.26</v>
      </c>
      <c r="C11" s="6">
        <f t="shared" si="0"/>
        <v>126</v>
      </c>
      <c r="D11" s="10">
        <f t="shared" si="1"/>
        <v>0.1399999999999999</v>
      </c>
      <c r="E11" s="8">
        <f t="shared" si="2"/>
        <v>900.00000000000068</v>
      </c>
      <c r="F11" s="12">
        <f t="shared" si="3"/>
        <v>55.55555555555555</v>
      </c>
      <c r="G11" s="12">
        <f t="shared" si="4"/>
        <v>4.5161290322580615E-3</v>
      </c>
      <c r="H11" s="6">
        <f t="shared" si="5"/>
        <v>31</v>
      </c>
      <c r="I11" s="8">
        <f t="shared" si="6"/>
        <v>31.14</v>
      </c>
      <c r="J11" s="8">
        <f t="shared" si="7"/>
        <v>0.45161290322580833</v>
      </c>
    </row>
    <row r="12" spans="1:12" x14ac:dyDescent="0.3">
      <c r="A12" s="4">
        <v>1.6</v>
      </c>
      <c r="B12" s="8">
        <v>1.45</v>
      </c>
      <c r="C12" s="6">
        <f t="shared" si="0"/>
        <v>145</v>
      </c>
      <c r="D12" s="10">
        <f t="shared" si="1"/>
        <v>0.15000000000000013</v>
      </c>
      <c r="E12" s="8">
        <f t="shared" si="2"/>
        <v>966.66666666666583</v>
      </c>
      <c r="F12" s="12">
        <f t="shared" si="3"/>
        <v>63.932980599647259</v>
      </c>
      <c r="G12" s="12">
        <f t="shared" si="4"/>
        <v>4.8387096774193594E-3</v>
      </c>
      <c r="H12" s="6">
        <f t="shared" si="5"/>
        <v>31</v>
      </c>
      <c r="I12" s="8">
        <f t="shared" si="6"/>
        <v>31.15</v>
      </c>
      <c r="J12" s="8">
        <f t="shared" si="7"/>
        <v>0.48387096774193089</v>
      </c>
    </row>
    <row r="13" spans="1:12" x14ac:dyDescent="0.3">
      <c r="A13" s="4">
        <v>1.8</v>
      </c>
      <c r="B13" s="8">
        <v>1.63</v>
      </c>
      <c r="C13" s="6">
        <f t="shared" si="0"/>
        <v>163</v>
      </c>
      <c r="D13" s="10">
        <f t="shared" si="1"/>
        <v>0.17000000000000015</v>
      </c>
      <c r="E13" s="8">
        <f t="shared" si="2"/>
        <v>958.82352941176384</v>
      </c>
      <c r="F13" s="12">
        <f t="shared" si="3"/>
        <v>71.869488536155188</v>
      </c>
      <c r="G13" s="12">
        <f t="shared" si="4"/>
        <v>5.4838709677419405E-3</v>
      </c>
      <c r="H13" s="6">
        <f t="shared" si="5"/>
        <v>31</v>
      </c>
      <c r="I13" s="8">
        <f t="shared" si="6"/>
        <v>31.17</v>
      </c>
      <c r="J13" s="8">
        <f t="shared" si="7"/>
        <v>0.54838709677419906</v>
      </c>
    </row>
    <row r="14" spans="1:12" x14ac:dyDescent="0.3">
      <c r="A14" s="4">
        <v>2</v>
      </c>
      <c r="B14" s="8">
        <v>1.8149999999999999</v>
      </c>
      <c r="C14" s="6">
        <f t="shared" si="0"/>
        <v>181.5</v>
      </c>
      <c r="D14" s="10">
        <f t="shared" si="1"/>
        <v>0.18500000000000005</v>
      </c>
      <c r="E14" s="8">
        <f t="shared" si="2"/>
        <v>981.08108108108081</v>
      </c>
      <c r="F14" s="12">
        <f t="shared" si="3"/>
        <v>80.026455026455011</v>
      </c>
      <c r="G14" s="12">
        <f t="shared" si="4"/>
        <v>5.967741935483873E-3</v>
      </c>
      <c r="H14" s="6">
        <f t="shared" si="5"/>
        <v>31</v>
      </c>
      <c r="I14" s="8">
        <f t="shared" si="6"/>
        <v>31.184999999999999</v>
      </c>
      <c r="J14" s="8">
        <f t="shared" si="7"/>
        <v>0.59677419354838301</v>
      </c>
    </row>
    <row r="15" spans="1:12" x14ac:dyDescent="0.3">
      <c r="A15" s="4">
        <v>2.2000000000000002</v>
      </c>
      <c r="B15" s="8">
        <v>2.08</v>
      </c>
      <c r="C15" s="6">
        <f t="shared" si="0"/>
        <v>208</v>
      </c>
      <c r="D15" s="10">
        <f t="shared" si="1"/>
        <v>0.12000000000000011</v>
      </c>
      <c r="E15" s="8">
        <f t="shared" si="2"/>
        <v>1733.3333333333319</v>
      </c>
      <c r="F15" s="12">
        <f t="shared" si="3"/>
        <v>91.710758377425037</v>
      </c>
      <c r="G15" s="12">
        <f t="shared" si="4"/>
        <v>3.8709677419354873E-3</v>
      </c>
      <c r="H15" s="6">
        <f t="shared" si="5"/>
        <v>31</v>
      </c>
      <c r="I15" s="8">
        <f t="shared" si="6"/>
        <v>31.12</v>
      </c>
      <c r="J15" s="8">
        <f t="shared" si="7"/>
        <v>0.3870967741935516</v>
      </c>
    </row>
    <row r="16" spans="1:12" x14ac:dyDescent="0.3">
      <c r="A16" s="4">
        <v>2.4</v>
      </c>
      <c r="B16" s="8">
        <v>2.1850000000000001</v>
      </c>
      <c r="C16" s="6">
        <f t="shared" si="0"/>
        <v>218.5</v>
      </c>
      <c r="D16" s="10">
        <f t="shared" si="1"/>
        <v>0.21499999999999986</v>
      </c>
      <c r="E16" s="8">
        <f t="shared" si="2"/>
        <v>1016.2790697674425</v>
      </c>
      <c r="F16" s="12">
        <f t="shared" si="3"/>
        <v>96.340388007054671</v>
      </c>
      <c r="G16" s="12">
        <f t="shared" si="4"/>
        <v>6.9354838709677373E-3</v>
      </c>
      <c r="H16" s="6">
        <f t="shared" si="5"/>
        <v>31</v>
      </c>
      <c r="I16" s="8">
        <f t="shared" si="6"/>
        <v>31.215</v>
      </c>
      <c r="J16" s="8">
        <f t="shared" si="7"/>
        <v>0.69354838709677369</v>
      </c>
    </row>
    <row r="17" spans="1:10" x14ac:dyDescent="0.3">
      <c r="A17" s="4">
        <v>2.6</v>
      </c>
      <c r="B17" s="8">
        <v>2.3679999999999999</v>
      </c>
      <c r="C17" s="6">
        <f t="shared" si="0"/>
        <v>236.79999999999998</v>
      </c>
      <c r="D17" s="10">
        <f t="shared" si="1"/>
        <v>0.23200000000000021</v>
      </c>
      <c r="E17" s="8">
        <f t="shared" si="2"/>
        <v>1020.6896551724128</v>
      </c>
      <c r="F17" s="12">
        <f t="shared" si="3"/>
        <v>104.40917107583772</v>
      </c>
      <c r="G17" s="12">
        <f t="shared" si="4"/>
        <v>7.4838709677419422E-3</v>
      </c>
      <c r="H17" s="6">
        <f t="shared" si="5"/>
        <v>31</v>
      </c>
      <c r="I17" s="8">
        <f t="shared" si="6"/>
        <v>31.231999999999999</v>
      </c>
      <c r="J17" s="8">
        <f t="shared" si="7"/>
        <v>0.74838709677419135</v>
      </c>
    </row>
    <row r="18" spans="1:10" x14ac:dyDescent="0.3">
      <c r="A18" s="4">
        <v>2.8</v>
      </c>
      <c r="B18" s="8">
        <v>2.5499999999999998</v>
      </c>
      <c r="C18" s="6">
        <f t="shared" si="0"/>
        <v>254.99999999999997</v>
      </c>
      <c r="D18" s="10">
        <f t="shared" si="1"/>
        <v>0.25</v>
      </c>
      <c r="E18" s="8">
        <f t="shared" si="2"/>
        <v>1019.9999999999999</v>
      </c>
      <c r="F18" s="12">
        <f t="shared" si="3"/>
        <v>112.43386243386242</v>
      </c>
      <c r="G18" s="12">
        <f t="shared" si="4"/>
        <v>8.0645161290322578E-3</v>
      </c>
      <c r="H18" s="6">
        <f t="shared" si="5"/>
        <v>31</v>
      </c>
      <c r="I18" s="8">
        <f t="shared" si="6"/>
        <v>31.25</v>
      </c>
      <c r="J18" s="8">
        <f t="shared" si="7"/>
        <v>0.80645161290322576</v>
      </c>
    </row>
    <row r="19" spans="1:10" x14ac:dyDescent="0.3">
      <c r="A19" s="4">
        <v>3</v>
      </c>
      <c r="B19" s="8">
        <v>2.73</v>
      </c>
      <c r="C19" s="6">
        <f t="shared" si="0"/>
        <v>273</v>
      </c>
      <c r="D19" s="10">
        <f t="shared" si="1"/>
        <v>0.27</v>
      </c>
      <c r="E19" s="8">
        <f t="shared" si="2"/>
        <v>1011.1111111111111</v>
      </c>
      <c r="F19" s="12">
        <f t="shared" si="3"/>
        <v>120.37037037037035</v>
      </c>
      <c r="G19" s="12">
        <f t="shared" si="4"/>
        <v>8.7096774193548398E-3</v>
      </c>
      <c r="H19" s="6">
        <f t="shared" si="5"/>
        <v>31</v>
      </c>
      <c r="I19" s="8">
        <f t="shared" si="6"/>
        <v>31.27</v>
      </c>
      <c r="J19" s="8">
        <f t="shared" si="7"/>
        <v>0.87096774193548243</v>
      </c>
    </row>
    <row r="20" spans="1:10" x14ac:dyDescent="0.3">
      <c r="A20" s="4">
        <v>3.2</v>
      </c>
      <c r="B20" s="8">
        <v>2.91</v>
      </c>
      <c r="C20" s="6">
        <f t="shared" si="0"/>
        <v>291</v>
      </c>
      <c r="D20" s="10">
        <f t="shared" si="1"/>
        <v>0.29000000000000004</v>
      </c>
      <c r="E20" s="8">
        <f t="shared" si="2"/>
        <v>1003.4482758620688</v>
      </c>
      <c r="F20" s="12">
        <f t="shared" si="3"/>
        <v>128.3068783068783</v>
      </c>
      <c r="G20" s="12">
        <f t="shared" si="4"/>
        <v>9.35483870967742E-3</v>
      </c>
      <c r="H20" s="6">
        <f t="shared" si="5"/>
        <v>31</v>
      </c>
      <c r="I20" s="8">
        <f t="shared" si="6"/>
        <v>31.29</v>
      </c>
      <c r="J20" s="8">
        <f t="shared" si="7"/>
        <v>0.93548387096773922</v>
      </c>
    </row>
    <row r="21" spans="1:10" x14ac:dyDescent="0.3">
      <c r="A21" s="4">
        <v>3.4</v>
      </c>
      <c r="B21" s="8">
        <v>3.0950000000000002</v>
      </c>
      <c r="C21" s="6">
        <f t="shared" si="0"/>
        <v>309.5</v>
      </c>
      <c r="D21" s="10">
        <f t="shared" si="1"/>
        <v>0.30499999999999972</v>
      </c>
      <c r="E21" s="8">
        <f t="shared" si="2"/>
        <v>1014.7540983606567</v>
      </c>
      <c r="F21" s="12">
        <f t="shared" si="3"/>
        <v>136.46384479717813</v>
      </c>
      <c r="G21" s="12">
        <f t="shared" si="4"/>
        <v>9.8387096774193456E-3</v>
      </c>
      <c r="H21" s="6">
        <f t="shared" si="5"/>
        <v>31</v>
      </c>
      <c r="I21" s="8">
        <f t="shared" si="6"/>
        <v>31.305</v>
      </c>
      <c r="J21" s="8">
        <f t="shared" si="7"/>
        <v>0.98387096774193461</v>
      </c>
    </row>
    <row r="22" spans="1:10" x14ac:dyDescent="0.3">
      <c r="A22" s="4">
        <v>3.6</v>
      </c>
      <c r="B22" s="8">
        <v>3.27</v>
      </c>
      <c r="C22" s="6">
        <f t="shared" si="0"/>
        <v>327</v>
      </c>
      <c r="D22" s="10">
        <f t="shared" si="1"/>
        <v>0.33000000000000007</v>
      </c>
      <c r="E22" s="8">
        <f t="shared" si="2"/>
        <v>990.90909090909065</v>
      </c>
      <c r="F22" s="12">
        <f t="shared" si="3"/>
        <v>144.17989417989418</v>
      </c>
      <c r="G22" s="12">
        <f t="shared" si="4"/>
        <v>1.0645161290322582E-2</v>
      </c>
      <c r="H22" s="6">
        <f t="shared" si="5"/>
        <v>31</v>
      </c>
      <c r="I22" s="8">
        <f t="shared" si="6"/>
        <v>31.33</v>
      </c>
      <c r="J22" s="8">
        <f t="shared" si="7"/>
        <v>1.0645161290322525</v>
      </c>
    </row>
    <row r="23" spans="1:10" x14ac:dyDescent="0.3">
      <c r="A23" s="4">
        <v>3.8</v>
      </c>
      <c r="B23" s="8">
        <v>3.45</v>
      </c>
      <c r="C23" s="6">
        <f t="shared" si="0"/>
        <v>345</v>
      </c>
      <c r="D23" s="10">
        <f t="shared" si="1"/>
        <v>0.34999999999999964</v>
      </c>
      <c r="E23" s="8">
        <f t="shared" si="2"/>
        <v>985.71428571428669</v>
      </c>
      <c r="F23" s="12">
        <f t="shared" si="3"/>
        <v>152.1164021164021</v>
      </c>
      <c r="G23" s="12">
        <f t="shared" si="4"/>
        <v>1.129032258064515E-2</v>
      </c>
      <c r="H23" s="6">
        <f t="shared" si="5"/>
        <v>31</v>
      </c>
      <c r="I23" s="8">
        <f t="shared" si="6"/>
        <v>31.35</v>
      </c>
      <c r="J23" s="8">
        <f t="shared" si="7"/>
        <v>1.1290322580645207</v>
      </c>
    </row>
    <row r="24" spans="1:10" x14ac:dyDescent="0.3">
      <c r="A24" s="4">
        <v>4</v>
      </c>
      <c r="B24" s="8">
        <v>3.63</v>
      </c>
      <c r="C24" s="6">
        <f t="shared" si="0"/>
        <v>363</v>
      </c>
      <c r="D24" s="10">
        <f t="shared" si="1"/>
        <v>0.37000000000000011</v>
      </c>
      <c r="E24" s="8">
        <f t="shared" si="2"/>
        <v>981.08108108108081</v>
      </c>
      <c r="F24" s="12">
        <f t="shared" si="3"/>
        <v>160.05291005291002</v>
      </c>
      <c r="G24" s="12">
        <f t="shared" si="4"/>
        <v>1.1935483870967746E-2</v>
      </c>
      <c r="H24" s="6">
        <f t="shared" si="5"/>
        <v>31</v>
      </c>
      <c r="I24" s="8">
        <f t="shared" si="6"/>
        <v>31.37</v>
      </c>
      <c r="J24" s="8">
        <f t="shared" si="7"/>
        <v>1.1935483870967774</v>
      </c>
    </row>
    <row r="25" spans="1:10" x14ac:dyDescent="0.3">
      <c r="A25" s="4">
        <v>4.2</v>
      </c>
      <c r="B25" s="8">
        <v>3.81</v>
      </c>
      <c r="C25" s="6">
        <f t="shared" si="0"/>
        <v>381</v>
      </c>
      <c r="D25" s="10">
        <f t="shared" si="1"/>
        <v>0.39000000000000012</v>
      </c>
      <c r="E25" s="8">
        <f t="shared" si="2"/>
        <v>976.92307692307656</v>
      </c>
      <c r="F25" s="12">
        <f t="shared" si="3"/>
        <v>167.98941798941797</v>
      </c>
      <c r="G25" s="12">
        <f t="shared" si="4"/>
        <v>1.2580645161290326E-2</v>
      </c>
      <c r="H25" s="6">
        <f t="shared" si="5"/>
        <v>31</v>
      </c>
      <c r="I25" s="8">
        <f t="shared" si="6"/>
        <v>31.39</v>
      </c>
      <c r="J25" s="8">
        <f t="shared" si="7"/>
        <v>1.258064516129034</v>
      </c>
    </row>
    <row r="26" spans="1:10" x14ac:dyDescent="0.3">
      <c r="A26" s="4">
        <v>4.4000000000000004</v>
      </c>
      <c r="B26" s="8">
        <v>3.9849999999999999</v>
      </c>
      <c r="C26" s="6">
        <f t="shared" si="0"/>
        <v>398.5</v>
      </c>
      <c r="D26" s="10">
        <f t="shared" si="1"/>
        <v>0.41500000000000048</v>
      </c>
      <c r="E26" s="8">
        <f t="shared" si="2"/>
        <v>960.24096385542055</v>
      </c>
      <c r="F26" s="12">
        <f t="shared" si="3"/>
        <v>175.70546737213402</v>
      </c>
      <c r="G26" s="12">
        <f t="shared" si="4"/>
        <v>1.3387096774193565E-2</v>
      </c>
      <c r="H26" s="6">
        <f t="shared" si="5"/>
        <v>31</v>
      </c>
      <c r="I26" s="8">
        <f t="shared" si="6"/>
        <v>31.414999999999999</v>
      </c>
      <c r="J26" s="8">
        <f t="shared" si="7"/>
        <v>1.3387096774193521</v>
      </c>
    </row>
    <row r="27" spans="1:10" x14ac:dyDescent="0.3">
      <c r="A27" s="4">
        <v>4.5999999999999996</v>
      </c>
      <c r="B27" s="8">
        <v>4.1550000000000002</v>
      </c>
      <c r="C27" s="6">
        <f t="shared" si="0"/>
        <v>415.5</v>
      </c>
      <c r="D27" s="10">
        <f t="shared" si="1"/>
        <v>0.4449999999999994</v>
      </c>
      <c r="E27" s="8">
        <f t="shared" si="2"/>
        <v>933.70786516854059</v>
      </c>
      <c r="F27" s="12">
        <f t="shared" si="3"/>
        <v>183.20105820105817</v>
      </c>
      <c r="G27" s="12">
        <f t="shared" si="4"/>
        <v>1.43548387096774E-2</v>
      </c>
      <c r="H27" s="6">
        <f t="shared" si="5"/>
        <v>31</v>
      </c>
      <c r="I27" s="8">
        <f t="shared" si="6"/>
        <v>31.445</v>
      </c>
      <c r="J27" s="8">
        <f t="shared" si="7"/>
        <v>1.4354838709677429</v>
      </c>
    </row>
    <row r="28" spans="1:10" x14ac:dyDescent="0.3">
      <c r="A28" s="4">
        <v>4.8</v>
      </c>
      <c r="B28" s="8">
        <v>4.33</v>
      </c>
      <c r="C28" s="6">
        <f t="shared" si="0"/>
        <v>433</v>
      </c>
      <c r="D28" s="10">
        <f t="shared" si="1"/>
        <v>0.46999999999999975</v>
      </c>
      <c r="E28" s="8">
        <f t="shared" si="2"/>
        <v>921.27659574468134</v>
      </c>
      <c r="F28" s="12">
        <f t="shared" si="3"/>
        <v>190.91710758377423</v>
      </c>
      <c r="G28" s="12">
        <f t="shared" si="4"/>
        <v>1.5161290322580637E-2</v>
      </c>
      <c r="H28" s="6">
        <f t="shared" si="5"/>
        <v>31</v>
      </c>
      <c r="I28" s="8">
        <f t="shared" si="6"/>
        <v>31.47</v>
      </c>
      <c r="J28" s="8">
        <f t="shared" si="7"/>
        <v>1.5161290322580609</v>
      </c>
    </row>
    <row r="29" spans="1:10" x14ac:dyDescent="0.3">
      <c r="A29" s="4">
        <v>5</v>
      </c>
      <c r="B29" s="8">
        <v>3.4750000000000001</v>
      </c>
      <c r="C29" s="6">
        <f t="shared" si="0"/>
        <v>347.5</v>
      </c>
      <c r="D29" s="10">
        <f t="shared" si="1"/>
        <v>1.5249999999999999</v>
      </c>
      <c r="E29" s="8">
        <f t="shared" si="2"/>
        <v>227.86885245901641</v>
      </c>
      <c r="F29" s="12">
        <f t="shared" si="3"/>
        <v>153.21869488536154</v>
      </c>
      <c r="G29" s="12">
        <f t="shared" si="4"/>
        <v>4.9193548387096768E-2</v>
      </c>
      <c r="H29" s="6">
        <f t="shared" si="5"/>
        <v>31</v>
      </c>
      <c r="I29" s="8">
        <f t="shared" si="6"/>
        <v>32.524999999999999</v>
      </c>
      <c r="J29" s="8">
        <f t="shared" si="7"/>
        <v>4.9193548387096726</v>
      </c>
    </row>
    <row r="30" spans="1:10" x14ac:dyDescent="0.3">
      <c r="A30" s="4">
        <v>6</v>
      </c>
      <c r="B30" s="8">
        <v>4.88</v>
      </c>
      <c r="C30" s="6">
        <f t="shared" si="0"/>
        <v>488</v>
      </c>
      <c r="D30" s="10">
        <f t="shared" si="1"/>
        <v>1.1200000000000001</v>
      </c>
      <c r="E30" s="8">
        <f t="shared" si="2"/>
        <v>435.71428571428567</v>
      </c>
      <c r="F30" s="12">
        <f t="shared" si="3"/>
        <v>215.16754850088182</v>
      </c>
      <c r="G30" s="12">
        <f t="shared" si="4"/>
        <v>3.612903225806452E-2</v>
      </c>
      <c r="H30" s="6">
        <f t="shared" si="5"/>
        <v>31</v>
      </c>
      <c r="I30" s="8">
        <f t="shared" si="6"/>
        <v>32.119999999999997</v>
      </c>
      <c r="J30" s="8">
        <f t="shared" si="7"/>
        <v>3.6129032258064435</v>
      </c>
    </row>
    <row r="31" spans="1:10" x14ac:dyDescent="0.3">
      <c r="A31" s="4">
        <v>7</v>
      </c>
      <c r="B31" s="8">
        <v>5.08</v>
      </c>
      <c r="C31" s="6">
        <f t="shared" si="0"/>
        <v>508</v>
      </c>
      <c r="D31" s="10">
        <f t="shared" si="1"/>
        <v>1.92</v>
      </c>
      <c r="E31" s="8">
        <f t="shared" si="2"/>
        <v>264.58333333333337</v>
      </c>
      <c r="F31" s="12">
        <f t="shared" si="3"/>
        <v>223.98589065255729</v>
      </c>
      <c r="G31" s="12">
        <f t="shared" si="4"/>
        <v>6.1935483870967742E-2</v>
      </c>
      <c r="H31" s="6">
        <f t="shared" si="5"/>
        <v>31</v>
      </c>
      <c r="I31" s="8">
        <f t="shared" si="6"/>
        <v>32.92</v>
      </c>
      <c r="J31" s="8">
        <f t="shared" si="7"/>
        <v>6.1935483870967794</v>
      </c>
    </row>
    <row r="32" spans="1:10" x14ac:dyDescent="0.3">
      <c r="A32" s="4">
        <v>8</v>
      </c>
      <c r="B32" s="8" t="s">
        <v>30</v>
      </c>
      <c r="C32" s="6"/>
      <c r="D32" s="10"/>
      <c r="F32" s="12"/>
      <c r="G32" s="12"/>
      <c r="H32" s="6"/>
      <c r="I32" s="8"/>
    </row>
    <row r="33" spans="1:9" x14ac:dyDescent="0.3">
      <c r="A33" s="4">
        <v>9</v>
      </c>
      <c r="B33" s="8"/>
      <c r="C33" s="6"/>
      <c r="D33" s="10"/>
      <c r="F33" s="12"/>
      <c r="G33" s="12"/>
      <c r="H33" s="6"/>
      <c r="I33" s="8"/>
    </row>
    <row r="34" spans="1:9" x14ac:dyDescent="0.3">
      <c r="A34" s="4">
        <v>10</v>
      </c>
      <c r="B34" s="8"/>
      <c r="C34" s="6"/>
      <c r="D34" s="10"/>
      <c r="F34" s="12"/>
      <c r="G34" s="12"/>
      <c r="H34" s="6"/>
      <c r="I34" s="8"/>
    </row>
    <row r="35" spans="1:9" x14ac:dyDescent="0.3">
      <c r="A35" s="4">
        <v>20</v>
      </c>
      <c r="B35" s="8"/>
      <c r="C35" s="6"/>
      <c r="D35" s="10"/>
      <c r="F35" s="12"/>
      <c r="G35" s="12"/>
      <c r="H35" s="6"/>
      <c r="I35" s="8"/>
    </row>
    <row r="36" spans="1:9" x14ac:dyDescent="0.3">
      <c r="A36" s="4">
        <v>30</v>
      </c>
      <c r="B36" s="8"/>
      <c r="C36" s="6"/>
      <c r="D36" s="10"/>
      <c r="F36" s="12"/>
      <c r="G36" s="12"/>
      <c r="H36" s="6"/>
      <c r="I36" s="8"/>
    </row>
    <row r="37" spans="1:9" x14ac:dyDescent="0.3">
      <c r="A37" s="4">
        <v>40</v>
      </c>
      <c r="B37" s="8"/>
      <c r="C37" s="6"/>
      <c r="D37" s="10"/>
      <c r="F37" s="12"/>
      <c r="G37" s="12"/>
      <c r="H37" s="6"/>
      <c r="I37" s="8"/>
    </row>
    <row r="38" spans="1:9" x14ac:dyDescent="0.3">
      <c r="A38" s="4">
        <v>50</v>
      </c>
      <c r="B38" s="8"/>
      <c r="C38" s="6"/>
      <c r="D38" s="10"/>
      <c r="F38" s="12"/>
      <c r="G38" s="12"/>
      <c r="H38" s="6"/>
      <c r="I38" s="8"/>
    </row>
    <row r="39" spans="1:9" x14ac:dyDescent="0.3">
      <c r="A39" s="4">
        <v>60</v>
      </c>
      <c r="B39" s="8"/>
      <c r="C39" s="6"/>
      <c r="D39" s="10"/>
      <c r="F39" s="12"/>
      <c r="G39" s="12"/>
      <c r="H39" s="6"/>
      <c r="I39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D803-6B7E-4174-87D9-35ACFD57EAA7}">
  <dimension ref="A1:L37"/>
  <sheetViews>
    <sheetView topLeftCell="C1" workbookViewId="0">
      <pane ySplit="4" topLeftCell="A5" activePane="bottomLeft" state="frozen"/>
      <selection pane="bottomLeft" activeCell="N6" sqref="N6"/>
    </sheetView>
  </sheetViews>
  <sheetFormatPr defaultRowHeight="14.4" x14ac:dyDescent="0.3"/>
  <cols>
    <col min="1" max="1" width="15.6640625" style="4" bestFit="1" customWidth="1"/>
    <col min="2" max="2" width="15.44140625" style="8" bestFit="1" customWidth="1"/>
    <col min="3" max="3" width="9" style="6" bestFit="1" customWidth="1"/>
    <col min="4" max="4" width="9.88671875" style="10" bestFit="1" customWidth="1"/>
    <col min="5" max="5" width="12" style="12" bestFit="1" customWidth="1"/>
    <col min="6" max="6" width="12.109375" style="12" bestFit="1" customWidth="1"/>
    <col min="7" max="7" width="12.44140625" style="12" bestFit="1" customWidth="1"/>
    <col min="8" max="8" width="9.88671875" style="6" bestFit="1" customWidth="1"/>
    <col min="9" max="9" width="8.88671875" style="8"/>
    <col min="10" max="10" width="13.109375" style="8" bestFit="1" customWidth="1"/>
  </cols>
  <sheetData>
    <row r="1" spans="1:12" s="19" customFormat="1" ht="23.4" x14ac:dyDescent="0.45">
      <c r="A1" s="14" t="s">
        <v>0</v>
      </c>
      <c r="B1" s="15" t="s">
        <v>13</v>
      </c>
      <c r="C1" s="16"/>
      <c r="D1" s="17"/>
      <c r="E1" s="18"/>
      <c r="F1" s="18"/>
      <c r="G1" s="18"/>
      <c r="H1" s="16"/>
      <c r="I1" s="15"/>
      <c r="J1" s="15"/>
    </row>
    <row r="2" spans="1:12" x14ac:dyDescent="0.3">
      <c r="A2" s="4" t="s">
        <v>1</v>
      </c>
      <c r="B2" s="8">
        <v>1.88</v>
      </c>
      <c r="C2" s="6" t="s">
        <v>2</v>
      </c>
      <c r="D2" s="10">
        <v>31.21</v>
      </c>
      <c r="E2" s="12" t="s">
        <v>3</v>
      </c>
      <c r="F2" s="12">
        <v>1</v>
      </c>
      <c r="G2" s="12" t="s">
        <v>22</v>
      </c>
      <c r="H2" s="12">
        <f>B2*F2</f>
        <v>1.88</v>
      </c>
      <c r="J2" s="8" t="s">
        <v>11</v>
      </c>
      <c r="K2">
        <v>62</v>
      </c>
      <c r="L2" t="s">
        <v>25</v>
      </c>
    </row>
    <row r="3" spans="1:12" x14ac:dyDescent="0.3">
      <c r="A3" s="4" t="s">
        <v>19</v>
      </c>
      <c r="C3" s="6" t="s">
        <v>20</v>
      </c>
      <c r="E3" s="12" t="s">
        <v>21</v>
      </c>
      <c r="J3" s="8" t="s">
        <v>23</v>
      </c>
    </row>
    <row r="4" spans="1:12" ht="72" x14ac:dyDescent="0.3">
      <c r="A4" s="5" t="s">
        <v>4</v>
      </c>
      <c r="B4" s="9" t="s">
        <v>5</v>
      </c>
      <c r="C4" s="7" t="s">
        <v>6</v>
      </c>
      <c r="D4" s="11" t="s">
        <v>7</v>
      </c>
      <c r="E4" s="13" t="s">
        <v>18</v>
      </c>
      <c r="F4" s="13" t="s">
        <v>33</v>
      </c>
      <c r="G4" s="13" t="s">
        <v>9</v>
      </c>
      <c r="H4" s="7" t="s">
        <v>14</v>
      </c>
      <c r="I4" s="9" t="s">
        <v>15</v>
      </c>
      <c r="J4" s="9" t="s">
        <v>24</v>
      </c>
      <c r="K4" s="2"/>
    </row>
    <row r="5" spans="1:12" x14ac:dyDescent="0.3">
      <c r="A5" s="4">
        <v>0.2</v>
      </c>
      <c r="B5" s="8">
        <v>6.5000000000000002E-2</v>
      </c>
      <c r="C5" s="6">
        <f>B5*100</f>
        <v>6.5</v>
      </c>
      <c r="D5" s="10">
        <f>A5-B5</f>
        <v>0.13500000000000001</v>
      </c>
      <c r="E5" s="12">
        <f>C5/D5</f>
        <v>48.148148148148145</v>
      </c>
      <c r="F5" s="12">
        <f>C5/$H$2</f>
        <v>3.4574468085106385</v>
      </c>
      <c r="G5" s="12">
        <f>D5/H5</f>
        <v>4.3255366869593085E-3</v>
      </c>
      <c r="H5" s="6">
        <f>$D$2</f>
        <v>31.21</v>
      </c>
      <c r="I5" s="8">
        <f>H5+D5</f>
        <v>31.345000000000002</v>
      </c>
      <c r="J5" s="8">
        <f>((I5-H5)/H5)*100</f>
        <v>0.43255366869593581</v>
      </c>
    </row>
    <row r="6" spans="1:12" x14ac:dyDescent="0.3">
      <c r="A6" s="4">
        <v>0.4</v>
      </c>
      <c r="B6" s="8">
        <v>0.115</v>
      </c>
      <c r="C6" s="6">
        <f t="shared" ref="C6:C37" si="0">B6*100</f>
        <v>11.5</v>
      </c>
      <c r="D6" s="10">
        <f t="shared" ref="D6:D37" si="1">A6-B6</f>
        <v>0.28500000000000003</v>
      </c>
      <c r="E6" s="12">
        <f t="shared" ref="E6:E37" si="2">C6/D6</f>
        <v>40.350877192982452</v>
      </c>
      <c r="F6" s="12">
        <f>C6/$H$2</f>
        <v>6.1170212765957448</v>
      </c>
      <c r="G6" s="12">
        <f t="shared" ref="G6:G37" si="3">D6/H6</f>
        <v>9.1316885613585402E-3</v>
      </c>
      <c r="H6" s="6">
        <f t="shared" ref="H6:H36" si="4">$D$2</f>
        <v>31.21</v>
      </c>
      <c r="I6" s="8">
        <f t="shared" ref="I6:I37" si="5">H6+D6</f>
        <v>31.495000000000001</v>
      </c>
      <c r="J6" s="8">
        <f t="shared" ref="J6:J37" si="6">((I6-H6)/H6)*100</f>
        <v>0.91316885613585441</v>
      </c>
    </row>
    <row r="7" spans="1:12" x14ac:dyDescent="0.3">
      <c r="A7" s="4">
        <v>0.6</v>
      </c>
      <c r="B7" s="8">
        <v>0.16</v>
      </c>
      <c r="C7" s="6">
        <f t="shared" si="0"/>
        <v>16</v>
      </c>
      <c r="D7" s="10">
        <f t="shared" si="1"/>
        <v>0.43999999999999995</v>
      </c>
      <c r="E7" s="12">
        <f t="shared" si="2"/>
        <v>36.363636363636367</v>
      </c>
      <c r="F7" s="12">
        <f>C7/$H$2</f>
        <v>8.5106382978723403</v>
      </c>
      <c r="G7" s="12">
        <f t="shared" si="3"/>
        <v>1.4098045498237743E-2</v>
      </c>
      <c r="H7" s="6">
        <f t="shared" si="4"/>
        <v>31.21</v>
      </c>
      <c r="I7" s="8">
        <f t="shared" si="5"/>
        <v>31.650000000000002</v>
      </c>
      <c r="J7" s="8">
        <f t="shared" si="6"/>
        <v>1.4098045498237783</v>
      </c>
    </row>
    <row r="8" spans="1:12" x14ac:dyDescent="0.3">
      <c r="A8" s="4">
        <v>0.8</v>
      </c>
      <c r="B8" s="8">
        <v>0.01</v>
      </c>
      <c r="C8" s="6">
        <f t="shared" si="0"/>
        <v>1</v>
      </c>
      <c r="D8" s="10">
        <f t="shared" si="1"/>
        <v>0.79</v>
      </c>
      <c r="E8" s="12">
        <f t="shared" si="2"/>
        <v>1.2658227848101264</v>
      </c>
      <c r="F8" s="12">
        <f>C8/$H$2</f>
        <v>0.53191489361702127</v>
      </c>
      <c r="G8" s="12">
        <f t="shared" si="3"/>
        <v>2.531239987183595E-2</v>
      </c>
      <c r="H8" s="6">
        <f t="shared" si="4"/>
        <v>31.21</v>
      </c>
      <c r="I8" s="8">
        <f t="shared" si="5"/>
        <v>32</v>
      </c>
      <c r="J8" s="8">
        <f t="shared" si="6"/>
        <v>2.531239987183592</v>
      </c>
    </row>
    <row r="9" spans="1:12" x14ac:dyDescent="0.3">
      <c r="A9" s="4">
        <v>1</v>
      </c>
      <c r="B9" s="8">
        <v>0.05</v>
      </c>
      <c r="C9" s="6">
        <f t="shared" si="0"/>
        <v>5</v>
      </c>
      <c r="D9" s="10">
        <f t="shared" si="1"/>
        <v>0.95</v>
      </c>
      <c r="E9" s="12">
        <f t="shared" si="2"/>
        <v>5.2631578947368425</v>
      </c>
      <c r="F9" s="12">
        <f>C9/$H$2</f>
        <v>2.6595744680851063</v>
      </c>
      <c r="G9" s="12">
        <f t="shared" si="3"/>
        <v>3.0438961871195127E-2</v>
      </c>
      <c r="H9" s="6">
        <f t="shared" si="4"/>
        <v>31.21</v>
      </c>
      <c r="I9" s="8">
        <f t="shared" si="5"/>
        <v>32.160000000000004</v>
      </c>
      <c r="J9" s="8">
        <f t="shared" si="6"/>
        <v>3.0438961871195223</v>
      </c>
    </row>
    <row r="10" spans="1:12" x14ac:dyDescent="0.3">
      <c r="A10" s="4">
        <v>1.2</v>
      </c>
      <c r="B10" s="8">
        <v>7.0000000000000007E-2</v>
      </c>
      <c r="C10" s="6">
        <f t="shared" si="0"/>
        <v>7.0000000000000009</v>
      </c>
      <c r="D10" s="10">
        <f t="shared" si="1"/>
        <v>1.1299999999999999</v>
      </c>
      <c r="E10" s="12">
        <f t="shared" si="2"/>
        <v>6.1946902654867273</v>
      </c>
      <c r="F10" s="12">
        <f>C10/$H$2</f>
        <v>3.7234042553191498</v>
      </c>
      <c r="G10" s="12">
        <f t="shared" si="3"/>
        <v>3.6206344120474201E-2</v>
      </c>
      <c r="H10" s="6">
        <f t="shared" si="4"/>
        <v>31.21</v>
      </c>
      <c r="I10" s="8">
        <f t="shared" si="5"/>
        <v>32.340000000000003</v>
      </c>
      <c r="J10" s="8">
        <f t="shared" si="6"/>
        <v>3.6206344120474285</v>
      </c>
    </row>
    <row r="11" spans="1:12" x14ac:dyDescent="0.3">
      <c r="A11" s="4">
        <v>1.4</v>
      </c>
      <c r="B11" s="8">
        <v>0.05</v>
      </c>
      <c r="C11" s="6">
        <f t="shared" si="0"/>
        <v>5</v>
      </c>
      <c r="D11" s="10">
        <f t="shared" si="1"/>
        <v>1.3499999999999999</v>
      </c>
      <c r="E11" s="12">
        <f t="shared" si="2"/>
        <v>3.7037037037037042</v>
      </c>
      <c r="F11" s="12">
        <f>C11/$H$2</f>
        <v>2.6595744680851063</v>
      </c>
      <c r="G11" s="12">
        <f t="shared" si="3"/>
        <v>4.3255366869593075E-2</v>
      </c>
      <c r="H11" s="6">
        <f t="shared" si="4"/>
        <v>31.21</v>
      </c>
      <c r="I11" s="8">
        <f t="shared" si="5"/>
        <v>32.56</v>
      </c>
      <c r="J11" s="8">
        <f t="shared" si="6"/>
        <v>4.3255366869593121</v>
      </c>
    </row>
    <row r="12" spans="1:12" x14ac:dyDescent="0.3">
      <c r="A12" s="4">
        <v>1.6</v>
      </c>
      <c r="B12" s="8">
        <v>0.04</v>
      </c>
      <c r="C12" s="6">
        <f t="shared" si="0"/>
        <v>4</v>
      </c>
      <c r="D12" s="10">
        <f t="shared" si="1"/>
        <v>1.56</v>
      </c>
      <c r="E12" s="12">
        <f t="shared" si="2"/>
        <v>2.5641025641025639</v>
      </c>
      <c r="F12" s="12">
        <f>C12/$H$2</f>
        <v>2.1276595744680851</v>
      </c>
      <c r="G12" s="12">
        <f t="shared" si="3"/>
        <v>4.9983979493752002E-2</v>
      </c>
      <c r="H12" s="6">
        <f t="shared" si="4"/>
        <v>31.21</v>
      </c>
      <c r="I12" s="8">
        <f t="shared" si="5"/>
        <v>32.770000000000003</v>
      </c>
      <c r="J12" s="8">
        <f t="shared" si="6"/>
        <v>4.9983979493752075</v>
      </c>
    </row>
    <row r="13" spans="1:12" x14ac:dyDescent="0.3">
      <c r="A13" s="4">
        <v>1.8</v>
      </c>
      <c r="B13" s="8">
        <v>0.06</v>
      </c>
      <c r="C13" s="6">
        <f t="shared" si="0"/>
        <v>6</v>
      </c>
      <c r="D13" s="10">
        <f t="shared" si="1"/>
        <v>1.74</v>
      </c>
      <c r="E13" s="12">
        <f t="shared" si="2"/>
        <v>3.4482758620689657</v>
      </c>
      <c r="F13" s="12">
        <f>C13/$H$2</f>
        <v>3.191489361702128</v>
      </c>
      <c r="G13" s="12">
        <f t="shared" si="3"/>
        <v>5.575136174303108E-2</v>
      </c>
      <c r="H13" s="6">
        <f t="shared" si="4"/>
        <v>31.21</v>
      </c>
      <c r="I13" s="8">
        <f t="shared" si="5"/>
        <v>32.950000000000003</v>
      </c>
      <c r="J13" s="8">
        <f t="shared" si="6"/>
        <v>5.5751361743031147</v>
      </c>
    </row>
    <row r="14" spans="1:12" x14ac:dyDescent="0.3">
      <c r="A14" s="4">
        <v>2</v>
      </c>
      <c r="B14" s="8">
        <v>6.5000000000000002E-2</v>
      </c>
      <c r="C14" s="6">
        <f t="shared" si="0"/>
        <v>6.5</v>
      </c>
      <c r="D14" s="10">
        <f t="shared" si="1"/>
        <v>1.9350000000000001</v>
      </c>
      <c r="E14" s="12">
        <f t="shared" si="2"/>
        <v>3.3591731266149871</v>
      </c>
      <c r="F14" s="12">
        <f>C14/$H$2</f>
        <v>3.4574468085106385</v>
      </c>
      <c r="G14" s="12">
        <f t="shared" si="3"/>
        <v>6.199935917975008E-2</v>
      </c>
      <c r="H14" s="6">
        <f t="shared" si="4"/>
        <v>31.21</v>
      </c>
      <c r="I14" s="8">
        <f t="shared" si="5"/>
        <v>33.145000000000003</v>
      </c>
      <c r="J14" s="8">
        <f t="shared" si="6"/>
        <v>6.1999359179750151</v>
      </c>
    </row>
    <row r="15" spans="1:12" x14ac:dyDescent="0.3">
      <c r="A15" s="4">
        <v>2.2000000000000002</v>
      </c>
      <c r="B15" s="8">
        <v>0.06</v>
      </c>
      <c r="C15" s="6">
        <f t="shared" si="0"/>
        <v>6</v>
      </c>
      <c r="D15" s="10">
        <f t="shared" si="1"/>
        <v>2.14</v>
      </c>
      <c r="E15" s="12">
        <f t="shared" si="2"/>
        <v>2.8037383177570092</v>
      </c>
      <c r="F15" s="12">
        <f>C15/$H$2</f>
        <v>3.191489361702128</v>
      </c>
      <c r="G15" s="12">
        <f t="shared" si="3"/>
        <v>6.8567766741429031E-2</v>
      </c>
      <c r="H15" s="6">
        <f t="shared" si="4"/>
        <v>31.21</v>
      </c>
      <c r="I15" s="8">
        <f t="shared" si="5"/>
        <v>33.35</v>
      </c>
      <c r="J15" s="8">
        <f t="shared" si="6"/>
        <v>6.8567766741429041</v>
      </c>
      <c r="L15" s="3" t="s">
        <v>16</v>
      </c>
    </row>
    <row r="16" spans="1:12" x14ac:dyDescent="0.3">
      <c r="A16" s="4">
        <v>2.4</v>
      </c>
      <c r="B16" s="8">
        <v>0.05</v>
      </c>
      <c r="C16" s="6">
        <f t="shared" si="0"/>
        <v>5</v>
      </c>
      <c r="D16" s="10">
        <f t="shared" si="1"/>
        <v>2.35</v>
      </c>
      <c r="E16" s="12">
        <f t="shared" si="2"/>
        <v>2.1276595744680851</v>
      </c>
      <c r="F16" s="12">
        <f>C16/$H$2</f>
        <v>2.6595744680851063</v>
      </c>
      <c r="G16" s="12">
        <f t="shared" si="3"/>
        <v>7.5296379365587959E-2</v>
      </c>
      <c r="H16" s="6">
        <f t="shared" si="4"/>
        <v>31.21</v>
      </c>
      <c r="I16" s="8">
        <f t="shared" si="5"/>
        <v>33.56</v>
      </c>
      <c r="J16" s="8">
        <f t="shared" si="6"/>
        <v>7.5296379365588004</v>
      </c>
    </row>
    <row r="17" spans="1:12" x14ac:dyDescent="0.3">
      <c r="A17" s="4">
        <v>2.6</v>
      </c>
      <c r="B17" s="8">
        <v>0.06</v>
      </c>
      <c r="C17" s="6">
        <f t="shared" si="0"/>
        <v>6</v>
      </c>
      <c r="D17" s="10">
        <f t="shared" si="1"/>
        <v>2.54</v>
      </c>
      <c r="E17" s="12">
        <f t="shared" si="2"/>
        <v>2.3622047244094486</v>
      </c>
      <c r="F17" s="12">
        <f>C17/$H$2</f>
        <v>3.191489361702128</v>
      </c>
      <c r="G17" s="12">
        <f t="shared" si="3"/>
        <v>8.1384171739826983E-2</v>
      </c>
      <c r="H17" s="6">
        <f t="shared" si="4"/>
        <v>31.21</v>
      </c>
      <c r="I17" s="8">
        <f t="shared" si="5"/>
        <v>33.75</v>
      </c>
      <c r="J17" s="8">
        <f t="shared" si="6"/>
        <v>8.1384171739826954</v>
      </c>
    </row>
    <row r="18" spans="1:12" x14ac:dyDescent="0.3">
      <c r="A18" s="4">
        <v>2.8</v>
      </c>
      <c r="B18" s="8">
        <v>0.08</v>
      </c>
      <c r="C18" s="6">
        <f t="shared" si="0"/>
        <v>8</v>
      </c>
      <c r="D18" s="10">
        <f t="shared" si="1"/>
        <v>2.7199999999999998</v>
      </c>
      <c r="E18" s="12">
        <f t="shared" si="2"/>
        <v>2.9411764705882355</v>
      </c>
      <c r="F18" s="12">
        <f>C18/$H$2</f>
        <v>4.2553191489361701</v>
      </c>
      <c r="G18" s="12">
        <f t="shared" si="3"/>
        <v>8.715155398910604E-2</v>
      </c>
      <c r="H18" s="6">
        <f t="shared" si="4"/>
        <v>31.21</v>
      </c>
      <c r="I18" s="8">
        <f t="shared" si="5"/>
        <v>33.93</v>
      </c>
      <c r="J18" s="8">
        <f t="shared" si="6"/>
        <v>8.7151553989106016</v>
      </c>
    </row>
    <row r="19" spans="1:12" x14ac:dyDescent="0.3">
      <c r="A19" s="4">
        <v>3</v>
      </c>
      <c r="B19" s="8">
        <v>0.06</v>
      </c>
      <c r="C19" s="6">
        <f t="shared" si="0"/>
        <v>6</v>
      </c>
      <c r="D19" s="10">
        <f t="shared" si="1"/>
        <v>2.94</v>
      </c>
      <c r="E19" s="12">
        <f t="shared" si="2"/>
        <v>2.0408163265306123</v>
      </c>
      <c r="F19" s="12">
        <f>C19/$H$2</f>
        <v>3.191489361702128</v>
      </c>
      <c r="G19" s="12">
        <f t="shared" si="3"/>
        <v>9.420057673822492E-2</v>
      </c>
      <c r="H19" s="6">
        <f t="shared" si="4"/>
        <v>31.21</v>
      </c>
      <c r="I19" s="8">
        <f t="shared" si="5"/>
        <v>34.15</v>
      </c>
      <c r="J19" s="8">
        <f t="shared" si="6"/>
        <v>9.4200576738224857</v>
      </c>
    </row>
    <row r="20" spans="1:12" x14ac:dyDescent="0.3">
      <c r="A20" s="4">
        <v>3.2</v>
      </c>
      <c r="B20" s="8">
        <v>0.05</v>
      </c>
      <c r="C20" s="6">
        <f t="shared" si="0"/>
        <v>5</v>
      </c>
      <c r="D20" s="10">
        <f t="shared" si="1"/>
        <v>3.1500000000000004</v>
      </c>
      <c r="E20" s="12">
        <f>C20/D20</f>
        <v>1.5873015873015872</v>
      </c>
      <c r="F20" s="12">
        <f>C20/$H$2</f>
        <v>2.6595744680851063</v>
      </c>
      <c r="G20" s="12">
        <f t="shared" si="3"/>
        <v>0.10092918936238386</v>
      </c>
      <c r="H20" s="6">
        <f t="shared" si="4"/>
        <v>31.21</v>
      </c>
      <c r="I20" s="8">
        <f t="shared" si="5"/>
        <v>34.36</v>
      </c>
      <c r="J20" s="8">
        <f t="shared" si="6"/>
        <v>10.09291893623838</v>
      </c>
    </row>
    <row r="21" spans="1:12" x14ac:dyDescent="0.3">
      <c r="A21" s="4">
        <v>3.4</v>
      </c>
      <c r="B21" s="8">
        <v>0.06</v>
      </c>
      <c r="C21" s="6">
        <f t="shared" si="0"/>
        <v>6</v>
      </c>
      <c r="D21" s="10">
        <f t="shared" si="1"/>
        <v>3.34</v>
      </c>
      <c r="E21" s="12">
        <f t="shared" si="2"/>
        <v>1.7964071856287427</v>
      </c>
      <c r="F21" s="12">
        <f>C21/$H$2</f>
        <v>3.191489361702128</v>
      </c>
      <c r="G21" s="12">
        <f t="shared" si="3"/>
        <v>0.10701698173662287</v>
      </c>
      <c r="H21" s="6">
        <f t="shared" si="4"/>
        <v>31.21</v>
      </c>
      <c r="I21" s="8">
        <f t="shared" si="5"/>
        <v>34.549999999999997</v>
      </c>
      <c r="J21" s="8">
        <f t="shared" si="6"/>
        <v>10.701698173662276</v>
      </c>
    </row>
    <row r="22" spans="1:12" x14ac:dyDescent="0.3">
      <c r="A22" s="4">
        <v>3.6</v>
      </c>
      <c r="B22" s="8">
        <v>0.05</v>
      </c>
      <c r="C22" s="6">
        <f t="shared" si="0"/>
        <v>5</v>
      </c>
      <c r="D22" s="10">
        <f t="shared" si="1"/>
        <v>3.5500000000000003</v>
      </c>
      <c r="E22" s="12">
        <f t="shared" si="2"/>
        <v>1.408450704225352</v>
      </c>
      <c r="F22" s="12">
        <f>C22/$H$2</f>
        <v>2.6595744680851063</v>
      </c>
      <c r="G22" s="12">
        <f t="shared" si="3"/>
        <v>0.11374559436078181</v>
      </c>
      <c r="H22" s="6">
        <f t="shared" si="4"/>
        <v>31.21</v>
      </c>
      <c r="I22" s="8">
        <f t="shared" si="5"/>
        <v>34.76</v>
      </c>
      <c r="J22" s="8">
        <f t="shared" si="6"/>
        <v>11.374559436078171</v>
      </c>
    </row>
    <row r="23" spans="1:12" x14ac:dyDescent="0.3">
      <c r="A23" s="4">
        <v>3.8</v>
      </c>
      <c r="B23" s="8">
        <v>0.06</v>
      </c>
      <c r="C23" s="6">
        <f t="shared" si="0"/>
        <v>6</v>
      </c>
      <c r="D23" s="10">
        <f t="shared" si="1"/>
        <v>3.7399999999999998</v>
      </c>
      <c r="E23" s="12">
        <f t="shared" si="2"/>
        <v>1.6042780748663104</v>
      </c>
      <c r="F23" s="12">
        <f>C23/$H$2</f>
        <v>3.191489361702128</v>
      </c>
      <c r="G23" s="12">
        <f t="shared" si="3"/>
        <v>0.11983338673502082</v>
      </c>
      <c r="H23" s="6">
        <f t="shared" si="4"/>
        <v>31.21</v>
      </c>
      <c r="I23" s="8">
        <f t="shared" si="5"/>
        <v>34.950000000000003</v>
      </c>
      <c r="J23" s="8">
        <f t="shared" si="6"/>
        <v>11.983338673502089</v>
      </c>
    </row>
    <row r="24" spans="1:12" x14ac:dyDescent="0.3">
      <c r="A24" s="4">
        <v>4</v>
      </c>
      <c r="B24" s="8">
        <v>0.06</v>
      </c>
      <c r="C24" s="6">
        <f t="shared" si="0"/>
        <v>6</v>
      </c>
      <c r="D24" s="10">
        <f t="shared" si="1"/>
        <v>3.94</v>
      </c>
      <c r="E24" s="12">
        <f t="shared" si="2"/>
        <v>1.5228426395939088</v>
      </c>
      <c r="F24" s="12">
        <f>C24/$H$2</f>
        <v>3.191489361702128</v>
      </c>
      <c r="G24" s="12">
        <f t="shared" si="3"/>
        <v>0.1262415892342198</v>
      </c>
      <c r="H24" s="6">
        <f t="shared" si="4"/>
        <v>31.21</v>
      </c>
      <c r="I24" s="8">
        <f t="shared" si="5"/>
        <v>35.15</v>
      </c>
      <c r="J24" s="8">
        <f t="shared" si="6"/>
        <v>12.624158923421971</v>
      </c>
    </row>
    <row r="25" spans="1:12" x14ac:dyDescent="0.3">
      <c r="A25" s="4">
        <v>4.2</v>
      </c>
      <c r="B25" s="8">
        <v>0.05</v>
      </c>
      <c r="C25" s="6">
        <f t="shared" si="0"/>
        <v>5</v>
      </c>
      <c r="D25" s="10">
        <f t="shared" si="1"/>
        <v>4.1500000000000004</v>
      </c>
      <c r="E25" s="12">
        <f t="shared" si="2"/>
        <v>1.2048192771084336</v>
      </c>
      <c r="F25" s="12">
        <f>C25/$H$2</f>
        <v>2.6595744680851063</v>
      </c>
      <c r="G25" s="12">
        <f t="shared" si="3"/>
        <v>0.13297020185837874</v>
      </c>
      <c r="H25" s="6">
        <f t="shared" si="4"/>
        <v>31.21</v>
      </c>
      <c r="I25" s="8">
        <f t="shared" si="5"/>
        <v>35.36</v>
      </c>
      <c r="J25" s="8">
        <f t="shared" si="6"/>
        <v>13.297020185837868</v>
      </c>
      <c r="L25" s="3" t="s">
        <v>17</v>
      </c>
    </row>
    <row r="26" spans="1:12" x14ac:dyDescent="0.3">
      <c r="A26" s="4">
        <v>4.4000000000000004</v>
      </c>
      <c r="B26" s="8">
        <v>0.05</v>
      </c>
      <c r="C26" s="6">
        <f t="shared" si="0"/>
        <v>5</v>
      </c>
      <c r="D26" s="10">
        <f t="shared" si="1"/>
        <v>4.3500000000000005</v>
      </c>
      <c r="E26" s="12">
        <f t="shared" si="2"/>
        <v>1.1494252873563218</v>
      </c>
      <c r="F26" s="12">
        <f>C26/$H$2</f>
        <v>2.6595744680851063</v>
      </c>
      <c r="G26" s="12">
        <f t="shared" si="3"/>
        <v>0.1393784043575777</v>
      </c>
      <c r="H26" s="6">
        <f t="shared" si="4"/>
        <v>31.21</v>
      </c>
      <c r="I26" s="8">
        <f t="shared" si="5"/>
        <v>35.56</v>
      </c>
      <c r="J26" s="8">
        <f t="shared" si="6"/>
        <v>13.937840435757773</v>
      </c>
    </row>
    <row r="27" spans="1:12" x14ac:dyDescent="0.3">
      <c r="A27" s="4">
        <v>4.5999999999999996</v>
      </c>
      <c r="B27" s="8">
        <v>0.05</v>
      </c>
      <c r="C27" s="6">
        <f t="shared" si="0"/>
        <v>5</v>
      </c>
      <c r="D27" s="10">
        <f t="shared" si="1"/>
        <v>4.55</v>
      </c>
      <c r="E27" s="12">
        <f t="shared" si="2"/>
        <v>1.098901098901099</v>
      </c>
      <c r="F27" s="12">
        <f>C27/$H$2</f>
        <v>2.6595744680851063</v>
      </c>
      <c r="G27" s="12">
        <f t="shared" si="3"/>
        <v>0.14578660685677666</v>
      </c>
      <c r="H27" s="6">
        <f t="shared" si="4"/>
        <v>31.21</v>
      </c>
      <c r="I27" s="8">
        <f t="shared" si="5"/>
        <v>35.76</v>
      </c>
      <c r="J27" s="8">
        <f t="shared" si="6"/>
        <v>14.578660685677658</v>
      </c>
    </row>
    <row r="28" spans="1:12" x14ac:dyDescent="0.3">
      <c r="A28" s="4">
        <v>4.8</v>
      </c>
      <c r="B28" s="8">
        <v>0.05</v>
      </c>
      <c r="C28" s="6">
        <f t="shared" si="0"/>
        <v>5</v>
      </c>
      <c r="D28" s="10">
        <f t="shared" si="1"/>
        <v>4.75</v>
      </c>
      <c r="E28" s="12">
        <f t="shared" si="2"/>
        <v>1.0526315789473684</v>
      </c>
      <c r="F28" s="12">
        <f>C28/$H$2</f>
        <v>2.6595744680851063</v>
      </c>
      <c r="G28" s="12">
        <f t="shared" si="3"/>
        <v>0.15219480935597565</v>
      </c>
      <c r="H28" s="6">
        <f t="shared" si="4"/>
        <v>31.21</v>
      </c>
      <c r="I28" s="8">
        <f t="shared" si="5"/>
        <v>35.96</v>
      </c>
      <c r="J28" s="8">
        <f t="shared" si="6"/>
        <v>15.219480935597565</v>
      </c>
    </row>
    <row r="29" spans="1:12" x14ac:dyDescent="0.3">
      <c r="A29" s="4">
        <v>5</v>
      </c>
      <c r="B29" s="8">
        <v>0.06</v>
      </c>
      <c r="C29" s="6">
        <f t="shared" si="0"/>
        <v>6</v>
      </c>
      <c r="D29" s="10">
        <f t="shared" si="1"/>
        <v>4.9400000000000004</v>
      </c>
      <c r="E29" s="12">
        <f t="shared" si="2"/>
        <v>1.214574898785425</v>
      </c>
      <c r="F29" s="12">
        <f>C29/$H$2</f>
        <v>3.191489361702128</v>
      </c>
      <c r="G29" s="12">
        <f t="shared" si="3"/>
        <v>0.15828260173021469</v>
      </c>
      <c r="H29" s="6">
        <f t="shared" si="4"/>
        <v>31.21</v>
      </c>
      <c r="I29" s="8">
        <f t="shared" si="5"/>
        <v>36.15</v>
      </c>
      <c r="J29" s="8">
        <f t="shared" si="6"/>
        <v>15.82826017302146</v>
      </c>
    </row>
    <row r="30" spans="1:12" x14ac:dyDescent="0.3">
      <c r="A30" s="4">
        <v>6</v>
      </c>
      <c r="B30" s="8">
        <v>0.06</v>
      </c>
      <c r="C30" s="6">
        <f t="shared" si="0"/>
        <v>6</v>
      </c>
      <c r="D30" s="10">
        <f t="shared" si="1"/>
        <v>5.94</v>
      </c>
      <c r="E30" s="12">
        <f t="shared" si="2"/>
        <v>1.0101010101010099</v>
      </c>
      <c r="F30" s="12">
        <f>C30/$H$2</f>
        <v>3.191489361702128</v>
      </c>
      <c r="G30" s="12">
        <f t="shared" si="3"/>
        <v>0.19032361422620955</v>
      </c>
      <c r="H30" s="6">
        <f t="shared" si="4"/>
        <v>31.21</v>
      </c>
      <c r="I30" s="8">
        <f t="shared" si="5"/>
        <v>37.15</v>
      </c>
      <c r="J30" s="8">
        <f t="shared" si="6"/>
        <v>19.032361422620948</v>
      </c>
    </row>
    <row r="31" spans="1:12" x14ac:dyDescent="0.3">
      <c r="A31" s="4">
        <v>7</v>
      </c>
      <c r="B31" s="8">
        <v>0.05</v>
      </c>
      <c r="C31" s="6">
        <f t="shared" si="0"/>
        <v>5</v>
      </c>
      <c r="D31" s="10">
        <f t="shared" si="1"/>
        <v>6.95</v>
      </c>
      <c r="E31" s="12">
        <f t="shared" si="2"/>
        <v>0.71942446043165464</v>
      </c>
      <c r="F31" s="12">
        <f>C31/$H$2</f>
        <v>2.6595744680851063</v>
      </c>
      <c r="G31" s="12">
        <f t="shared" si="3"/>
        <v>0.22268503684716437</v>
      </c>
      <c r="H31" s="6">
        <f t="shared" si="4"/>
        <v>31.21</v>
      </c>
      <c r="I31" s="8">
        <f t="shared" si="5"/>
        <v>38.160000000000004</v>
      </c>
      <c r="J31" s="8">
        <f t="shared" si="6"/>
        <v>22.268503684716446</v>
      </c>
    </row>
    <row r="32" spans="1:12" x14ac:dyDescent="0.3">
      <c r="A32" s="4">
        <v>8</v>
      </c>
      <c r="B32" s="8">
        <v>0.05</v>
      </c>
      <c r="C32" s="6">
        <f t="shared" si="0"/>
        <v>5</v>
      </c>
      <c r="D32" s="10">
        <f t="shared" si="1"/>
        <v>7.95</v>
      </c>
      <c r="E32" s="12">
        <f t="shared" si="2"/>
        <v>0.62893081761006286</v>
      </c>
      <c r="F32" s="12">
        <f>C32/$H$2</f>
        <v>2.6595744680851063</v>
      </c>
      <c r="G32" s="12">
        <f t="shared" si="3"/>
        <v>0.25472604934315923</v>
      </c>
      <c r="H32" s="6">
        <f t="shared" si="4"/>
        <v>31.21</v>
      </c>
      <c r="I32" s="8">
        <f t="shared" si="5"/>
        <v>39.160000000000004</v>
      </c>
      <c r="J32" s="8">
        <f t="shared" si="6"/>
        <v>25.472604934315935</v>
      </c>
    </row>
    <row r="33" spans="1:10" x14ac:dyDescent="0.3">
      <c r="A33" s="4">
        <v>9</v>
      </c>
      <c r="B33" s="8">
        <v>0.03</v>
      </c>
      <c r="C33" s="6">
        <f t="shared" si="0"/>
        <v>3</v>
      </c>
      <c r="D33" s="10">
        <f t="shared" si="1"/>
        <v>8.9700000000000006</v>
      </c>
      <c r="E33" s="12">
        <f t="shared" si="2"/>
        <v>0.33444816053511706</v>
      </c>
      <c r="F33" s="12">
        <f>C33/$H$2</f>
        <v>1.595744680851064</v>
      </c>
      <c r="G33" s="12">
        <f t="shared" si="3"/>
        <v>0.28740788208907403</v>
      </c>
      <c r="H33" s="6">
        <f t="shared" si="4"/>
        <v>31.21</v>
      </c>
      <c r="I33" s="8">
        <f t="shared" si="5"/>
        <v>40.18</v>
      </c>
      <c r="J33" s="8">
        <f t="shared" si="6"/>
        <v>28.740788208907396</v>
      </c>
    </row>
    <row r="34" spans="1:10" x14ac:dyDescent="0.3">
      <c r="A34" s="4">
        <v>10</v>
      </c>
      <c r="B34" s="8">
        <v>0.04</v>
      </c>
      <c r="C34" s="6">
        <f t="shared" si="0"/>
        <v>4</v>
      </c>
      <c r="D34" s="10">
        <f t="shared" si="1"/>
        <v>9.9600000000000009</v>
      </c>
      <c r="E34" s="12">
        <f t="shared" si="2"/>
        <v>0.40160642570281119</v>
      </c>
      <c r="F34" s="12">
        <f>C34/$H$2</f>
        <v>2.1276595744680851</v>
      </c>
      <c r="G34" s="12">
        <f t="shared" si="3"/>
        <v>0.31912848446010894</v>
      </c>
      <c r="H34" s="6">
        <f t="shared" si="4"/>
        <v>31.21</v>
      </c>
      <c r="I34" s="8">
        <f t="shared" si="5"/>
        <v>41.17</v>
      </c>
      <c r="J34" s="8">
        <f t="shared" si="6"/>
        <v>31.912848446010894</v>
      </c>
    </row>
    <row r="35" spans="1:10" x14ac:dyDescent="0.3">
      <c r="A35" s="4">
        <v>20</v>
      </c>
      <c r="B35" s="8">
        <v>0.04</v>
      </c>
      <c r="C35" s="6">
        <f t="shared" si="0"/>
        <v>4</v>
      </c>
      <c r="D35" s="10">
        <f t="shared" si="1"/>
        <v>19.96</v>
      </c>
      <c r="E35" s="12">
        <f t="shared" si="2"/>
        <v>0.20040080160320639</v>
      </c>
      <c r="F35" s="12">
        <f>C35/$H$2</f>
        <v>2.1276595744680851</v>
      </c>
      <c r="G35" s="12">
        <f t="shared" si="3"/>
        <v>0.63953860942005769</v>
      </c>
      <c r="H35" s="6">
        <f t="shared" si="4"/>
        <v>31.21</v>
      </c>
      <c r="I35" s="8">
        <f t="shared" si="5"/>
        <v>51.17</v>
      </c>
      <c r="J35" s="8">
        <f t="shared" si="6"/>
        <v>63.953860942005768</v>
      </c>
    </row>
    <row r="36" spans="1:10" x14ac:dyDescent="0.3">
      <c r="A36" s="4">
        <v>30</v>
      </c>
      <c r="B36" s="8">
        <v>0.06</v>
      </c>
      <c r="C36" s="6">
        <f t="shared" si="0"/>
        <v>6</v>
      </c>
      <c r="D36" s="10">
        <f t="shared" si="1"/>
        <v>29.94</v>
      </c>
      <c r="E36" s="12">
        <f t="shared" si="2"/>
        <v>0.20040080160320639</v>
      </c>
      <c r="F36" s="12">
        <f>C36/$H$2</f>
        <v>3.191489361702128</v>
      </c>
      <c r="G36" s="12">
        <f t="shared" si="3"/>
        <v>0.95930791413008654</v>
      </c>
      <c r="H36" s="6">
        <f t="shared" si="4"/>
        <v>31.21</v>
      </c>
      <c r="I36" s="8">
        <f t="shared" si="5"/>
        <v>61.150000000000006</v>
      </c>
      <c r="J36" s="8">
        <f t="shared" si="6"/>
        <v>95.930791413008663</v>
      </c>
    </row>
    <row r="37" spans="1:10" x14ac:dyDescent="0.3">
      <c r="A37" s="4">
        <v>42</v>
      </c>
      <c r="B37" s="8" t="s">
        <v>28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DC3DC655E3B34AAB0C0B1593C73CD2" ma:contentTypeVersion="7" ma:contentTypeDescription="Create a new document." ma:contentTypeScope="" ma:versionID="6ae5f823d099d5d7111fac826a307109">
  <xsd:schema xmlns:xsd="http://www.w3.org/2001/XMLSchema" xmlns:xs="http://www.w3.org/2001/XMLSchema" xmlns:p="http://schemas.microsoft.com/office/2006/metadata/properties" xmlns:ns2="1316bb99-8d82-46bb-bdf1-123aeb477ca9" targetNamespace="http://schemas.microsoft.com/office/2006/metadata/properties" ma:root="true" ma:fieldsID="378e5a17d3e4ceceb4efdab448fac136" ns2:_="">
    <xsd:import namespace="1316bb99-8d82-46bb-bdf1-123aeb477c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16bb99-8d82-46bb-bdf1-123aeb477c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217B52-C792-4F58-A8E8-B64322C53C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B60236-B6BD-4C5E-9A5A-577F7E6573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9B0A3-AE92-4E28-A700-AB4542E59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16bb99-8d82-46bb-bdf1-123aeb477c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Template</vt:lpstr>
      <vt:lpstr>Steel</vt:lpstr>
      <vt:lpstr>Alu</vt:lpstr>
      <vt:lpstr>Duralium</vt:lpstr>
      <vt:lpstr>Plastic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 browne</dc:creator>
  <cp:keywords/>
  <dc:description/>
  <cp:lastModifiedBy>Layney Lindsay</cp:lastModifiedBy>
  <cp:revision/>
  <dcterms:created xsi:type="dcterms:W3CDTF">2025-06-13T12:44:03Z</dcterms:created>
  <dcterms:modified xsi:type="dcterms:W3CDTF">2025-06-30T19:47:52Z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0x01010026DC3DC655E3B34AAB0C0B1593C73CD2</vt:lpwstr>
  </property>
</Properties>
</file>