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year 1\motorcycle technilogy\dynamics assignment\"/>
    </mc:Choice>
  </mc:AlternateContent>
  <xr:revisionPtr revIDLastSave="0" documentId="13_ncr:1_{5609A705-0CFC-4BB9-AA94-67D227C16ECC}" xr6:coauthVersionLast="45" xr6:coauthVersionMax="45" xr10:uidLastSave="{00000000-0000-0000-0000-000000000000}"/>
  <bookViews>
    <workbookView xWindow="-108" yWindow="-108" windowWidth="23256" windowHeight="12576" activeTab="3" xr2:uid="{A0EAB6CE-B4E4-4878-8E27-6332023EE7F3}"/>
  </bookViews>
  <sheets>
    <sheet name="Centre of gravity" sheetId="1" r:id="rId1"/>
    <sheet name="gordon schematic" sheetId="3" r:id="rId2"/>
    <sheet name="gear calculator" sheetId="2" r:id="rId3"/>
    <sheet name="Triumph 600 datona data fil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2" l="1"/>
  <c r="B17" i="1" l="1"/>
  <c r="O2" i="1" l="1"/>
  <c r="B7" i="1"/>
  <c r="L3" i="2" l="1"/>
  <c r="B12" i="1" l="1"/>
  <c r="K15" i="2" l="1"/>
  <c r="J15" i="2"/>
  <c r="M15" i="2" l="1"/>
  <c r="B14" i="1"/>
  <c r="B8" i="1" l="1"/>
  <c r="E7" i="2" l="1"/>
  <c r="E8" i="2"/>
  <c r="E9" i="2"/>
  <c r="E10" i="2"/>
  <c r="E6" i="2"/>
  <c r="Z74" i="1" l="1"/>
  <c r="Z75" i="1"/>
  <c r="Z76" i="1"/>
  <c r="Z77" i="1"/>
  <c r="Z78" i="1"/>
  <c r="Z79" i="1"/>
  <c r="Z80" i="1"/>
  <c r="Y80" i="1"/>
  <c r="Y74" i="1"/>
  <c r="Y75" i="1"/>
  <c r="Y76" i="1"/>
  <c r="Y77" i="1"/>
  <c r="Y78" i="1"/>
  <c r="Y79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Z2" i="1"/>
  <c r="O102" i="1"/>
  <c r="Y2" i="1"/>
  <c r="N10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2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K2" i="1" l="1"/>
  <c r="J2" i="1"/>
  <c r="D21" i="1"/>
  <c r="D20" i="1"/>
  <c r="R8" i="1" s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N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2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Q164" i="1" l="1"/>
  <c r="Q143" i="1"/>
  <c r="Q339" i="1"/>
  <c r="Q100" i="1"/>
  <c r="Q301" i="1"/>
  <c r="Q36" i="1"/>
  <c r="Q292" i="1"/>
  <c r="Q35" i="1"/>
  <c r="Q271" i="1"/>
  <c r="Q3" i="1"/>
  <c r="Q237" i="1"/>
  <c r="R320" i="1"/>
  <c r="Q173" i="1"/>
  <c r="R205" i="1"/>
  <c r="S4" i="1"/>
  <c r="S12" i="1"/>
  <c r="S20" i="1"/>
  <c r="S28" i="1"/>
  <c r="S36" i="1"/>
  <c r="S44" i="1"/>
  <c r="S52" i="1"/>
  <c r="S60" i="1"/>
  <c r="S68" i="1"/>
  <c r="S76" i="1"/>
  <c r="S84" i="1"/>
  <c r="S92" i="1"/>
  <c r="S100" i="1"/>
  <c r="S108" i="1"/>
  <c r="S116" i="1"/>
  <c r="S124" i="1"/>
  <c r="S132" i="1"/>
  <c r="S140" i="1"/>
  <c r="S148" i="1"/>
  <c r="S156" i="1"/>
  <c r="S164" i="1"/>
  <c r="S172" i="1"/>
  <c r="S180" i="1"/>
  <c r="S188" i="1"/>
  <c r="S196" i="1"/>
  <c r="S204" i="1"/>
  <c r="S212" i="1"/>
  <c r="S220" i="1"/>
  <c r="S228" i="1"/>
  <c r="S236" i="1"/>
  <c r="S244" i="1"/>
  <c r="S252" i="1"/>
  <c r="S260" i="1"/>
  <c r="S268" i="1"/>
  <c r="S276" i="1"/>
  <c r="S284" i="1"/>
  <c r="S292" i="1"/>
  <c r="S300" i="1"/>
  <c r="S308" i="1"/>
  <c r="S316" i="1"/>
  <c r="S324" i="1"/>
  <c r="S332" i="1"/>
  <c r="S340" i="1"/>
  <c r="S348" i="1"/>
  <c r="S356" i="1"/>
  <c r="T4" i="1"/>
  <c r="T12" i="1"/>
  <c r="T20" i="1"/>
  <c r="T28" i="1"/>
  <c r="T36" i="1"/>
  <c r="T44" i="1"/>
  <c r="T52" i="1"/>
  <c r="T60" i="1"/>
  <c r="T68" i="1"/>
  <c r="T76" i="1"/>
  <c r="T84" i="1"/>
  <c r="T92" i="1"/>
  <c r="T100" i="1"/>
  <c r="T108" i="1"/>
  <c r="T116" i="1"/>
  <c r="T124" i="1"/>
  <c r="T132" i="1"/>
  <c r="T140" i="1"/>
  <c r="T148" i="1"/>
  <c r="T156" i="1"/>
  <c r="T164" i="1"/>
  <c r="T172" i="1"/>
  <c r="T180" i="1"/>
  <c r="T188" i="1"/>
  <c r="T196" i="1"/>
  <c r="T204" i="1"/>
  <c r="T212" i="1"/>
  <c r="T220" i="1"/>
  <c r="T228" i="1"/>
  <c r="T236" i="1"/>
  <c r="T244" i="1"/>
  <c r="T252" i="1"/>
  <c r="T260" i="1"/>
  <c r="T268" i="1"/>
  <c r="T276" i="1"/>
  <c r="T284" i="1"/>
  <c r="T292" i="1"/>
  <c r="T300" i="1"/>
  <c r="T308" i="1"/>
  <c r="T316" i="1"/>
  <c r="S8" i="1"/>
  <c r="S16" i="1"/>
  <c r="S24" i="1"/>
  <c r="S32" i="1"/>
  <c r="S40" i="1"/>
  <c r="S48" i="1"/>
  <c r="S56" i="1"/>
  <c r="S64" i="1"/>
  <c r="S72" i="1"/>
  <c r="S80" i="1"/>
  <c r="S88" i="1"/>
  <c r="S96" i="1"/>
  <c r="S104" i="1"/>
  <c r="S112" i="1"/>
  <c r="S120" i="1"/>
  <c r="S128" i="1"/>
  <c r="S136" i="1"/>
  <c r="S144" i="1"/>
  <c r="S152" i="1"/>
  <c r="S160" i="1"/>
  <c r="S168" i="1"/>
  <c r="S176" i="1"/>
  <c r="S184" i="1"/>
  <c r="S192" i="1"/>
  <c r="S200" i="1"/>
  <c r="S208" i="1"/>
  <c r="S216" i="1"/>
  <c r="S224" i="1"/>
  <c r="S232" i="1"/>
  <c r="S240" i="1"/>
  <c r="S248" i="1"/>
  <c r="S256" i="1"/>
  <c r="S264" i="1"/>
  <c r="S272" i="1"/>
  <c r="S280" i="1"/>
  <c r="S288" i="1"/>
  <c r="S296" i="1"/>
  <c r="S304" i="1"/>
  <c r="S312" i="1"/>
  <c r="S320" i="1"/>
  <c r="S328" i="1"/>
  <c r="S336" i="1"/>
  <c r="S344" i="1"/>
  <c r="S352" i="1"/>
  <c r="S360" i="1"/>
  <c r="T8" i="1"/>
  <c r="T16" i="1"/>
  <c r="T24" i="1"/>
  <c r="T32" i="1"/>
  <c r="T40" i="1"/>
  <c r="T48" i="1"/>
  <c r="T56" i="1"/>
  <c r="T64" i="1"/>
  <c r="T72" i="1"/>
  <c r="T80" i="1"/>
  <c r="T88" i="1"/>
  <c r="T96" i="1"/>
  <c r="T104" i="1"/>
  <c r="T112" i="1"/>
  <c r="T120" i="1"/>
  <c r="T128" i="1"/>
  <c r="T136" i="1"/>
  <c r="T144" i="1"/>
  <c r="T152" i="1"/>
  <c r="T160" i="1"/>
  <c r="T168" i="1"/>
  <c r="T176" i="1"/>
  <c r="T184" i="1"/>
  <c r="T192" i="1"/>
  <c r="T200" i="1"/>
  <c r="T208" i="1"/>
  <c r="T216" i="1"/>
  <c r="T224" i="1"/>
  <c r="T232" i="1"/>
  <c r="T240" i="1"/>
  <c r="T248" i="1"/>
  <c r="T256" i="1"/>
  <c r="T264" i="1"/>
  <c r="T272" i="1"/>
  <c r="T280" i="1"/>
  <c r="T288" i="1"/>
  <c r="T296" i="1"/>
  <c r="T304" i="1"/>
  <c r="T312" i="1"/>
  <c r="T320" i="1"/>
  <c r="S5" i="1"/>
  <c r="S15" i="1"/>
  <c r="S26" i="1"/>
  <c r="S37" i="1"/>
  <c r="S47" i="1"/>
  <c r="S58" i="1"/>
  <c r="S69" i="1"/>
  <c r="S79" i="1"/>
  <c r="S90" i="1"/>
  <c r="S101" i="1"/>
  <c r="S111" i="1"/>
  <c r="S122" i="1"/>
  <c r="S133" i="1"/>
  <c r="S143" i="1"/>
  <c r="S154" i="1"/>
  <c r="S165" i="1"/>
  <c r="S175" i="1"/>
  <c r="S186" i="1"/>
  <c r="S197" i="1"/>
  <c r="S207" i="1"/>
  <c r="S218" i="1"/>
  <c r="S229" i="1"/>
  <c r="S239" i="1"/>
  <c r="S250" i="1"/>
  <c r="S261" i="1"/>
  <c r="S271" i="1"/>
  <c r="S282" i="1"/>
  <c r="S293" i="1"/>
  <c r="S303" i="1"/>
  <c r="S314" i="1"/>
  <c r="S325" i="1"/>
  <c r="S335" i="1"/>
  <c r="S346" i="1"/>
  <c r="S357" i="1"/>
  <c r="T7" i="1"/>
  <c r="T18" i="1"/>
  <c r="T29" i="1"/>
  <c r="T39" i="1"/>
  <c r="T50" i="1"/>
  <c r="T61" i="1"/>
  <c r="T71" i="1"/>
  <c r="T82" i="1"/>
  <c r="T93" i="1"/>
  <c r="T103" i="1"/>
  <c r="T114" i="1"/>
  <c r="T125" i="1"/>
  <c r="T135" i="1"/>
  <c r="T146" i="1"/>
  <c r="T157" i="1"/>
  <c r="T167" i="1"/>
  <c r="T178" i="1"/>
  <c r="T189" i="1"/>
  <c r="T199" i="1"/>
  <c r="T210" i="1"/>
  <c r="T221" i="1"/>
  <c r="T231" i="1"/>
  <c r="T242" i="1"/>
  <c r="T253" i="1"/>
  <c r="T263" i="1"/>
  <c r="T274" i="1"/>
  <c r="T285" i="1"/>
  <c r="T295" i="1"/>
  <c r="T306" i="1"/>
  <c r="T317" i="1"/>
  <c r="T326" i="1"/>
  <c r="T334" i="1"/>
  <c r="T342" i="1"/>
  <c r="T350" i="1"/>
  <c r="T358" i="1"/>
  <c r="S6" i="1"/>
  <c r="S17" i="1"/>
  <c r="S27" i="1"/>
  <c r="S38" i="1"/>
  <c r="S49" i="1"/>
  <c r="S59" i="1"/>
  <c r="S70" i="1"/>
  <c r="S81" i="1"/>
  <c r="S91" i="1"/>
  <c r="S102" i="1"/>
  <c r="S113" i="1"/>
  <c r="S123" i="1"/>
  <c r="S134" i="1"/>
  <c r="S145" i="1"/>
  <c r="S155" i="1"/>
  <c r="S166" i="1"/>
  <c r="S177" i="1"/>
  <c r="S187" i="1"/>
  <c r="S198" i="1"/>
  <c r="S209" i="1"/>
  <c r="S219" i="1"/>
  <c r="S230" i="1"/>
  <c r="S241" i="1"/>
  <c r="S251" i="1"/>
  <c r="S262" i="1"/>
  <c r="S7" i="1"/>
  <c r="S18" i="1"/>
  <c r="S29" i="1"/>
  <c r="S39" i="1"/>
  <c r="S50" i="1"/>
  <c r="S61" i="1"/>
  <c r="S71" i="1"/>
  <c r="S82" i="1"/>
  <c r="S93" i="1"/>
  <c r="S103" i="1"/>
  <c r="S114" i="1"/>
  <c r="S125" i="1"/>
  <c r="S135" i="1"/>
  <c r="S146" i="1"/>
  <c r="S157" i="1"/>
  <c r="S167" i="1"/>
  <c r="S178" i="1"/>
  <c r="S189" i="1"/>
  <c r="S199" i="1"/>
  <c r="S210" i="1"/>
  <c r="S221" i="1"/>
  <c r="S231" i="1"/>
  <c r="S242" i="1"/>
  <c r="S253" i="1"/>
  <c r="S263" i="1"/>
  <c r="S274" i="1"/>
  <c r="S285" i="1"/>
  <c r="S295" i="1"/>
  <c r="S306" i="1"/>
  <c r="S317" i="1"/>
  <c r="S327" i="1"/>
  <c r="S338" i="1"/>
  <c r="S349" i="1"/>
  <c r="S359" i="1"/>
  <c r="T10" i="1"/>
  <c r="T21" i="1"/>
  <c r="T31" i="1"/>
  <c r="T42" i="1"/>
  <c r="T53" i="1"/>
  <c r="T63" i="1"/>
  <c r="T74" i="1"/>
  <c r="T85" i="1"/>
  <c r="T95" i="1"/>
  <c r="T106" i="1"/>
  <c r="T117" i="1"/>
  <c r="T127" i="1"/>
  <c r="T138" i="1"/>
  <c r="T149" i="1"/>
  <c r="T159" i="1"/>
  <c r="T170" i="1"/>
  <c r="T181" i="1"/>
  <c r="T191" i="1"/>
  <c r="T202" i="1"/>
  <c r="T213" i="1"/>
  <c r="T223" i="1"/>
  <c r="T234" i="1"/>
  <c r="T245" i="1"/>
  <c r="T255" i="1"/>
  <c r="T266" i="1"/>
  <c r="T277" i="1"/>
  <c r="T287" i="1"/>
  <c r="T298" i="1"/>
  <c r="T309" i="1"/>
  <c r="T319" i="1"/>
  <c r="T328" i="1"/>
  <c r="T336" i="1"/>
  <c r="T344" i="1"/>
  <c r="T352" i="1"/>
  <c r="T360" i="1"/>
  <c r="S21" i="1"/>
  <c r="S9" i="1"/>
  <c r="S19" i="1"/>
  <c r="S30" i="1"/>
  <c r="S41" i="1"/>
  <c r="S51" i="1"/>
  <c r="S62" i="1"/>
  <c r="S73" i="1"/>
  <c r="S83" i="1"/>
  <c r="S94" i="1"/>
  <c r="S105" i="1"/>
  <c r="S115" i="1"/>
  <c r="S126" i="1"/>
  <c r="S137" i="1"/>
  <c r="S147" i="1"/>
  <c r="S158" i="1"/>
  <c r="S169" i="1"/>
  <c r="S179" i="1"/>
  <c r="S190" i="1"/>
  <c r="S201" i="1"/>
  <c r="S211" i="1"/>
  <c r="S222" i="1"/>
  <c r="S233" i="1"/>
  <c r="S243" i="1"/>
  <c r="S254" i="1"/>
  <c r="S265" i="1"/>
  <c r="S275" i="1"/>
  <c r="S286" i="1"/>
  <c r="S297" i="1"/>
  <c r="S307" i="1"/>
  <c r="S318" i="1"/>
  <c r="S329" i="1"/>
  <c r="S339" i="1"/>
  <c r="S350" i="1"/>
  <c r="S361" i="1"/>
  <c r="T11" i="1"/>
  <c r="T22" i="1"/>
  <c r="T33" i="1"/>
  <c r="T43" i="1"/>
  <c r="T54" i="1"/>
  <c r="T65" i="1"/>
  <c r="T75" i="1"/>
  <c r="T86" i="1"/>
  <c r="T97" i="1"/>
  <c r="T107" i="1"/>
  <c r="T118" i="1"/>
  <c r="T129" i="1"/>
  <c r="T139" i="1"/>
  <c r="T150" i="1"/>
  <c r="T161" i="1"/>
  <c r="T171" i="1"/>
  <c r="T182" i="1"/>
  <c r="T193" i="1"/>
  <c r="T203" i="1"/>
  <c r="T214" i="1"/>
  <c r="T225" i="1"/>
  <c r="T235" i="1"/>
  <c r="T246" i="1"/>
  <c r="T257" i="1"/>
  <c r="T267" i="1"/>
  <c r="T278" i="1"/>
  <c r="T289" i="1"/>
  <c r="T299" i="1"/>
  <c r="T310" i="1"/>
  <c r="T321" i="1"/>
  <c r="T329" i="1"/>
  <c r="T337" i="1"/>
  <c r="T345" i="1"/>
  <c r="T353" i="1"/>
  <c r="T361" i="1"/>
  <c r="S10" i="1"/>
  <c r="S31" i="1"/>
  <c r="S42" i="1"/>
  <c r="S53" i="1"/>
  <c r="S63" i="1"/>
  <c r="S74" i="1"/>
  <c r="S85" i="1"/>
  <c r="S95" i="1"/>
  <c r="S106" i="1"/>
  <c r="S117" i="1"/>
  <c r="S127" i="1"/>
  <c r="S138" i="1"/>
  <c r="S149" i="1"/>
  <c r="S159" i="1"/>
  <c r="S170" i="1"/>
  <c r="S181" i="1"/>
  <c r="T110" i="1"/>
  <c r="S11" i="1"/>
  <c r="S35" i="1"/>
  <c r="S66" i="1"/>
  <c r="S97" i="1"/>
  <c r="S121" i="1"/>
  <c r="S151" i="1"/>
  <c r="S182" i="1"/>
  <c r="S203" i="1"/>
  <c r="S225" i="1"/>
  <c r="S246" i="1"/>
  <c r="S267" i="1"/>
  <c r="S283" i="1"/>
  <c r="S301" i="1"/>
  <c r="S319" i="1"/>
  <c r="S334" i="1"/>
  <c r="S353" i="1"/>
  <c r="T9" i="1"/>
  <c r="T26" i="1"/>
  <c r="T45" i="1"/>
  <c r="T59" i="1"/>
  <c r="T78" i="1"/>
  <c r="T94" i="1"/>
  <c r="T111" i="1"/>
  <c r="T130" i="1"/>
  <c r="T145" i="1"/>
  <c r="T163" i="1"/>
  <c r="T179" i="1"/>
  <c r="T197" i="1"/>
  <c r="T215" i="1"/>
  <c r="T230" i="1"/>
  <c r="T249" i="1"/>
  <c r="T265" i="1"/>
  <c r="T282" i="1"/>
  <c r="T301" i="1"/>
  <c r="T315" i="1"/>
  <c r="T331" i="1"/>
  <c r="T343" i="1"/>
  <c r="T356" i="1"/>
  <c r="S13" i="1"/>
  <c r="S43" i="1"/>
  <c r="S67" i="1"/>
  <c r="S98" i="1"/>
  <c r="S129" i="1"/>
  <c r="S153" i="1"/>
  <c r="S183" i="1"/>
  <c r="S205" i="1"/>
  <c r="S226" i="1"/>
  <c r="S247" i="1"/>
  <c r="S269" i="1"/>
  <c r="S287" i="1"/>
  <c r="S302" i="1"/>
  <c r="S321" i="1"/>
  <c r="S337" i="1"/>
  <c r="S354" i="1"/>
  <c r="T13" i="1"/>
  <c r="T27" i="1"/>
  <c r="T46" i="1"/>
  <c r="T62" i="1"/>
  <c r="T79" i="1"/>
  <c r="T98" i="1"/>
  <c r="T113" i="1"/>
  <c r="T131" i="1"/>
  <c r="T147" i="1"/>
  <c r="T165" i="1"/>
  <c r="T183" i="1"/>
  <c r="T198" i="1"/>
  <c r="T217" i="1"/>
  <c r="T233" i="1"/>
  <c r="T250" i="1"/>
  <c r="T269" i="1"/>
  <c r="T283" i="1"/>
  <c r="T302" i="1"/>
  <c r="T318" i="1"/>
  <c r="T332" i="1"/>
  <c r="T346" i="1"/>
  <c r="T357" i="1"/>
  <c r="S25" i="1"/>
  <c r="S110" i="1"/>
  <c r="S171" i="1"/>
  <c r="S215" i="1"/>
  <c r="S258" i="1"/>
  <c r="S311" i="1"/>
  <c r="S345" i="1"/>
  <c r="T19" i="1"/>
  <c r="T55" i="1"/>
  <c r="T105" i="1"/>
  <c r="T141" i="1"/>
  <c r="T174" i="1"/>
  <c r="T226" i="1"/>
  <c r="T259" i="1"/>
  <c r="T293" i="1"/>
  <c r="T339" i="1"/>
  <c r="T2" i="1"/>
  <c r="S57" i="1"/>
  <c r="S118" i="1"/>
  <c r="S195" i="1"/>
  <c r="S238" i="1"/>
  <c r="S298" i="1"/>
  <c r="S331" i="1"/>
  <c r="T38" i="1"/>
  <c r="T73" i="1"/>
  <c r="T109" i="1"/>
  <c r="T142" i="1"/>
  <c r="T194" i="1"/>
  <c r="T227" i="1"/>
  <c r="T279" i="1"/>
  <c r="T313" i="1"/>
  <c r="T354" i="1"/>
  <c r="S3" i="1"/>
  <c r="S65" i="1"/>
  <c r="S150" i="1"/>
  <c r="S202" i="1"/>
  <c r="S266" i="1"/>
  <c r="S315" i="1"/>
  <c r="S351" i="1"/>
  <c r="T25" i="1"/>
  <c r="T77" i="1"/>
  <c r="T126" i="1"/>
  <c r="T177" i="1"/>
  <c r="T211" i="1"/>
  <c r="T262" i="1"/>
  <c r="T314" i="1"/>
  <c r="T341" i="1"/>
  <c r="T6" i="1"/>
  <c r="S14" i="1"/>
  <c r="S45" i="1"/>
  <c r="S75" i="1"/>
  <c r="S99" i="1"/>
  <c r="S130" i="1"/>
  <c r="S161" i="1"/>
  <c r="S185" i="1"/>
  <c r="S206" i="1"/>
  <c r="S227" i="1"/>
  <c r="S249" i="1"/>
  <c r="S270" i="1"/>
  <c r="S289" i="1"/>
  <c r="S305" i="1"/>
  <c r="S322" i="1"/>
  <c r="S341" i="1"/>
  <c r="S355" i="1"/>
  <c r="T14" i="1"/>
  <c r="T30" i="1"/>
  <c r="T47" i="1"/>
  <c r="T66" i="1"/>
  <c r="T81" i="1"/>
  <c r="T99" i="1"/>
  <c r="T115" i="1"/>
  <c r="T133" i="1"/>
  <c r="T151" i="1"/>
  <c r="T166" i="1"/>
  <c r="T185" i="1"/>
  <c r="T201" i="1"/>
  <c r="T218" i="1"/>
  <c r="T237" i="1"/>
  <c r="T251" i="1"/>
  <c r="T270" i="1"/>
  <c r="T286" i="1"/>
  <c r="T303" i="1"/>
  <c r="T322" i="1"/>
  <c r="T333" i="1"/>
  <c r="T347" i="1"/>
  <c r="T359" i="1"/>
  <c r="S139" i="1"/>
  <c r="S362" i="1"/>
  <c r="T35" i="1"/>
  <c r="T87" i="1"/>
  <c r="T121" i="1"/>
  <c r="T173" i="1"/>
  <c r="T222" i="1"/>
  <c r="T258" i="1"/>
  <c r="T291" i="1"/>
  <c r="T324" i="1"/>
  <c r="S2" i="1"/>
  <c r="S294" i="1"/>
  <c r="T89" i="1"/>
  <c r="T207" i="1"/>
  <c r="T311" i="1"/>
  <c r="S33" i="1"/>
  <c r="S142" i="1"/>
  <c r="S279" i="1"/>
  <c r="T5" i="1"/>
  <c r="T90" i="1"/>
  <c r="T158" i="1"/>
  <c r="T243" i="1"/>
  <c r="T327" i="1"/>
  <c r="S119" i="1"/>
  <c r="S281" i="1"/>
  <c r="T58" i="1"/>
  <c r="T143" i="1"/>
  <c r="T229" i="1"/>
  <c r="T297" i="1"/>
  <c r="S22" i="1"/>
  <c r="S46" i="1"/>
  <c r="S77" i="1"/>
  <c r="S107" i="1"/>
  <c r="S131" i="1"/>
  <c r="S162" i="1"/>
  <c r="S191" i="1"/>
  <c r="S213" i="1"/>
  <c r="S234" i="1"/>
  <c r="S255" i="1"/>
  <c r="S273" i="1"/>
  <c r="S290" i="1"/>
  <c r="S309" i="1"/>
  <c r="S323" i="1"/>
  <c r="S342" i="1"/>
  <c r="S358" i="1"/>
  <c r="T15" i="1"/>
  <c r="T34" i="1"/>
  <c r="T49" i="1"/>
  <c r="T67" i="1"/>
  <c r="T83" i="1"/>
  <c r="T101" i="1"/>
  <c r="T119" i="1"/>
  <c r="T134" i="1"/>
  <c r="T153" i="1"/>
  <c r="T169" i="1"/>
  <c r="T186" i="1"/>
  <c r="T205" i="1"/>
  <c r="T219" i="1"/>
  <c r="T238" i="1"/>
  <c r="T254" i="1"/>
  <c r="T271" i="1"/>
  <c r="T290" i="1"/>
  <c r="T305" i="1"/>
  <c r="T323" i="1"/>
  <c r="T335" i="1"/>
  <c r="T348" i="1"/>
  <c r="T362" i="1"/>
  <c r="S23" i="1"/>
  <c r="S54" i="1"/>
  <c r="S78" i="1"/>
  <c r="S109" i="1"/>
  <c r="S163" i="1"/>
  <c r="S193" i="1"/>
  <c r="S214" i="1"/>
  <c r="S235" i="1"/>
  <c r="S257" i="1"/>
  <c r="S277" i="1"/>
  <c r="S291" i="1"/>
  <c r="S310" i="1"/>
  <c r="S326" i="1"/>
  <c r="S343" i="1"/>
  <c r="T17" i="1"/>
  <c r="T51" i="1"/>
  <c r="T69" i="1"/>
  <c r="T102" i="1"/>
  <c r="T137" i="1"/>
  <c r="T154" i="1"/>
  <c r="T187" i="1"/>
  <c r="T206" i="1"/>
  <c r="T239" i="1"/>
  <c r="T273" i="1"/>
  <c r="T307" i="1"/>
  <c r="T338" i="1"/>
  <c r="T349" i="1"/>
  <c r="S55" i="1"/>
  <c r="S86" i="1"/>
  <c r="S141" i="1"/>
  <c r="S194" i="1"/>
  <c r="S237" i="1"/>
  <c r="S278" i="1"/>
  <c r="S330" i="1"/>
  <c r="T3" i="1"/>
  <c r="T37" i="1"/>
  <c r="T70" i="1"/>
  <c r="T122" i="1"/>
  <c r="T155" i="1"/>
  <c r="T190" i="1"/>
  <c r="T241" i="1"/>
  <c r="T275" i="1"/>
  <c r="T325" i="1"/>
  <c r="T351" i="1"/>
  <c r="S87" i="1"/>
  <c r="S173" i="1"/>
  <c r="S217" i="1"/>
  <c r="S259" i="1"/>
  <c r="S313" i="1"/>
  <c r="S347" i="1"/>
  <c r="T23" i="1"/>
  <c r="T57" i="1"/>
  <c r="T123" i="1"/>
  <c r="T175" i="1"/>
  <c r="T209" i="1"/>
  <c r="T261" i="1"/>
  <c r="T294" i="1"/>
  <c r="T340" i="1"/>
  <c r="S34" i="1"/>
  <c r="S89" i="1"/>
  <c r="S174" i="1"/>
  <c r="S223" i="1"/>
  <c r="S245" i="1"/>
  <c r="S299" i="1"/>
  <c r="S333" i="1"/>
  <c r="T41" i="1"/>
  <c r="T91" i="1"/>
  <c r="T162" i="1"/>
  <c r="T195" i="1"/>
  <c r="T247" i="1"/>
  <c r="T281" i="1"/>
  <c r="T330" i="1"/>
  <c r="T355" i="1"/>
  <c r="Q347" i="1"/>
  <c r="Q248" i="1"/>
  <c r="Q109" i="1"/>
  <c r="R332" i="1"/>
  <c r="R165" i="1"/>
  <c r="R155" i="1"/>
  <c r="Q330" i="1"/>
  <c r="Q207" i="1"/>
  <c r="Q77" i="1"/>
  <c r="R293" i="1"/>
  <c r="R129" i="1"/>
  <c r="Q303" i="1"/>
  <c r="Q185" i="1"/>
  <c r="Q45" i="1"/>
  <c r="R257" i="1"/>
  <c r="R101" i="1"/>
  <c r="R256" i="1"/>
  <c r="R89" i="1"/>
  <c r="R243" i="1"/>
  <c r="R77" i="1"/>
  <c r="R51" i="1"/>
  <c r="Q354" i="1"/>
  <c r="Q249" i="1"/>
  <c r="Q120" i="1"/>
  <c r="R341" i="1"/>
  <c r="R180" i="1"/>
  <c r="R12" i="1"/>
  <c r="Q338" i="1"/>
  <c r="Q291" i="1"/>
  <c r="Q228" i="1"/>
  <c r="Q163" i="1"/>
  <c r="Q88" i="1"/>
  <c r="Q24" i="1"/>
  <c r="R308" i="1"/>
  <c r="R232" i="1"/>
  <c r="R153" i="1"/>
  <c r="R64" i="1"/>
  <c r="Q331" i="1"/>
  <c r="Q280" i="1"/>
  <c r="Q216" i="1"/>
  <c r="Q152" i="1"/>
  <c r="Q79" i="1"/>
  <c r="Q15" i="1"/>
  <c r="R307" i="1"/>
  <c r="R217" i="1"/>
  <c r="R140" i="1"/>
  <c r="R52" i="1"/>
  <c r="Q322" i="1"/>
  <c r="Q260" i="1"/>
  <c r="Q205" i="1"/>
  <c r="Q131" i="1"/>
  <c r="Q67" i="1"/>
  <c r="R353" i="1"/>
  <c r="R283" i="1"/>
  <c r="R204" i="1"/>
  <c r="R115" i="1"/>
  <c r="R37" i="1"/>
  <c r="Q362" i="1"/>
  <c r="Q313" i="1"/>
  <c r="Q259" i="1"/>
  <c r="Q195" i="1"/>
  <c r="Q121" i="1"/>
  <c r="Q57" i="1"/>
  <c r="R352" i="1"/>
  <c r="R268" i="1"/>
  <c r="R192" i="1"/>
  <c r="R104" i="1"/>
  <c r="R27" i="1"/>
  <c r="Q355" i="1"/>
  <c r="Q323" i="1"/>
  <c r="Q281" i="1"/>
  <c r="Q239" i="1"/>
  <c r="Q196" i="1"/>
  <c r="Q153" i="1"/>
  <c r="Q111" i="1"/>
  <c r="Q68" i="1"/>
  <c r="Q25" i="1"/>
  <c r="R343" i="1"/>
  <c r="R296" i="1"/>
  <c r="R244" i="1"/>
  <c r="R193" i="1"/>
  <c r="R141" i="1"/>
  <c r="R91" i="1"/>
  <c r="R40" i="1"/>
  <c r="Q346" i="1"/>
  <c r="Q312" i="1"/>
  <c r="Q269" i="1"/>
  <c r="Q227" i="1"/>
  <c r="Q184" i="1"/>
  <c r="Q141" i="1"/>
  <c r="Q99" i="1"/>
  <c r="Q56" i="1"/>
  <c r="Q13" i="1"/>
  <c r="R331" i="1"/>
  <c r="R281" i="1"/>
  <c r="R229" i="1"/>
  <c r="R179" i="1"/>
  <c r="R128" i="1"/>
  <c r="R76" i="1"/>
  <c r="R25" i="1"/>
  <c r="Q217" i="1"/>
  <c r="Q175" i="1"/>
  <c r="Q132" i="1"/>
  <c r="Q89" i="1"/>
  <c r="Q47" i="1"/>
  <c r="Q4" i="1"/>
  <c r="R321" i="1"/>
  <c r="R269" i="1"/>
  <c r="R219" i="1"/>
  <c r="R168" i="1"/>
  <c r="R116" i="1"/>
  <c r="R65" i="1"/>
  <c r="R13" i="1"/>
  <c r="Q361" i="1"/>
  <c r="Q353" i="1"/>
  <c r="Q345" i="1"/>
  <c r="Q337" i="1"/>
  <c r="Q329" i="1"/>
  <c r="Q321" i="1"/>
  <c r="Q311" i="1"/>
  <c r="Q300" i="1"/>
  <c r="Q289" i="1"/>
  <c r="Q279" i="1"/>
  <c r="Q268" i="1"/>
  <c r="Q257" i="1"/>
  <c r="Q247" i="1"/>
  <c r="Q236" i="1"/>
  <c r="Q225" i="1"/>
  <c r="Q215" i="1"/>
  <c r="Q204" i="1"/>
  <c r="Q193" i="1"/>
  <c r="Q183" i="1"/>
  <c r="Q172" i="1"/>
  <c r="Q161" i="1"/>
  <c r="Q151" i="1"/>
  <c r="Q140" i="1"/>
  <c r="Q129" i="1"/>
  <c r="Q119" i="1"/>
  <c r="Q108" i="1"/>
  <c r="Q97" i="1"/>
  <c r="Q87" i="1"/>
  <c r="Q76" i="1"/>
  <c r="Q65" i="1"/>
  <c r="Q55" i="1"/>
  <c r="Q44" i="1"/>
  <c r="Q33" i="1"/>
  <c r="Q23" i="1"/>
  <c r="Q12" i="1"/>
  <c r="R361" i="1"/>
  <c r="R351" i="1"/>
  <c r="R340" i="1"/>
  <c r="R329" i="1"/>
  <c r="R317" i="1"/>
  <c r="R305" i="1"/>
  <c r="R292" i="1"/>
  <c r="R280" i="1"/>
  <c r="R267" i="1"/>
  <c r="R253" i="1"/>
  <c r="R241" i="1"/>
  <c r="R228" i="1"/>
  <c r="R216" i="1"/>
  <c r="R203" i="1"/>
  <c r="R189" i="1"/>
  <c r="R177" i="1"/>
  <c r="R164" i="1"/>
  <c r="R152" i="1"/>
  <c r="R139" i="1"/>
  <c r="R125" i="1"/>
  <c r="R113" i="1"/>
  <c r="R100" i="1"/>
  <c r="R88" i="1"/>
  <c r="R75" i="1"/>
  <c r="R61" i="1"/>
  <c r="R49" i="1"/>
  <c r="R36" i="1"/>
  <c r="R24" i="1"/>
  <c r="R11" i="1"/>
  <c r="Q360" i="1"/>
  <c r="Q352" i="1"/>
  <c r="Q344" i="1"/>
  <c r="Q336" i="1"/>
  <c r="Q328" i="1"/>
  <c r="Q320" i="1"/>
  <c r="Q309" i="1"/>
  <c r="Q299" i="1"/>
  <c r="Q288" i="1"/>
  <c r="Q277" i="1"/>
  <c r="Q267" i="1"/>
  <c r="Q256" i="1"/>
  <c r="Q245" i="1"/>
  <c r="Q235" i="1"/>
  <c r="Q224" i="1"/>
  <c r="Q213" i="1"/>
  <c r="Q203" i="1"/>
  <c r="Q192" i="1"/>
  <c r="Q181" i="1"/>
  <c r="Q171" i="1"/>
  <c r="Q160" i="1"/>
  <c r="Q149" i="1"/>
  <c r="Q139" i="1"/>
  <c r="Q128" i="1"/>
  <c r="Q117" i="1"/>
  <c r="Q107" i="1"/>
  <c r="Q96" i="1"/>
  <c r="Q85" i="1"/>
  <c r="Q75" i="1"/>
  <c r="Q64" i="1"/>
  <c r="Q53" i="1"/>
  <c r="Q43" i="1"/>
  <c r="Q32" i="1"/>
  <c r="Q21" i="1"/>
  <c r="Q11" i="1"/>
  <c r="R360" i="1"/>
  <c r="R349" i="1"/>
  <c r="R339" i="1"/>
  <c r="R328" i="1"/>
  <c r="R316" i="1"/>
  <c r="R304" i="1"/>
  <c r="R291" i="1"/>
  <c r="R277" i="1"/>
  <c r="R265" i="1"/>
  <c r="R252" i="1"/>
  <c r="R240" i="1"/>
  <c r="R227" i="1"/>
  <c r="R213" i="1"/>
  <c r="R201" i="1"/>
  <c r="R188" i="1"/>
  <c r="R176" i="1"/>
  <c r="R163" i="1"/>
  <c r="R149" i="1"/>
  <c r="R137" i="1"/>
  <c r="R124" i="1"/>
  <c r="R112" i="1"/>
  <c r="R99" i="1"/>
  <c r="R85" i="1"/>
  <c r="R73" i="1"/>
  <c r="R60" i="1"/>
  <c r="R48" i="1"/>
  <c r="R35" i="1"/>
  <c r="R21" i="1"/>
  <c r="R9" i="1"/>
  <c r="Q359" i="1"/>
  <c r="Q351" i="1"/>
  <c r="Q343" i="1"/>
  <c r="Q335" i="1"/>
  <c r="Q327" i="1"/>
  <c r="Q319" i="1"/>
  <c r="Q308" i="1"/>
  <c r="Q297" i="1"/>
  <c r="Q287" i="1"/>
  <c r="Q276" i="1"/>
  <c r="Q265" i="1"/>
  <c r="Q255" i="1"/>
  <c r="Q244" i="1"/>
  <c r="Q233" i="1"/>
  <c r="Q223" i="1"/>
  <c r="Q212" i="1"/>
  <c r="Q201" i="1"/>
  <c r="Q191" i="1"/>
  <c r="Q180" i="1"/>
  <c r="Q169" i="1"/>
  <c r="Q159" i="1"/>
  <c r="Q148" i="1"/>
  <c r="Q137" i="1"/>
  <c r="Q127" i="1"/>
  <c r="Q116" i="1"/>
  <c r="Q105" i="1"/>
  <c r="Q95" i="1"/>
  <c r="Q84" i="1"/>
  <c r="Q73" i="1"/>
  <c r="Q63" i="1"/>
  <c r="Q52" i="1"/>
  <c r="Q41" i="1"/>
  <c r="Q31" i="1"/>
  <c r="Q20" i="1"/>
  <c r="Q9" i="1"/>
  <c r="R359" i="1"/>
  <c r="R348" i="1"/>
  <c r="R337" i="1"/>
  <c r="R327" i="1"/>
  <c r="R315" i="1"/>
  <c r="R301" i="1"/>
  <c r="R289" i="1"/>
  <c r="R276" i="1"/>
  <c r="R264" i="1"/>
  <c r="R251" i="1"/>
  <c r="R237" i="1"/>
  <c r="R225" i="1"/>
  <c r="R212" i="1"/>
  <c r="R200" i="1"/>
  <c r="R187" i="1"/>
  <c r="R173" i="1"/>
  <c r="R161" i="1"/>
  <c r="R148" i="1"/>
  <c r="R136" i="1"/>
  <c r="R123" i="1"/>
  <c r="R109" i="1"/>
  <c r="R97" i="1"/>
  <c r="R84" i="1"/>
  <c r="R72" i="1"/>
  <c r="R59" i="1"/>
  <c r="R45" i="1"/>
  <c r="R33" i="1"/>
  <c r="R20" i="1"/>
  <c r="R7" i="1"/>
  <c r="R15" i="1"/>
  <c r="R23" i="1"/>
  <c r="R31" i="1"/>
  <c r="R39" i="1"/>
  <c r="R47" i="1"/>
  <c r="R55" i="1"/>
  <c r="R63" i="1"/>
  <c r="R71" i="1"/>
  <c r="R79" i="1"/>
  <c r="R87" i="1"/>
  <c r="R95" i="1"/>
  <c r="R103" i="1"/>
  <c r="R111" i="1"/>
  <c r="R119" i="1"/>
  <c r="R127" i="1"/>
  <c r="R135" i="1"/>
  <c r="R143" i="1"/>
  <c r="R151" i="1"/>
  <c r="R159" i="1"/>
  <c r="R167" i="1"/>
  <c r="R175" i="1"/>
  <c r="R183" i="1"/>
  <c r="R191" i="1"/>
  <c r="R199" i="1"/>
  <c r="R207" i="1"/>
  <c r="R215" i="1"/>
  <c r="R223" i="1"/>
  <c r="R231" i="1"/>
  <c r="R239" i="1"/>
  <c r="R247" i="1"/>
  <c r="R255" i="1"/>
  <c r="R263" i="1"/>
  <c r="R271" i="1"/>
  <c r="R279" i="1"/>
  <c r="R287" i="1"/>
  <c r="R295" i="1"/>
  <c r="R303" i="1"/>
  <c r="R311" i="1"/>
  <c r="R319" i="1"/>
  <c r="R2" i="1"/>
  <c r="Q2" i="1"/>
  <c r="R10" i="1"/>
  <c r="R18" i="1"/>
  <c r="R26" i="1"/>
  <c r="R34" i="1"/>
  <c r="R42" i="1"/>
  <c r="R50" i="1"/>
  <c r="R58" i="1"/>
  <c r="R66" i="1"/>
  <c r="R74" i="1"/>
  <c r="R82" i="1"/>
  <c r="R90" i="1"/>
  <c r="R98" i="1"/>
  <c r="R106" i="1"/>
  <c r="R114" i="1"/>
  <c r="R122" i="1"/>
  <c r="R130" i="1"/>
  <c r="R138" i="1"/>
  <c r="R146" i="1"/>
  <c r="R154" i="1"/>
  <c r="R162" i="1"/>
  <c r="R170" i="1"/>
  <c r="R178" i="1"/>
  <c r="R186" i="1"/>
  <c r="R194" i="1"/>
  <c r="R202" i="1"/>
  <c r="R210" i="1"/>
  <c r="R218" i="1"/>
  <c r="R226" i="1"/>
  <c r="R234" i="1"/>
  <c r="R242" i="1"/>
  <c r="R250" i="1"/>
  <c r="R258" i="1"/>
  <c r="R266" i="1"/>
  <c r="R274" i="1"/>
  <c r="R282" i="1"/>
  <c r="R290" i="1"/>
  <c r="R298" i="1"/>
  <c r="R306" i="1"/>
  <c r="R314" i="1"/>
  <c r="R322" i="1"/>
  <c r="R330" i="1"/>
  <c r="R338" i="1"/>
  <c r="R346" i="1"/>
  <c r="R354" i="1"/>
  <c r="R362" i="1"/>
  <c r="Q10" i="1"/>
  <c r="Q18" i="1"/>
  <c r="Q26" i="1"/>
  <c r="Q34" i="1"/>
  <c r="Q42" i="1"/>
  <c r="Q50" i="1"/>
  <c r="Q58" i="1"/>
  <c r="Q66" i="1"/>
  <c r="Q74" i="1"/>
  <c r="Q82" i="1"/>
  <c r="Q90" i="1"/>
  <c r="Q98" i="1"/>
  <c r="Q106" i="1"/>
  <c r="Q114" i="1"/>
  <c r="Q122" i="1"/>
  <c r="Q130" i="1"/>
  <c r="Q138" i="1"/>
  <c r="Q146" i="1"/>
  <c r="Q154" i="1"/>
  <c r="Q162" i="1"/>
  <c r="Q170" i="1"/>
  <c r="Q178" i="1"/>
  <c r="Q186" i="1"/>
  <c r="Q194" i="1"/>
  <c r="Q202" i="1"/>
  <c r="Q210" i="1"/>
  <c r="Q218" i="1"/>
  <c r="Q226" i="1"/>
  <c r="Q234" i="1"/>
  <c r="Q242" i="1"/>
  <c r="Q250" i="1"/>
  <c r="Q258" i="1"/>
  <c r="Q266" i="1"/>
  <c r="Q274" i="1"/>
  <c r="Q282" i="1"/>
  <c r="Q290" i="1"/>
  <c r="Q298" i="1"/>
  <c r="Q306" i="1"/>
  <c r="Q314" i="1"/>
  <c r="R3" i="1"/>
  <c r="R4" i="1"/>
  <c r="R6" i="1"/>
  <c r="R14" i="1"/>
  <c r="R22" i="1"/>
  <c r="R30" i="1"/>
  <c r="R38" i="1"/>
  <c r="R46" i="1"/>
  <c r="R54" i="1"/>
  <c r="R62" i="1"/>
  <c r="R70" i="1"/>
  <c r="R78" i="1"/>
  <c r="R86" i="1"/>
  <c r="R94" i="1"/>
  <c r="R102" i="1"/>
  <c r="R110" i="1"/>
  <c r="R118" i="1"/>
  <c r="R126" i="1"/>
  <c r="R134" i="1"/>
  <c r="R142" i="1"/>
  <c r="R150" i="1"/>
  <c r="R158" i="1"/>
  <c r="R166" i="1"/>
  <c r="R174" i="1"/>
  <c r="R182" i="1"/>
  <c r="R190" i="1"/>
  <c r="R198" i="1"/>
  <c r="R206" i="1"/>
  <c r="R214" i="1"/>
  <c r="R222" i="1"/>
  <c r="R230" i="1"/>
  <c r="R238" i="1"/>
  <c r="R246" i="1"/>
  <c r="R254" i="1"/>
  <c r="R262" i="1"/>
  <c r="R270" i="1"/>
  <c r="R278" i="1"/>
  <c r="R286" i="1"/>
  <c r="R294" i="1"/>
  <c r="R302" i="1"/>
  <c r="R310" i="1"/>
  <c r="R318" i="1"/>
  <c r="R326" i="1"/>
  <c r="R334" i="1"/>
  <c r="R342" i="1"/>
  <c r="R350" i="1"/>
  <c r="R358" i="1"/>
  <c r="Q6" i="1"/>
  <c r="Q14" i="1"/>
  <c r="Q22" i="1"/>
  <c r="Q30" i="1"/>
  <c r="Q38" i="1"/>
  <c r="Q46" i="1"/>
  <c r="Q54" i="1"/>
  <c r="Q62" i="1"/>
  <c r="Q70" i="1"/>
  <c r="Q78" i="1"/>
  <c r="Q86" i="1"/>
  <c r="Q94" i="1"/>
  <c r="Q102" i="1"/>
  <c r="Q110" i="1"/>
  <c r="Q118" i="1"/>
  <c r="Q126" i="1"/>
  <c r="Q134" i="1"/>
  <c r="Q142" i="1"/>
  <c r="Q150" i="1"/>
  <c r="Q158" i="1"/>
  <c r="Q166" i="1"/>
  <c r="Q174" i="1"/>
  <c r="Q182" i="1"/>
  <c r="Q190" i="1"/>
  <c r="Q198" i="1"/>
  <c r="Q206" i="1"/>
  <c r="Q214" i="1"/>
  <c r="Q222" i="1"/>
  <c r="Q230" i="1"/>
  <c r="Q238" i="1"/>
  <c r="Q246" i="1"/>
  <c r="Q254" i="1"/>
  <c r="Q262" i="1"/>
  <c r="Q270" i="1"/>
  <c r="Q278" i="1"/>
  <c r="Q286" i="1"/>
  <c r="Q294" i="1"/>
  <c r="Q302" i="1"/>
  <c r="Q310" i="1"/>
  <c r="Q318" i="1"/>
  <c r="Q358" i="1"/>
  <c r="Q350" i="1"/>
  <c r="Q342" i="1"/>
  <c r="Q334" i="1"/>
  <c r="Q326" i="1"/>
  <c r="Q317" i="1"/>
  <c r="Q307" i="1"/>
  <c r="Q296" i="1"/>
  <c r="Q285" i="1"/>
  <c r="Q275" i="1"/>
  <c r="Q264" i="1"/>
  <c r="Q253" i="1"/>
  <c r="Q243" i="1"/>
  <c r="Q232" i="1"/>
  <c r="Q221" i="1"/>
  <c r="Q211" i="1"/>
  <c r="Q200" i="1"/>
  <c r="Q189" i="1"/>
  <c r="Q179" i="1"/>
  <c r="Q168" i="1"/>
  <c r="Q157" i="1"/>
  <c r="Q147" i="1"/>
  <c r="Q136" i="1"/>
  <c r="Q125" i="1"/>
  <c r="Q115" i="1"/>
  <c r="Q104" i="1"/>
  <c r="Q93" i="1"/>
  <c r="Q83" i="1"/>
  <c r="Q72" i="1"/>
  <c r="Q61" i="1"/>
  <c r="Q51" i="1"/>
  <c r="Q40" i="1"/>
  <c r="Q29" i="1"/>
  <c r="Q19" i="1"/>
  <c r="Q8" i="1"/>
  <c r="R357" i="1"/>
  <c r="R347" i="1"/>
  <c r="R336" i="1"/>
  <c r="R325" i="1"/>
  <c r="R313" i="1"/>
  <c r="R300" i="1"/>
  <c r="R288" i="1"/>
  <c r="R275" i="1"/>
  <c r="R261" i="1"/>
  <c r="R249" i="1"/>
  <c r="R236" i="1"/>
  <c r="R224" i="1"/>
  <c r="R211" i="1"/>
  <c r="R197" i="1"/>
  <c r="R185" i="1"/>
  <c r="R172" i="1"/>
  <c r="R160" i="1"/>
  <c r="R147" i="1"/>
  <c r="R133" i="1"/>
  <c r="R121" i="1"/>
  <c r="R108" i="1"/>
  <c r="R96" i="1"/>
  <c r="R83" i="1"/>
  <c r="R69" i="1"/>
  <c r="R57" i="1"/>
  <c r="R44" i="1"/>
  <c r="R32" i="1"/>
  <c r="R19" i="1"/>
  <c r="R5" i="1"/>
  <c r="Q357" i="1"/>
  <c r="Q349" i="1"/>
  <c r="Q341" i="1"/>
  <c r="Q333" i="1"/>
  <c r="Q325" i="1"/>
  <c r="Q316" i="1"/>
  <c r="Q305" i="1"/>
  <c r="Q295" i="1"/>
  <c r="Q284" i="1"/>
  <c r="Q273" i="1"/>
  <c r="Q263" i="1"/>
  <c r="Q252" i="1"/>
  <c r="Q241" i="1"/>
  <c r="Q231" i="1"/>
  <c r="Q220" i="1"/>
  <c r="Q209" i="1"/>
  <c r="Q199" i="1"/>
  <c r="Q188" i="1"/>
  <c r="Q177" i="1"/>
  <c r="Q167" i="1"/>
  <c r="Q156" i="1"/>
  <c r="Q145" i="1"/>
  <c r="Q135" i="1"/>
  <c r="Q124" i="1"/>
  <c r="Q113" i="1"/>
  <c r="Q103" i="1"/>
  <c r="Q92" i="1"/>
  <c r="Q81" i="1"/>
  <c r="Q71" i="1"/>
  <c r="Q60" i="1"/>
  <c r="Q49" i="1"/>
  <c r="Q39" i="1"/>
  <c r="Q28" i="1"/>
  <c r="Q17" i="1"/>
  <c r="Q7" i="1"/>
  <c r="R356" i="1"/>
  <c r="R345" i="1"/>
  <c r="R335" i="1"/>
  <c r="R324" i="1"/>
  <c r="R312" i="1"/>
  <c r="R299" i="1"/>
  <c r="R285" i="1"/>
  <c r="R273" i="1"/>
  <c r="R260" i="1"/>
  <c r="R248" i="1"/>
  <c r="R235" i="1"/>
  <c r="R221" i="1"/>
  <c r="R209" i="1"/>
  <c r="R196" i="1"/>
  <c r="R184" i="1"/>
  <c r="R171" i="1"/>
  <c r="R157" i="1"/>
  <c r="R145" i="1"/>
  <c r="R132" i="1"/>
  <c r="R120" i="1"/>
  <c r="R107" i="1"/>
  <c r="R93" i="1"/>
  <c r="R81" i="1"/>
  <c r="R68" i="1"/>
  <c r="R56" i="1"/>
  <c r="R43" i="1"/>
  <c r="R29" i="1"/>
  <c r="R17" i="1"/>
  <c r="Q356" i="1"/>
  <c r="Q348" i="1"/>
  <c r="Q340" i="1"/>
  <c r="Q332" i="1"/>
  <c r="Q324" i="1"/>
  <c r="Q315" i="1"/>
  <c r="Q304" i="1"/>
  <c r="Q293" i="1"/>
  <c r="Q283" i="1"/>
  <c r="Q272" i="1"/>
  <c r="Q261" i="1"/>
  <c r="Q251" i="1"/>
  <c r="Q240" i="1"/>
  <c r="Q229" i="1"/>
  <c r="Q219" i="1"/>
  <c r="Q208" i="1"/>
  <c r="Q197" i="1"/>
  <c r="Q187" i="1"/>
  <c r="Q176" i="1"/>
  <c r="Q165" i="1"/>
  <c r="Q155" i="1"/>
  <c r="Q144" i="1"/>
  <c r="Q133" i="1"/>
  <c r="Q123" i="1"/>
  <c r="Q112" i="1"/>
  <c r="Q101" i="1"/>
  <c r="Q91" i="1"/>
  <c r="Q80" i="1"/>
  <c r="Q69" i="1"/>
  <c r="Q59" i="1"/>
  <c r="Q48" i="1"/>
  <c r="Q37" i="1"/>
  <c r="Q27" i="1"/>
  <c r="Q16" i="1"/>
  <c r="Q5" i="1"/>
  <c r="R355" i="1"/>
  <c r="R344" i="1"/>
  <c r="R333" i="1"/>
  <c r="R323" i="1"/>
  <c r="R309" i="1"/>
  <c r="R297" i="1"/>
  <c r="R284" i="1"/>
  <c r="R272" i="1"/>
  <c r="R259" i="1"/>
  <c r="R245" i="1"/>
  <c r="R233" i="1"/>
  <c r="R220" i="1"/>
  <c r="R208" i="1"/>
  <c r="R195" i="1"/>
  <c r="R181" i="1"/>
  <c r="R169" i="1"/>
  <c r="R156" i="1"/>
  <c r="R144" i="1"/>
  <c r="R131" i="1"/>
  <c r="R117" i="1"/>
  <c r="R105" i="1"/>
  <c r="R92" i="1"/>
  <c r="R80" i="1"/>
  <c r="R67" i="1"/>
  <c r="R53" i="1"/>
  <c r="R41" i="1"/>
  <c r="R28" i="1"/>
  <c r="R16" i="1"/>
  <c r="D8" i="2"/>
  <c r="D9" i="2"/>
  <c r="D10" i="2"/>
  <c r="D7" i="2"/>
  <c r="B4" i="2"/>
  <c r="C10" i="2"/>
  <c r="C9" i="2"/>
  <c r="C8" i="2"/>
  <c r="C7" i="2"/>
  <c r="C6" i="2"/>
  <c r="B11" i="1"/>
  <c r="E8" i="1"/>
  <c r="D12" i="1" s="1"/>
  <c r="P4" i="1" s="1"/>
  <c r="E6" i="1"/>
  <c r="B9" i="1"/>
  <c r="D13" i="1" s="1"/>
  <c r="B13" i="1" l="1"/>
  <c r="W131" i="1"/>
  <c r="W139" i="1"/>
  <c r="W147" i="1"/>
  <c r="W125" i="1"/>
  <c r="W108" i="1"/>
  <c r="W116" i="1"/>
  <c r="W6" i="1"/>
  <c r="W14" i="1"/>
  <c r="W22" i="1"/>
  <c r="W30" i="1"/>
  <c r="W38" i="1"/>
  <c r="W46" i="1"/>
  <c r="W54" i="1"/>
  <c r="W62" i="1"/>
  <c r="W70" i="1"/>
  <c r="W78" i="1"/>
  <c r="W86" i="1"/>
  <c r="W94" i="1"/>
  <c r="W102" i="1"/>
  <c r="W132" i="1"/>
  <c r="W140" i="1"/>
  <c r="W148" i="1"/>
  <c r="W126" i="1"/>
  <c r="W109" i="1"/>
  <c r="W117" i="1"/>
  <c r="W7" i="1"/>
  <c r="W15" i="1"/>
  <c r="W23" i="1"/>
  <c r="W31" i="1"/>
  <c r="W39" i="1"/>
  <c r="W47" i="1"/>
  <c r="W55" i="1"/>
  <c r="W63" i="1"/>
  <c r="W71" i="1"/>
  <c r="W79" i="1"/>
  <c r="W87" i="1"/>
  <c r="W95" i="1"/>
  <c r="W2" i="1"/>
  <c r="W133" i="1"/>
  <c r="W141" i="1"/>
  <c r="W149" i="1"/>
  <c r="W127" i="1"/>
  <c r="W110" i="1"/>
  <c r="W118" i="1"/>
  <c r="W8" i="1"/>
  <c r="W16" i="1"/>
  <c r="W24" i="1"/>
  <c r="W32" i="1"/>
  <c r="W40" i="1"/>
  <c r="W48" i="1"/>
  <c r="W56" i="1"/>
  <c r="W64" i="1"/>
  <c r="W72" i="1"/>
  <c r="W80" i="1"/>
  <c r="W88" i="1"/>
  <c r="W96" i="1"/>
  <c r="W134" i="1"/>
  <c r="W142" i="1"/>
  <c r="W150" i="1"/>
  <c r="W103" i="1"/>
  <c r="W111" i="1"/>
  <c r="W137" i="1"/>
  <c r="W123" i="1"/>
  <c r="W104" i="1"/>
  <c r="W119" i="1"/>
  <c r="W12" i="1"/>
  <c r="W26" i="1"/>
  <c r="W37" i="1"/>
  <c r="W51" i="1"/>
  <c r="W65" i="1"/>
  <c r="W76" i="1"/>
  <c r="W90" i="1"/>
  <c r="W101" i="1"/>
  <c r="W5" i="1"/>
  <c r="W69" i="1"/>
  <c r="W138" i="1"/>
  <c r="W124" i="1"/>
  <c r="W105" i="1"/>
  <c r="W120" i="1"/>
  <c r="W13" i="1"/>
  <c r="W27" i="1"/>
  <c r="W41" i="1"/>
  <c r="W52" i="1"/>
  <c r="W66" i="1"/>
  <c r="W77" i="1"/>
  <c r="W91" i="1"/>
  <c r="W4" i="1"/>
  <c r="W43" i="1"/>
  <c r="W68" i="1"/>
  <c r="W93" i="1"/>
  <c r="W129" i="1"/>
  <c r="W33" i="1"/>
  <c r="W58" i="1"/>
  <c r="W97" i="1"/>
  <c r="W143" i="1"/>
  <c r="W106" i="1"/>
  <c r="W3" i="1"/>
  <c r="W17" i="1"/>
  <c r="W28" i="1"/>
  <c r="W42" i="1"/>
  <c r="W53" i="1"/>
  <c r="W67" i="1"/>
  <c r="W81" i="1"/>
  <c r="W92" i="1"/>
  <c r="W128" i="1"/>
  <c r="W144" i="1"/>
  <c r="W107" i="1"/>
  <c r="W18" i="1"/>
  <c r="W29" i="1"/>
  <c r="W57" i="1"/>
  <c r="W82" i="1"/>
  <c r="W145" i="1"/>
  <c r="W112" i="1"/>
  <c r="W19" i="1"/>
  <c r="W44" i="1"/>
  <c r="W83" i="1"/>
  <c r="W130" i="1"/>
  <c r="W146" i="1"/>
  <c r="W113" i="1"/>
  <c r="W9" i="1"/>
  <c r="W20" i="1"/>
  <c r="W34" i="1"/>
  <c r="W45" i="1"/>
  <c r="W59" i="1"/>
  <c r="W73" i="1"/>
  <c r="W84" i="1"/>
  <c r="W98" i="1"/>
  <c r="W135" i="1"/>
  <c r="W121" i="1"/>
  <c r="W114" i="1"/>
  <c r="W10" i="1"/>
  <c r="W21" i="1"/>
  <c r="W35" i="1"/>
  <c r="W49" i="1"/>
  <c r="W60" i="1"/>
  <c r="W74" i="1"/>
  <c r="W85" i="1"/>
  <c r="W99" i="1"/>
  <c r="W136" i="1"/>
  <c r="W122" i="1"/>
  <c r="W115" i="1"/>
  <c r="W11" i="1"/>
  <c r="W25" i="1"/>
  <c r="W36" i="1"/>
  <c r="W50" i="1"/>
  <c r="W61" i="1"/>
  <c r="W75" i="1"/>
  <c r="W89" i="1"/>
  <c r="W100" i="1"/>
  <c r="X127" i="1"/>
  <c r="X128" i="1"/>
  <c r="X121" i="1"/>
  <c r="X122" i="1"/>
  <c r="X130" i="1"/>
  <c r="X138" i="1"/>
  <c r="X146" i="1"/>
  <c r="X108" i="1"/>
  <c r="X116" i="1"/>
  <c r="X9" i="1"/>
  <c r="X17" i="1"/>
  <c r="X25" i="1"/>
  <c r="X33" i="1"/>
  <c r="X41" i="1"/>
  <c r="X49" i="1"/>
  <c r="X57" i="1"/>
  <c r="X65" i="1"/>
  <c r="X73" i="1"/>
  <c r="X81" i="1"/>
  <c r="X89" i="1"/>
  <c r="X97" i="1"/>
  <c r="X123" i="1"/>
  <c r="X131" i="1"/>
  <c r="X139" i="1"/>
  <c r="X147" i="1"/>
  <c r="X119" i="1"/>
  <c r="X109" i="1"/>
  <c r="X117" i="1"/>
  <c r="X10" i="1"/>
  <c r="X18" i="1"/>
  <c r="X26" i="1"/>
  <c r="X34" i="1"/>
  <c r="X42" i="1"/>
  <c r="X50" i="1"/>
  <c r="X58" i="1"/>
  <c r="X66" i="1"/>
  <c r="X74" i="1"/>
  <c r="X82" i="1"/>
  <c r="X90" i="1"/>
  <c r="X98" i="1"/>
  <c r="X132" i="1"/>
  <c r="X140" i="1"/>
  <c r="X148" i="1"/>
  <c r="X120" i="1"/>
  <c r="X110" i="1"/>
  <c r="X118" i="1"/>
  <c r="X3" i="1"/>
  <c r="X11" i="1"/>
  <c r="X19" i="1"/>
  <c r="X27" i="1"/>
  <c r="X35" i="1"/>
  <c r="X43" i="1"/>
  <c r="X51" i="1"/>
  <c r="X59" i="1"/>
  <c r="X67" i="1"/>
  <c r="X75" i="1"/>
  <c r="X83" i="1"/>
  <c r="X91" i="1"/>
  <c r="X99" i="1"/>
  <c r="X133" i="1"/>
  <c r="X141" i="1"/>
  <c r="X149" i="1"/>
  <c r="X103" i="1"/>
  <c r="X111" i="1"/>
  <c r="X124" i="1"/>
  <c r="X125" i="1"/>
  <c r="X126" i="1"/>
  <c r="X144" i="1"/>
  <c r="X104" i="1"/>
  <c r="X14" i="1"/>
  <c r="X28" i="1"/>
  <c r="X39" i="1"/>
  <c r="X53" i="1"/>
  <c r="X64" i="1"/>
  <c r="X78" i="1"/>
  <c r="X92" i="1"/>
  <c r="X2" i="1"/>
  <c r="X21" i="1"/>
  <c r="X60" i="1"/>
  <c r="X96" i="1"/>
  <c r="X129" i="1"/>
  <c r="X145" i="1"/>
  <c r="X105" i="1"/>
  <c r="X4" i="1"/>
  <c r="X15" i="1"/>
  <c r="X29" i="1"/>
  <c r="X40" i="1"/>
  <c r="X54" i="1"/>
  <c r="X68" i="1"/>
  <c r="X79" i="1"/>
  <c r="X93" i="1"/>
  <c r="X107" i="1"/>
  <c r="X20" i="1"/>
  <c r="X45" i="1"/>
  <c r="X70" i="1"/>
  <c r="X95" i="1"/>
  <c r="X112" i="1"/>
  <c r="X32" i="1"/>
  <c r="X71" i="1"/>
  <c r="X134" i="1"/>
  <c r="X150" i="1"/>
  <c r="X106" i="1"/>
  <c r="X5" i="1"/>
  <c r="X16" i="1"/>
  <c r="X30" i="1"/>
  <c r="X44" i="1"/>
  <c r="X55" i="1"/>
  <c r="X69" i="1"/>
  <c r="X80" i="1"/>
  <c r="X94" i="1"/>
  <c r="X135" i="1"/>
  <c r="X6" i="1"/>
  <c r="X31" i="1"/>
  <c r="X56" i="1"/>
  <c r="X84" i="1"/>
  <c r="X136" i="1"/>
  <c r="X7" i="1"/>
  <c r="X46" i="1"/>
  <c r="X85" i="1"/>
  <c r="X137" i="1"/>
  <c r="X113" i="1"/>
  <c r="X8" i="1"/>
  <c r="X22" i="1"/>
  <c r="X36" i="1"/>
  <c r="X47" i="1"/>
  <c r="X61" i="1"/>
  <c r="X72" i="1"/>
  <c r="X86" i="1"/>
  <c r="X100" i="1"/>
  <c r="X142" i="1"/>
  <c r="X114" i="1"/>
  <c r="X12" i="1"/>
  <c r="X23" i="1"/>
  <c r="X37" i="1"/>
  <c r="X48" i="1"/>
  <c r="X62" i="1"/>
  <c r="X76" i="1"/>
  <c r="X87" i="1"/>
  <c r="X101" i="1"/>
  <c r="X143" i="1"/>
  <c r="X115" i="1"/>
  <c r="X13" i="1"/>
  <c r="X24" i="1"/>
  <c r="X38" i="1"/>
  <c r="X52" i="1"/>
  <c r="X63" i="1"/>
  <c r="X77" i="1"/>
  <c r="X88" i="1"/>
  <c r="X102" i="1"/>
  <c r="H4" i="1"/>
  <c r="I4" i="1" s="1"/>
  <c r="I3" i="1"/>
  <c r="H3" i="1"/>
  <c r="I2" i="1"/>
  <c r="H5" i="1" l="1"/>
  <c r="H6" i="1" l="1"/>
  <c r="I5" i="1"/>
  <c r="H7" i="1" l="1"/>
  <c r="I6" i="1"/>
  <c r="I7" i="1" l="1"/>
  <c r="H8" i="1"/>
  <c r="H9" i="1" l="1"/>
  <c r="I8" i="1"/>
  <c r="I9" i="1" l="1"/>
  <c r="H10" i="1"/>
  <c r="H11" i="1" l="1"/>
  <c r="I10" i="1"/>
  <c r="I11" i="1" l="1"/>
  <c r="H12" i="1"/>
  <c r="H13" i="1" l="1"/>
  <c r="I12" i="1"/>
  <c r="H14" i="1" l="1"/>
  <c r="I13" i="1"/>
  <c r="I14" i="1" l="1"/>
  <c r="H15" i="1"/>
  <c r="H16" i="1" l="1"/>
  <c r="I15" i="1"/>
  <c r="H17" i="1" l="1"/>
  <c r="I16" i="1"/>
  <c r="H18" i="1" l="1"/>
  <c r="I17" i="1"/>
  <c r="I18" i="1" l="1"/>
  <c r="H19" i="1"/>
  <c r="H20" i="1" l="1"/>
  <c r="I19" i="1"/>
  <c r="H21" i="1" l="1"/>
  <c r="I20" i="1"/>
  <c r="H22" i="1" l="1"/>
  <c r="I21" i="1"/>
  <c r="I22" i="1" l="1"/>
  <c r="H23" i="1"/>
  <c r="I23" i="1" l="1"/>
  <c r="H24" i="1"/>
  <c r="H25" i="1" l="1"/>
  <c r="I24" i="1"/>
  <c r="I25" i="1" l="1"/>
  <c r="H26" i="1"/>
  <c r="H27" i="1" l="1"/>
  <c r="I26" i="1"/>
  <c r="I27" i="1" l="1"/>
  <c r="H28" i="1"/>
  <c r="H29" i="1" l="1"/>
  <c r="I28" i="1"/>
  <c r="I29" i="1" l="1"/>
  <c r="H30" i="1"/>
  <c r="H31" i="1" l="1"/>
  <c r="I30" i="1"/>
  <c r="I31" i="1" l="1"/>
  <c r="H32" i="1"/>
  <c r="H33" i="1" l="1"/>
  <c r="I32" i="1"/>
  <c r="I33" i="1" l="1"/>
  <c r="H34" i="1"/>
  <c r="H35" i="1" l="1"/>
  <c r="I34" i="1"/>
  <c r="I35" i="1" l="1"/>
  <c r="H36" i="1"/>
  <c r="H37" i="1" l="1"/>
  <c r="I36" i="1"/>
  <c r="I37" i="1" l="1"/>
  <c r="H38" i="1"/>
  <c r="I38" i="1" l="1"/>
  <c r="H39" i="1"/>
  <c r="I39" i="1" l="1"/>
  <c r="H40" i="1"/>
  <c r="H41" i="1" l="1"/>
  <c r="I40" i="1"/>
  <c r="I41" i="1" l="1"/>
  <c r="H42" i="1"/>
  <c r="H43" i="1" l="1"/>
  <c r="I42" i="1"/>
  <c r="I43" i="1" l="1"/>
  <c r="H44" i="1"/>
  <c r="H45" i="1" l="1"/>
  <c r="I44" i="1"/>
  <c r="I45" i="1" l="1"/>
  <c r="H46" i="1"/>
  <c r="H47" i="1" l="1"/>
  <c r="I46" i="1"/>
  <c r="I47" i="1" l="1"/>
  <c r="H48" i="1"/>
  <c r="H49" i="1" l="1"/>
  <c r="I48" i="1"/>
  <c r="I49" i="1" l="1"/>
  <c r="H50" i="1"/>
  <c r="H51" i="1" l="1"/>
  <c r="I50" i="1"/>
  <c r="I51" i="1" l="1"/>
  <c r="H52" i="1"/>
  <c r="H53" i="1" l="1"/>
  <c r="I52" i="1"/>
  <c r="I53" i="1" l="1"/>
  <c r="H54" i="1"/>
  <c r="I54" i="1" l="1"/>
  <c r="H55" i="1"/>
  <c r="I55" i="1" l="1"/>
  <c r="H56" i="1"/>
  <c r="H57" i="1" l="1"/>
  <c r="I56" i="1"/>
  <c r="I57" i="1" l="1"/>
  <c r="H58" i="1"/>
  <c r="H59" i="1" l="1"/>
  <c r="I58" i="1"/>
  <c r="I59" i="1" l="1"/>
  <c r="H60" i="1"/>
  <c r="I60" i="1" l="1"/>
  <c r="H61" i="1"/>
  <c r="I61" i="1" l="1"/>
  <c r="H62" i="1"/>
  <c r="H63" i="1" l="1"/>
  <c r="I62" i="1"/>
  <c r="I63" i="1" l="1"/>
  <c r="H64" i="1"/>
  <c r="H65" i="1" l="1"/>
  <c r="I64" i="1"/>
  <c r="I65" i="1" l="1"/>
  <c r="H66" i="1"/>
  <c r="H67" i="1" l="1"/>
  <c r="I66" i="1"/>
  <c r="I67" i="1" l="1"/>
  <c r="H68" i="1"/>
  <c r="H69" i="1" l="1"/>
  <c r="I68" i="1"/>
  <c r="I69" i="1" l="1"/>
  <c r="H70" i="1"/>
  <c r="I70" i="1" l="1"/>
  <c r="H71" i="1"/>
  <c r="I71" i="1" l="1"/>
  <c r="H72" i="1"/>
  <c r="H73" i="1" l="1"/>
  <c r="I72" i="1"/>
  <c r="I73" i="1" l="1"/>
  <c r="H74" i="1"/>
  <c r="H75" i="1" l="1"/>
  <c r="I74" i="1"/>
  <c r="I75" i="1" l="1"/>
  <c r="H76" i="1"/>
  <c r="H77" i="1" l="1"/>
  <c r="I76" i="1"/>
  <c r="I77" i="1" l="1"/>
  <c r="H78" i="1"/>
  <c r="H79" i="1" l="1"/>
  <c r="I78" i="1"/>
  <c r="I79" i="1" l="1"/>
  <c r="H80" i="1"/>
  <c r="H81" i="1" l="1"/>
  <c r="I80" i="1"/>
  <c r="I81" i="1" l="1"/>
  <c r="H82" i="1"/>
  <c r="H83" i="1" l="1"/>
  <c r="I82" i="1"/>
  <c r="I83" i="1" l="1"/>
  <c r="H84" i="1"/>
  <c r="H85" i="1" l="1"/>
  <c r="I84" i="1"/>
  <c r="I85" i="1" l="1"/>
  <c r="H86" i="1"/>
  <c r="I86" i="1" l="1"/>
  <c r="H87" i="1"/>
  <c r="I87" i="1" l="1"/>
  <c r="H88" i="1"/>
  <c r="H89" i="1" l="1"/>
  <c r="I88" i="1"/>
  <c r="I89" i="1" l="1"/>
  <c r="H90" i="1"/>
  <c r="H91" i="1" l="1"/>
  <c r="I90" i="1"/>
  <c r="I91" i="1" l="1"/>
  <c r="H92" i="1"/>
  <c r="H93" i="1" l="1"/>
  <c r="I92" i="1"/>
  <c r="I93" i="1" l="1"/>
  <c r="H94" i="1"/>
  <c r="H95" i="1" l="1"/>
  <c r="I94" i="1"/>
  <c r="I95" i="1" l="1"/>
  <c r="H96" i="1"/>
  <c r="H97" i="1" l="1"/>
  <c r="I96" i="1"/>
  <c r="I97" i="1" l="1"/>
  <c r="H98" i="1"/>
  <c r="H99" i="1" l="1"/>
  <c r="I98" i="1"/>
  <c r="I99" i="1" l="1"/>
  <c r="H100" i="1"/>
  <c r="H101" i="1" l="1"/>
  <c r="I100" i="1"/>
  <c r="I101" i="1" l="1"/>
  <c r="H102" i="1"/>
  <c r="I102" i="1" l="1"/>
  <c r="H103" i="1"/>
  <c r="I103" i="1" l="1"/>
  <c r="H104" i="1"/>
  <c r="H105" i="1" l="1"/>
  <c r="I104" i="1"/>
  <c r="I105" i="1" l="1"/>
  <c r="H106" i="1"/>
  <c r="H107" i="1" l="1"/>
  <c r="I106" i="1"/>
  <c r="I107" i="1" l="1"/>
  <c r="H108" i="1"/>
  <c r="H109" i="1" l="1"/>
  <c r="I108" i="1"/>
  <c r="I109" i="1" l="1"/>
  <c r="H110" i="1"/>
  <c r="H111" i="1" l="1"/>
  <c r="I110" i="1"/>
  <c r="I111" i="1" l="1"/>
  <c r="H112" i="1"/>
  <c r="H113" i="1" l="1"/>
  <c r="I112" i="1"/>
  <c r="I113" i="1" l="1"/>
  <c r="H114" i="1"/>
  <c r="H115" i="1" l="1"/>
  <c r="I114" i="1"/>
  <c r="I115" i="1" l="1"/>
  <c r="H116" i="1"/>
  <c r="H117" i="1" l="1"/>
  <c r="I116" i="1"/>
  <c r="I117" i="1" l="1"/>
  <c r="H118" i="1"/>
  <c r="I118" i="1" l="1"/>
  <c r="H119" i="1"/>
  <c r="I119" i="1" l="1"/>
  <c r="H120" i="1"/>
  <c r="H121" i="1" l="1"/>
  <c r="I120" i="1"/>
  <c r="I121" i="1" l="1"/>
  <c r="H122" i="1"/>
  <c r="H123" i="1" l="1"/>
  <c r="I122" i="1"/>
  <c r="I123" i="1" l="1"/>
  <c r="H124" i="1"/>
  <c r="H125" i="1" l="1"/>
  <c r="I124" i="1"/>
  <c r="I125" i="1" l="1"/>
  <c r="H126" i="1"/>
  <c r="H127" i="1" l="1"/>
  <c r="I126" i="1"/>
  <c r="I127" i="1" l="1"/>
  <c r="H128" i="1"/>
  <c r="H129" i="1" l="1"/>
  <c r="I128" i="1"/>
  <c r="I129" i="1" l="1"/>
  <c r="H130" i="1"/>
  <c r="I130" i="1" l="1"/>
  <c r="H131" i="1"/>
  <c r="I131" i="1" l="1"/>
  <c r="H132" i="1"/>
  <c r="H133" i="1" l="1"/>
  <c r="I132" i="1"/>
  <c r="I133" i="1" l="1"/>
  <c r="H134" i="1"/>
  <c r="I134" i="1" l="1"/>
  <c r="H135" i="1"/>
  <c r="I135" i="1" l="1"/>
  <c r="H136" i="1"/>
  <c r="H137" i="1" l="1"/>
  <c r="I136" i="1"/>
  <c r="I137" i="1" l="1"/>
  <c r="H138" i="1"/>
  <c r="H139" i="1" l="1"/>
  <c r="I138" i="1"/>
  <c r="I139" i="1" l="1"/>
  <c r="H140" i="1"/>
  <c r="H141" i="1" l="1"/>
  <c r="I140" i="1"/>
  <c r="I141" i="1" l="1"/>
  <c r="H142" i="1"/>
  <c r="H143" i="1" l="1"/>
  <c r="I142" i="1"/>
  <c r="I143" i="1" l="1"/>
  <c r="H144" i="1"/>
  <c r="H145" i="1" l="1"/>
  <c r="I144" i="1"/>
  <c r="I145" i="1" l="1"/>
  <c r="H146" i="1"/>
  <c r="H147" i="1" l="1"/>
  <c r="I146" i="1"/>
  <c r="I147" i="1" l="1"/>
  <c r="H148" i="1"/>
  <c r="H149" i="1" l="1"/>
  <c r="I148" i="1"/>
  <c r="I149" i="1" l="1"/>
  <c r="H150" i="1"/>
  <c r="I150" i="1" l="1"/>
  <c r="H151" i="1"/>
  <c r="I151" i="1" l="1"/>
  <c r="H152" i="1"/>
  <c r="H153" i="1" l="1"/>
  <c r="I152" i="1"/>
  <c r="I153" i="1" l="1"/>
  <c r="H154" i="1"/>
  <c r="H155" i="1" l="1"/>
  <c r="I154" i="1"/>
  <c r="I155" i="1" l="1"/>
  <c r="H156" i="1"/>
  <c r="H157" i="1" l="1"/>
  <c r="I156" i="1"/>
  <c r="I157" i="1" l="1"/>
  <c r="H158" i="1"/>
  <c r="H159" i="1" l="1"/>
  <c r="I158" i="1"/>
  <c r="I159" i="1" l="1"/>
  <c r="H160" i="1"/>
  <c r="H161" i="1" l="1"/>
  <c r="I160" i="1"/>
  <c r="I161" i="1" l="1"/>
  <c r="H162" i="1"/>
  <c r="H163" i="1" l="1"/>
  <c r="I162" i="1"/>
  <c r="I163" i="1" l="1"/>
  <c r="H164" i="1"/>
  <c r="H165" i="1" l="1"/>
  <c r="I164" i="1"/>
  <c r="I165" i="1" l="1"/>
  <c r="H166" i="1"/>
  <c r="I166" i="1" l="1"/>
  <c r="H167" i="1"/>
  <c r="I167" i="1" l="1"/>
  <c r="H168" i="1"/>
  <c r="H169" i="1" l="1"/>
  <c r="I168" i="1"/>
  <c r="I169" i="1" l="1"/>
  <c r="H170" i="1"/>
  <c r="H171" i="1" l="1"/>
  <c r="I170" i="1"/>
  <c r="I171" i="1" l="1"/>
  <c r="H172" i="1"/>
  <c r="H173" i="1" l="1"/>
  <c r="I172" i="1"/>
  <c r="I173" i="1" l="1"/>
  <c r="H174" i="1"/>
  <c r="H175" i="1" l="1"/>
  <c r="I174" i="1"/>
  <c r="I175" i="1" l="1"/>
  <c r="H176" i="1"/>
  <c r="H177" i="1" l="1"/>
  <c r="I176" i="1"/>
  <c r="I177" i="1" l="1"/>
  <c r="H178" i="1"/>
  <c r="H179" i="1" l="1"/>
  <c r="I178" i="1"/>
  <c r="I179" i="1" l="1"/>
  <c r="H180" i="1"/>
  <c r="H181" i="1" l="1"/>
  <c r="I180" i="1"/>
  <c r="I181" i="1" l="1"/>
  <c r="H182" i="1"/>
  <c r="I182" i="1" l="1"/>
  <c r="H183" i="1"/>
  <c r="I183" i="1" l="1"/>
  <c r="H184" i="1"/>
  <c r="H185" i="1" l="1"/>
  <c r="I184" i="1"/>
  <c r="I185" i="1" l="1"/>
  <c r="H186" i="1"/>
  <c r="H187" i="1" l="1"/>
  <c r="I186" i="1"/>
  <c r="I187" i="1" l="1"/>
  <c r="H188" i="1"/>
  <c r="I188" i="1" l="1"/>
  <c r="H189" i="1"/>
  <c r="I189" i="1" l="1"/>
  <c r="H190" i="1"/>
  <c r="H191" i="1" l="1"/>
  <c r="I190" i="1"/>
  <c r="I191" i="1" l="1"/>
  <c r="H192" i="1"/>
  <c r="H193" i="1" l="1"/>
  <c r="I192" i="1"/>
  <c r="I193" i="1" l="1"/>
  <c r="H194" i="1"/>
  <c r="I194" i="1" l="1"/>
  <c r="H195" i="1"/>
  <c r="I195" i="1" l="1"/>
  <c r="H196" i="1"/>
  <c r="H197" i="1" l="1"/>
  <c r="I196" i="1"/>
  <c r="I197" i="1" l="1"/>
  <c r="H198" i="1"/>
  <c r="I198" i="1" l="1"/>
  <c r="H199" i="1"/>
  <c r="I199" i="1" l="1"/>
  <c r="H200" i="1"/>
  <c r="H201" i="1" l="1"/>
  <c r="I200" i="1"/>
  <c r="I201" i="1" l="1"/>
  <c r="H202" i="1"/>
  <c r="H203" i="1" l="1"/>
  <c r="I202" i="1"/>
  <c r="I203" i="1" l="1"/>
  <c r="H204" i="1"/>
  <c r="H205" i="1" l="1"/>
  <c r="I204" i="1"/>
  <c r="I205" i="1" l="1"/>
  <c r="H206" i="1"/>
  <c r="H207" i="1" l="1"/>
  <c r="I206" i="1"/>
  <c r="I207" i="1" l="1"/>
  <c r="H208" i="1"/>
  <c r="H209" i="1" l="1"/>
  <c r="I208" i="1"/>
  <c r="I209" i="1" l="1"/>
  <c r="H210" i="1"/>
  <c r="H211" i="1" l="1"/>
  <c r="I210" i="1"/>
  <c r="I211" i="1" l="1"/>
  <c r="H212" i="1"/>
  <c r="H213" i="1" l="1"/>
  <c r="I212" i="1"/>
  <c r="I213" i="1" l="1"/>
  <c r="H214" i="1"/>
  <c r="I214" i="1" l="1"/>
  <c r="H215" i="1"/>
  <c r="I215" i="1" l="1"/>
  <c r="H216" i="1"/>
  <c r="H217" i="1" l="1"/>
  <c r="I216" i="1"/>
  <c r="I217" i="1" l="1"/>
  <c r="H218" i="1"/>
  <c r="H219" i="1" l="1"/>
  <c r="I218" i="1"/>
  <c r="I219" i="1" l="1"/>
  <c r="H220" i="1"/>
  <c r="H221" i="1" l="1"/>
  <c r="I220" i="1"/>
  <c r="I221" i="1" l="1"/>
  <c r="H222" i="1"/>
  <c r="H223" i="1" l="1"/>
  <c r="I222" i="1"/>
  <c r="I223" i="1" l="1"/>
  <c r="H224" i="1"/>
  <c r="H225" i="1" l="1"/>
  <c r="I224" i="1"/>
  <c r="I225" i="1" l="1"/>
  <c r="H226" i="1"/>
  <c r="H227" i="1" l="1"/>
  <c r="I226" i="1"/>
  <c r="I227" i="1" l="1"/>
  <c r="H228" i="1"/>
  <c r="H229" i="1" l="1"/>
  <c r="I228" i="1"/>
  <c r="I229" i="1" l="1"/>
  <c r="H230" i="1"/>
  <c r="I230" i="1" l="1"/>
  <c r="H231" i="1"/>
  <c r="I231" i="1" l="1"/>
  <c r="H232" i="1"/>
  <c r="H233" i="1" l="1"/>
  <c r="I232" i="1"/>
  <c r="I233" i="1" l="1"/>
  <c r="H234" i="1"/>
  <c r="H235" i="1" l="1"/>
  <c r="I234" i="1"/>
  <c r="I235" i="1" l="1"/>
  <c r="H236" i="1"/>
  <c r="I236" i="1" l="1"/>
  <c r="H237" i="1"/>
  <c r="I237" i="1" l="1"/>
  <c r="H238" i="1"/>
  <c r="H239" i="1" l="1"/>
  <c r="I238" i="1"/>
  <c r="I239" i="1" l="1"/>
  <c r="H240" i="1"/>
  <c r="H241" i="1" l="1"/>
  <c r="I240" i="1"/>
  <c r="I241" i="1" l="1"/>
  <c r="H242" i="1"/>
  <c r="H243" i="1" l="1"/>
  <c r="I242" i="1"/>
  <c r="I243" i="1" l="1"/>
  <c r="H244" i="1"/>
  <c r="H245" i="1" l="1"/>
  <c r="I244" i="1"/>
  <c r="I245" i="1" l="1"/>
  <c r="H246" i="1"/>
  <c r="I246" i="1" l="1"/>
  <c r="H247" i="1"/>
  <c r="I247" i="1" l="1"/>
  <c r="H248" i="1"/>
  <c r="H249" i="1" l="1"/>
  <c r="I248" i="1"/>
  <c r="I249" i="1" l="1"/>
  <c r="H250" i="1"/>
  <c r="H251" i="1" l="1"/>
  <c r="I250" i="1"/>
  <c r="I251" i="1" l="1"/>
  <c r="H252" i="1"/>
  <c r="I252" i="1" l="1"/>
  <c r="H253" i="1"/>
  <c r="I253" i="1" l="1"/>
  <c r="H254" i="1"/>
  <c r="H255" i="1" l="1"/>
  <c r="I254" i="1"/>
  <c r="I255" i="1" l="1"/>
  <c r="H256" i="1"/>
  <c r="H257" i="1" l="1"/>
  <c r="I256" i="1"/>
  <c r="I257" i="1" l="1"/>
  <c r="H258" i="1"/>
  <c r="I258" i="1" l="1"/>
  <c r="H259" i="1"/>
  <c r="I259" i="1" l="1"/>
  <c r="H260" i="1"/>
  <c r="H261" i="1" l="1"/>
  <c r="I260" i="1"/>
  <c r="I261" i="1" l="1"/>
  <c r="H262" i="1"/>
  <c r="I262" i="1" l="1"/>
  <c r="H263" i="1"/>
  <c r="I263" i="1" l="1"/>
  <c r="H264" i="1"/>
  <c r="H265" i="1" l="1"/>
  <c r="I264" i="1"/>
  <c r="I265" i="1" l="1"/>
  <c r="H266" i="1"/>
  <c r="H267" i="1" l="1"/>
  <c r="I266" i="1"/>
  <c r="I267" i="1" l="1"/>
  <c r="H268" i="1"/>
  <c r="H269" i="1" l="1"/>
  <c r="I268" i="1"/>
  <c r="I269" i="1" l="1"/>
  <c r="H270" i="1"/>
  <c r="H271" i="1" l="1"/>
  <c r="I270" i="1"/>
  <c r="I271" i="1" l="1"/>
  <c r="H272" i="1"/>
  <c r="H273" i="1" l="1"/>
  <c r="I272" i="1"/>
  <c r="I273" i="1" l="1"/>
  <c r="H274" i="1"/>
  <c r="H275" i="1" l="1"/>
  <c r="I274" i="1"/>
  <c r="I275" i="1" l="1"/>
  <c r="H276" i="1"/>
  <c r="H277" i="1" l="1"/>
  <c r="I276" i="1"/>
  <c r="I277" i="1" l="1"/>
  <c r="H278" i="1"/>
  <c r="I278" i="1" l="1"/>
  <c r="H279" i="1"/>
  <c r="I279" i="1" l="1"/>
  <c r="H280" i="1"/>
  <c r="I280" i="1" l="1"/>
  <c r="H281" i="1"/>
  <c r="I281" i="1" l="1"/>
  <c r="H282" i="1"/>
  <c r="H283" i="1" l="1"/>
  <c r="I282" i="1"/>
  <c r="I283" i="1" l="1"/>
  <c r="H284" i="1"/>
  <c r="H285" i="1" l="1"/>
  <c r="I284" i="1"/>
  <c r="I285" i="1" l="1"/>
  <c r="H286" i="1"/>
  <c r="H287" i="1" l="1"/>
  <c r="I286" i="1"/>
  <c r="I287" i="1" l="1"/>
  <c r="H288" i="1"/>
  <c r="H289" i="1" l="1"/>
  <c r="I288" i="1"/>
  <c r="I289" i="1" l="1"/>
  <c r="H290" i="1"/>
  <c r="H291" i="1" l="1"/>
  <c r="I290" i="1"/>
  <c r="I291" i="1" l="1"/>
  <c r="H292" i="1"/>
  <c r="H293" i="1" l="1"/>
  <c r="I292" i="1"/>
  <c r="I293" i="1" l="1"/>
  <c r="H294" i="1"/>
  <c r="I294" i="1" l="1"/>
  <c r="H295" i="1"/>
  <c r="I295" i="1" l="1"/>
  <c r="H296" i="1"/>
  <c r="I296" i="1" l="1"/>
  <c r="H297" i="1"/>
  <c r="I297" i="1" l="1"/>
  <c r="H298" i="1"/>
  <c r="H299" i="1" l="1"/>
  <c r="I298" i="1"/>
  <c r="I299" i="1" l="1"/>
  <c r="H300" i="1"/>
  <c r="H301" i="1" l="1"/>
  <c r="I300" i="1"/>
  <c r="I301" i="1" l="1"/>
  <c r="H302" i="1"/>
  <c r="H303" i="1" l="1"/>
  <c r="I302" i="1"/>
  <c r="I303" i="1" l="1"/>
  <c r="H304" i="1"/>
  <c r="H305" i="1" l="1"/>
  <c r="I304" i="1"/>
  <c r="I305" i="1" l="1"/>
  <c r="H306" i="1"/>
  <c r="H307" i="1" l="1"/>
  <c r="I306" i="1"/>
  <c r="I307" i="1" l="1"/>
  <c r="H308" i="1"/>
  <c r="H309" i="1" l="1"/>
  <c r="I308" i="1"/>
  <c r="I309" i="1" l="1"/>
  <c r="H310" i="1"/>
  <c r="I310" i="1" l="1"/>
  <c r="H311" i="1"/>
  <c r="I311" i="1" l="1"/>
  <c r="H312" i="1"/>
  <c r="I312" i="1" l="1"/>
  <c r="H313" i="1"/>
  <c r="I313" i="1" l="1"/>
  <c r="H314" i="1"/>
  <c r="H315" i="1" l="1"/>
  <c r="I314" i="1"/>
  <c r="I315" i="1" l="1"/>
  <c r="H316" i="1"/>
  <c r="I316" i="1" l="1"/>
  <c r="H317" i="1"/>
  <c r="I317" i="1" l="1"/>
  <c r="H318" i="1"/>
  <c r="H319" i="1" l="1"/>
  <c r="I318" i="1"/>
  <c r="I319" i="1" l="1"/>
  <c r="H320" i="1"/>
  <c r="H321" i="1" l="1"/>
  <c r="I320" i="1"/>
  <c r="I321" i="1" l="1"/>
  <c r="H322" i="1"/>
  <c r="H323" i="1" l="1"/>
  <c r="I322" i="1"/>
  <c r="I323" i="1" l="1"/>
  <c r="H324" i="1"/>
  <c r="H325" i="1" l="1"/>
  <c r="I324" i="1"/>
  <c r="I325" i="1" l="1"/>
  <c r="H326" i="1"/>
  <c r="I326" i="1" l="1"/>
  <c r="H327" i="1"/>
  <c r="I327" i="1" l="1"/>
  <c r="H328" i="1"/>
  <c r="I328" i="1" l="1"/>
  <c r="H329" i="1"/>
  <c r="I329" i="1" l="1"/>
  <c r="H330" i="1"/>
  <c r="H331" i="1" l="1"/>
  <c r="I330" i="1"/>
  <c r="I331" i="1" l="1"/>
  <c r="H332" i="1"/>
  <c r="H333" i="1" l="1"/>
  <c r="I332" i="1"/>
  <c r="I333" i="1" l="1"/>
  <c r="H334" i="1"/>
  <c r="H335" i="1" l="1"/>
  <c r="I334" i="1"/>
  <c r="I335" i="1" l="1"/>
  <c r="H336" i="1"/>
  <c r="H337" i="1" l="1"/>
  <c r="I336" i="1"/>
  <c r="I337" i="1" l="1"/>
  <c r="H338" i="1"/>
  <c r="H339" i="1" l="1"/>
  <c r="I338" i="1"/>
  <c r="I339" i="1" l="1"/>
  <c r="H340" i="1"/>
  <c r="H341" i="1" l="1"/>
  <c r="I340" i="1"/>
  <c r="I341" i="1" l="1"/>
  <c r="H342" i="1"/>
  <c r="I342" i="1" l="1"/>
  <c r="H343" i="1"/>
  <c r="I343" i="1" l="1"/>
  <c r="H344" i="1"/>
  <c r="I344" i="1" l="1"/>
  <c r="H345" i="1"/>
  <c r="I345" i="1" l="1"/>
  <c r="H346" i="1"/>
  <c r="H347" i="1" l="1"/>
  <c r="I346" i="1"/>
  <c r="I347" i="1" l="1"/>
  <c r="H348" i="1"/>
  <c r="H349" i="1" l="1"/>
  <c r="I348" i="1"/>
  <c r="I349" i="1" l="1"/>
  <c r="H350" i="1"/>
  <c r="H351" i="1" l="1"/>
  <c r="I350" i="1"/>
  <c r="I351" i="1" l="1"/>
  <c r="H352" i="1"/>
  <c r="H353" i="1" l="1"/>
  <c r="I352" i="1"/>
  <c r="I353" i="1" l="1"/>
  <c r="H354" i="1"/>
  <c r="H355" i="1" l="1"/>
  <c r="I354" i="1"/>
  <c r="I355" i="1" l="1"/>
  <c r="H356" i="1"/>
  <c r="H357" i="1" l="1"/>
  <c r="I356" i="1"/>
  <c r="I357" i="1" l="1"/>
  <c r="H358" i="1"/>
  <c r="H359" i="1" l="1"/>
  <c r="I358" i="1"/>
  <c r="H360" i="1" l="1"/>
  <c r="I359" i="1"/>
  <c r="H361" i="1" l="1"/>
  <c r="I360" i="1"/>
  <c r="H362" i="1" l="1"/>
  <c r="I362" i="1" s="1"/>
  <c r="I361" i="1"/>
  <c r="G9" i="2"/>
  <c r="G8" i="2"/>
  <c r="G7" i="2"/>
  <c r="G10" i="2"/>
</calcChain>
</file>

<file path=xl/sharedStrings.xml><?xml version="1.0" encoding="utf-8"?>
<sst xmlns="http://schemas.openxmlformats.org/spreadsheetml/2006/main" count="84" uniqueCount="80">
  <si>
    <t>wheel degrees</t>
  </si>
  <si>
    <t>rads</t>
  </si>
  <si>
    <t>rear wheel X</t>
  </si>
  <si>
    <t>rear wheel Y</t>
  </si>
  <si>
    <t>level</t>
  </si>
  <si>
    <t>Lifted W/Rider</t>
  </si>
  <si>
    <t>front wheel</t>
  </si>
  <si>
    <t>rear wheel</t>
  </si>
  <si>
    <t>wheelbase</t>
  </si>
  <si>
    <t>Weight of bike</t>
  </si>
  <si>
    <t>Rw Rad</t>
  </si>
  <si>
    <t xml:space="preserve">Rider Weight </t>
  </si>
  <si>
    <t>Fw Rad</t>
  </si>
  <si>
    <t>Total Weight</t>
  </si>
  <si>
    <t>Rav</t>
  </si>
  <si>
    <t>Stool Hight</t>
  </si>
  <si>
    <t>Lifted angle</t>
  </si>
  <si>
    <t>Cog X</t>
  </si>
  <si>
    <t>Cog X+rider</t>
  </si>
  <si>
    <t>Cog Y+rider</t>
  </si>
  <si>
    <t>lifted</t>
  </si>
  <si>
    <t>level W/Rider</t>
  </si>
  <si>
    <t>Gordon szr660 Cog data</t>
  </si>
  <si>
    <t>1st gear</t>
  </si>
  <si>
    <t>2nd gear</t>
  </si>
  <si>
    <t>3rd gear</t>
  </si>
  <si>
    <t>4th gear</t>
  </si>
  <si>
    <t>5th gear</t>
  </si>
  <si>
    <t>RPM</t>
  </si>
  <si>
    <t>gordon szr660</t>
  </si>
  <si>
    <t>Gear</t>
  </si>
  <si>
    <t>Gear ratio</t>
  </si>
  <si>
    <t>Speed (mph)</t>
  </si>
  <si>
    <t>Primary drive</t>
  </si>
  <si>
    <t>Secondary drive</t>
  </si>
  <si>
    <t>RPM Drop</t>
  </si>
  <si>
    <t>1st to 2nd</t>
  </si>
  <si>
    <t>2nd to 3rd</t>
  </si>
  <si>
    <t>3rd to 4th</t>
  </si>
  <si>
    <t>4th to 5th</t>
  </si>
  <si>
    <t>N to 1st</t>
  </si>
  <si>
    <t>front wheel X</t>
  </si>
  <si>
    <t>front wheel Y</t>
  </si>
  <si>
    <t>rear sprocket -</t>
  </si>
  <si>
    <t>front sprocket -</t>
  </si>
  <si>
    <t>radius -</t>
  </si>
  <si>
    <t xml:space="preserve">Cog Y </t>
  </si>
  <si>
    <t xml:space="preserve">trail </t>
  </si>
  <si>
    <t xml:space="preserve">rake </t>
  </si>
  <si>
    <t xml:space="preserve">swing arm length </t>
  </si>
  <si>
    <t xml:space="preserve">rear ride hight </t>
  </si>
  <si>
    <t xml:space="preserve">front ride hight </t>
  </si>
  <si>
    <t xml:space="preserve">chain pitch </t>
  </si>
  <si>
    <t>forks X</t>
  </si>
  <si>
    <t>forks Y</t>
  </si>
  <si>
    <t>swing arm line X</t>
  </si>
  <si>
    <t>swing arm line Y</t>
  </si>
  <si>
    <t>cog X</t>
  </si>
  <si>
    <t>cog + rider X</t>
  </si>
  <si>
    <t>rear sprocket X</t>
  </si>
  <si>
    <t>rear sprocket Y</t>
  </si>
  <si>
    <t>front sprocket X</t>
  </si>
  <si>
    <t>front sprocket Y</t>
  </si>
  <si>
    <t>fork length</t>
  </si>
  <si>
    <t>chain top line X</t>
  </si>
  <si>
    <t>chain top line Y</t>
  </si>
  <si>
    <t>swing arm line2 X</t>
  </si>
  <si>
    <t>swing arm line2 Y</t>
  </si>
  <si>
    <t>front sprocket</t>
  </si>
  <si>
    <t>rear sprocket</t>
  </si>
  <si>
    <t>fork offset</t>
  </si>
  <si>
    <t>chain length</t>
  </si>
  <si>
    <t>chain size</t>
  </si>
  <si>
    <t>chain links</t>
  </si>
  <si>
    <t>distance from swing arm pivot to rear wheel spindle</t>
  </si>
  <si>
    <t>frontal area</t>
  </si>
  <si>
    <t>peak power at wheel</t>
  </si>
  <si>
    <t>power needed to reach speed in top gear</t>
  </si>
  <si>
    <t>velocity in top gear</t>
  </si>
  <si>
    <t>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</si>
</sst>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.000"/>
    <numFmt numFmtId="165" formatCode="###.##&quot;kg&quot;"/>
    <numFmt numFmtId="166" formatCode="##.##&quot;°&quot;"/>
    <numFmt numFmtId="167" formatCode="0.###&quot;m&quot;"/>
    <numFmt numFmtId="168" formatCode="0.0000&quot;m&quot;"/>
    <numFmt numFmtId="169" formatCode="0&quot;mm&quot;"/>
    <numFmt numFmtId="170" formatCode="0.00&quot;m^2&quot;"/>
    <numFmt numFmtId="171" formatCode="0.00&quot;m/s&quot;"/>
    <numFmt numFmtId="172" formatCode="0.00&quot;kw&quot;"/>
    <numFmt numFmtId="173" formatCode="0.0&quot;kw&quot;"/>
    <numFmt numFmtId="174" formatCode="0&quot;mph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C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5" fillId="0" borderId="1" applyFont="0" applyAlignment="0">
      <alignment horizontal="center"/>
    </xf>
  </cellStyleXfs>
  <cellXfs count="6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1" applyFont="1" applyBorder="1" applyAlignment="1"/>
    <xf numFmtId="0" fontId="1" fillId="0" borderId="0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5" xfId="1" applyNumberFormat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2" fontId="4" fillId="0" borderId="6" xfId="1" applyNumberFormat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2" fillId="0" borderId="0" xfId="0" applyFont="1"/>
    <xf numFmtId="1" fontId="0" fillId="0" borderId="0" xfId="0" applyNumberFormat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" fontId="0" fillId="0" borderId="0" xfId="1" applyNumberFormat="1" applyFont="1" applyBorder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3" fontId="0" fillId="0" borderId="0" xfId="0" applyNumberForma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72" fontId="0" fillId="0" borderId="4" xfId="0" applyNumberForma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4" fontId="0" fillId="0" borderId="6" xfId="0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171" fontId="0" fillId="0" borderId="5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6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" fontId="0" fillId="0" borderId="0" xfId="1" applyNumberFormat="1" applyFont="1" applyBorder="1" applyAlignment="1">
      <alignment horizontal="center"/>
    </xf>
    <xf numFmtId="1" fontId="0" fillId="0" borderId="3" xfId="1" applyNumberFormat="1" applyFont="1" applyBorder="1" applyAlignment="1">
      <alignment horizontal="center"/>
    </xf>
  </cellXfs>
  <cellStyles count="2">
    <cellStyle name="Normal" xfId="0" builtinId="0"/>
    <cellStyle name="Style 1" xfId="1" xr:uid="{00057E7F-5660-4E26-AB57-0BFDD0CFA2C3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solidFill>
                  <a:schemeClr val="tx1"/>
                </a:solidFill>
              </a:rPr>
              <a:t>Gordon</a:t>
            </a:r>
            <a:r>
              <a:rPr lang="en-GB" baseline="0">
                <a:solidFill>
                  <a:schemeClr val="tx1"/>
                </a:solidFill>
              </a:rPr>
              <a:t> schematic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rear wheel</c:v>
          </c:tx>
          <c:spPr>
            <a:ln w="25400" cap="rnd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'Centre of gravity'!$J$2:$J$362</c:f>
              <c:numCache>
                <c:formatCode>0.000</c:formatCode>
                <c:ptCount val="361"/>
                <c:pt idx="0">
                  <c:v>0.30589999999999995</c:v>
                </c:pt>
                <c:pt idx="1">
                  <c:v>0.31123869112916497</c:v>
                </c:pt>
                <c:pt idx="2">
                  <c:v>0.31657575604129501</c:v>
                </c:pt>
                <c:pt idx="3">
                  <c:v>0.32190956901471646</c:v>
                </c:pt>
                <c:pt idx="4">
                  <c:v>0.32723850531832788</c:v>
                </c:pt>
                <c:pt idx="5">
                  <c:v>0.33256094170650857</c:v>
                </c:pt>
                <c:pt idx="6">
                  <c:v>0.33787525691357512</c:v>
                </c:pt>
                <c:pt idx="7">
                  <c:v>0.34317983214763453</c:v>
                </c:pt>
                <c:pt idx="8">
                  <c:v>0.34847305158368397</c:v>
                </c:pt>
                <c:pt idx="9">
                  <c:v>0.35375330285580658</c:v>
                </c:pt>
                <c:pt idx="10">
                  <c:v>0.35901897754831391</c:v>
                </c:pt>
                <c:pt idx="11">
                  <c:v>0.36426847168568499</c:v>
                </c:pt>
                <c:pt idx="12">
                  <c:v>0.36950018622115255</c:v>
                </c:pt>
                <c:pt idx="13">
                  <c:v>0.37471252752378825</c:v>
                </c:pt>
                <c:pt idx="14">
                  <c:v>0.37990390786393829</c:v>
                </c:pt>
                <c:pt idx="15">
                  <c:v>0.38507274589686102</c:v>
                </c:pt>
                <c:pt idx="16">
                  <c:v>0.39021746714441996</c:v>
                </c:pt>
                <c:pt idx="17">
                  <c:v>0.3953365044746851</c:v>
                </c:pt>
                <c:pt idx="18">
                  <c:v>0.40042829857929635</c:v>
                </c:pt>
                <c:pt idx="19">
                  <c:v>0.40549129844844417</c:v>
                </c:pt>
                <c:pt idx="20">
                  <c:v>0.41052396184332196</c:v>
                </c:pt>
                <c:pt idx="21">
                  <c:v>0.41552475576590731</c:v>
                </c:pt>
                <c:pt idx="22">
                  <c:v>0.4204921569259274</c:v>
                </c:pt>
                <c:pt idx="23">
                  <c:v>0.4254246522048688</c:v>
                </c:pt>
                <c:pt idx="24">
                  <c:v>0.43032073911688723</c:v>
                </c:pt>
                <c:pt idx="25">
                  <c:v>0.43517892626647992</c:v>
                </c:pt>
                <c:pt idx="26">
                  <c:v>0.43999773380277873</c:v>
                </c:pt>
                <c:pt idx="27">
                  <c:v>0.44477569387032728</c:v>
                </c:pt>
                <c:pt idx="28">
                  <c:v>0.44951135105620393</c:v>
                </c:pt>
                <c:pt idx="29">
                  <c:v>0.45420326283335444</c:v>
                </c:pt>
                <c:pt idx="30">
                  <c:v>0.45884999999999987</c:v>
                </c:pt>
                <c:pt idx="31">
                  <c:v>0.4634501471149855</c:v>
                </c:pt>
                <c:pt idx="32">
                  <c:v>0.4680023029289373</c:v>
                </c:pt>
                <c:pt idx="33">
                  <c:v>0.47250508081109671</c:v>
                </c:pt>
                <c:pt idx="34">
                  <c:v>0.47695710917170142</c:v>
                </c:pt>
                <c:pt idx="35">
                  <c:v>0.4813570318797849</c:v>
                </c:pt>
                <c:pt idx="36">
                  <c:v>0.48570350867626744</c:v>
                </c:pt>
                <c:pt idx="37">
                  <c:v>0.48999521558221149</c:v>
                </c:pt>
                <c:pt idx="38">
                  <c:v>0.4942308453021188</c:v>
                </c:pt>
                <c:pt idx="39">
                  <c:v>0.49840910762214519</c:v>
                </c:pt>
                <c:pt idx="40">
                  <c:v>0.50252872980311225</c:v>
                </c:pt>
                <c:pt idx="41">
                  <c:v>0.5065884569681961</c:v>
                </c:pt>
                <c:pt idx="42">
                  <c:v>0.51058705248517466</c:v>
                </c:pt>
                <c:pt idx="43">
                  <c:v>0.51452329834311816</c:v>
                </c:pt>
                <c:pt idx="44">
                  <c:v>0.5183959955234072</c:v>
                </c:pt>
                <c:pt idx="45">
                  <c:v>0.52220396436496475</c:v>
                </c:pt>
                <c:pt idx="46">
                  <c:v>0.52594604492359331</c:v>
                </c:pt>
                <c:pt idx="47">
                  <c:v>0.52962109732530416</c:v>
                </c:pt>
                <c:pt idx="48">
                  <c:v>0.53322800211353483</c:v>
                </c:pt>
                <c:pt idx="49">
                  <c:v>0.53676566059014585</c:v>
                </c:pt>
                <c:pt idx="50">
                  <c:v>0.54023299515009526</c:v>
                </c:pt>
                <c:pt idx="51">
                  <c:v>0.54362894960968733</c:v>
                </c:pt>
                <c:pt idx="52">
                  <c:v>0.54695248952829623</c:v>
                </c:pt>
                <c:pt idx="53">
                  <c:v>0.55020260252346676</c:v>
                </c:pt>
                <c:pt idx="54">
                  <c:v>0.55337829857929632</c:v>
                </c:pt>
                <c:pt idx="55">
                  <c:v>0.5564786103480025</c:v>
                </c:pt>
                <c:pt idx="56">
                  <c:v>0.55950259344458719</c:v>
                </c:pt>
                <c:pt idx="57">
                  <c:v>0.56244932673450521</c:v>
                </c:pt>
                <c:pt idx="58">
                  <c:v>0.56531791261425068</c:v>
                </c:pt>
                <c:pt idx="59">
                  <c:v>0.56810747728477606</c:v>
                </c:pt>
                <c:pt idx="60">
                  <c:v>0.57081717101765972</c:v>
                </c:pt>
                <c:pt idx="61">
                  <c:v>0.57344616841394114</c:v>
                </c:pt>
                <c:pt idx="62">
                  <c:v>0.57599366865554558</c:v>
                </c:pt>
                <c:pt idx="63">
                  <c:v>0.5784588957492216</c:v>
                </c:pt>
                <c:pt idx="64">
                  <c:v>0.58084109876291512</c:v>
                </c:pt>
                <c:pt idx="65">
                  <c:v>0.58313955205451107</c:v>
                </c:pt>
                <c:pt idx="66">
                  <c:v>0.58535355549287149</c:v>
                </c:pt>
                <c:pt idx="67">
                  <c:v>0.58748243467110139</c:v>
                </c:pt>
                <c:pt idx="68">
                  <c:v>0.58952554111198019</c:v>
                </c:pt>
                <c:pt idx="69">
                  <c:v>0.59148225246549391</c:v>
                </c:pt>
                <c:pt idx="70">
                  <c:v>0.59335197269840934</c:v>
                </c:pt>
                <c:pt idx="71">
                  <c:v>0.5951341322758309</c:v>
                </c:pt>
                <c:pt idx="72">
                  <c:v>0.59682818833468732</c:v>
                </c:pt>
                <c:pt idx="73">
                  <c:v>0.59843362484909246</c:v>
                </c:pt>
                <c:pt idx="74">
                  <c:v>0.5999499527875316</c:v>
                </c:pt>
                <c:pt idx="75">
                  <c:v>0.60137671026182593</c:v>
                </c:pt>
                <c:pt idx="76">
                  <c:v>0.60271346266782722</c:v>
                </c:pt>
                <c:pt idx="77">
                  <c:v>0.60395980281780337</c:v>
                </c:pt>
                <c:pt idx="78">
                  <c:v>0.60511535106447101</c:v>
                </c:pt>
                <c:pt idx="79">
                  <c:v>0.60617975541664038</c:v>
                </c:pt>
                <c:pt idx="80">
                  <c:v>0.60715269164643426</c:v>
                </c:pt>
                <c:pt idx="81">
                  <c:v>0.60803386338805254</c:v>
                </c:pt>
                <c:pt idx="82">
                  <c:v>0.60882300222804631</c:v>
                </c:pt>
                <c:pt idx="83">
                  <c:v>0.60951986778708034</c:v>
                </c:pt>
                <c:pt idx="84">
                  <c:v>0.61012424779315477</c:v>
                </c:pt>
                <c:pt idx="85">
                  <c:v>0.61063595814626481</c:v>
                </c:pt>
                <c:pt idx="86">
                  <c:v>0.61105484297448009</c:v>
                </c:pt>
                <c:pt idx="87">
                  <c:v>0.61138077468142404</c:v>
                </c:pt>
                <c:pt idx="88">
                  <c:v>0.61161365398514134</c:v>
                </c:pt>
                <c:pt idx="89">
                  <c:v>0.61175340994833993</c:v>
                </c:pt>
                <c:pt idx="90">
                  <c:v>0.6117999999999999</c:v>
                </c:pt>
                <c:pt idx="91">
                  <c:v>0.61175340994833993</c:v>
                </c:pt>
                <c:pt idx="92">
                  <c:v>0.61161365398514134</c:v>
                </c:pt>
                <c:pt idx="93">
                  <c:v>0.61138077468142404</c:v>
                </c:pt>
                <c:pt idx="94">
                  <c:v>0.61105484297448009</c:v>
                </c:pt>
                <c:pt idx="95">
                  <c:v>0.61063595814626481</c:v>
                </c:pt>
                <c:pt idx="96">
                  <c:v>0.61012424779315477</c:v>
                </c:pt>
                <c:pt idx="97">
                  <c:v>0.60951986778708034</c:v>
                </c:pt>
                <c:pt idx="98">
                  <c:v>0.60882300222804631</c:v>
                </c:pt>
                <c:pt idx="99">
                  <c:v>0.60803386338805254</c:v>
                </c:pt>
                <c:pt idx="100">
                  <c:v>0.60715269164643426</c:v>
                </c:pt>
                <c:pt idx="101">
                  <c:v>0.60617975541664038</c:v>
                </c:pt>
                <c:pt idx="102">
                  <c:v>0.60511535106447112</c:v>
                </c:pt>
                <c:pt idx="103">
                  <c:v>0.60395980281780337</c:v>
                </c:pt>
                <c:pt idx="104">
                  <c:v>0.60271346266782722</c:v>
                </c:pt>
                <c:pt idx="105">
                  <c:v>0.60137671026182593</c:v>
                </c:pt>
                <c:pt idx="106">
                  <c:v>0.5999499527875316</c:v>
                </c:pt>
                <c:pt idx="107">
                  <c:v>0.59843362484909246</c:v>
                </c:pt>
                <c:pt idx="108">
                  <c:v>0.59682818833468743</c:v>
                </c:pt>
                <c:pt idx="109">
                  <c:v>0.59513413227583101</c:v>
                </c:pt>
                <c:pt idx="110">
                  <c:v>0.59335197269840934</c:v>
                </c:pt>
                <c:pt idx="111">
                  <c:v>0.59148225246549391</c:v>
                </c:pt>
                <c:pt idx="112">
                  <c:v>0.58952554111198019</c:v>
                </c:pt>
                <c:pt idx="113">
                  <c:v>0.58748243467110139</c:v>
                </c:pt>
                <c:pt idx="114">
                  <c:v>0.58535355549287149</c:v>
                </c:pt>
                <c:pt idx="115">
                  <c:v>0.58313955205451118</c:v>
                </c:pt>
                <c:pt idx="116">
                  <c:v>0.58084109876291512</c:v>
                </c:pt>
                <c:pt idx="117">
                  <c:v>0.5784588957492216</c:v>
                </c:pt>
                <c:pt idx="118">
                  <c:v>0.57599366865554558</c:v>
                </c:pt>
                <c:pt idx="119">
                  <c:v>0.57344616841394114</c:v>
                </c:pt>
                <c:pt idx="120">
                  <c:v>0.57081717101765972</c:v>
                </c:pt>
                <c:pt idx="121">
                  <c:v>0.56810747728477606</c:v>
                </c:pt>
                <c:pt idx="122">
                  <c:v>0.56531791261425068</c:v>
                </c:pt>
                <c:pt idx="123">
                  <c:v>0.5624493267345051</c:v>
                </c:pt>
                <c:pt idx="124">
                  <c:v>0.55950259344458719</c:v>
                </c:pt>
                <c:pt idx="125">
                  <c:v>0.55647861034800239</c:v>
                </c:pt>
                <c:pt idx="126">
                  <c:v>0.55337829857929632</c:v>
                </c:pt>
                <c:pt idx="127">
                  <c:v>0.55020260252346676</c:v>
                </c:pt>
                <c:pt idx="128">
                  <c:v>0.54695248952829623</c:v>
                </c:pt>
                <c:pt idx="129">
                  <c:v>0.54362894960968733</c:v>
                </c:pt>
                <c:pt idx="130">
                  <c:v>0.54023299515009526</c:v>
                </c:pt>
                <c:pt idx="131">
                  <c:v>0.53676566059014585</c:v>
                </c:pt>
                <c:pt idx="132">
                  <c:v>0.53322800211353483</c:v>
                </c:pt>
                <c:pt idx="133">
                  <c:v>0.52962109732530416</c:v>
                </c:pt>
                <c:pt idx="134">
                  <c:v>0.52594604492359331</c:v>
                </c:pt>
                <c:pt idx="135">
                  <c:v>0.52220396436496486</c:v>
                </c:pt>
                <c:pt idx="136">
                  <c:v>0.5183959955234072</c:v>
                </c:pt>
                <c:pt idx="137">
                  <c:v>0.51452329834311827</c:v>
                </c:pt>
                <c:pt idx="138">
                  <c:v>0.51058705248517466</c:v>
                </c:pt>
                <c:pt idx="139">
                  <c:v>0.5065884569681961</c:v>
                </c:pt>
                <c:pt idx="140">
                  <c:v>0.50252872980311236</c:v>
                </c:pt>
                <c:pt idx="141">
                  <c:v>0.49840910762214519</c:v>
                </c:pt>
                <c:pt idx="142">
                  <c:v>0.4942308453021188</c:v>
                </c:pt>
                <c:pt idx="143">
                  <c:v>0.48999521558221149</c:v>
                </c:pt>
                <c:pt idx="144">
                  <c:v>0.48570350867626749</c:v>
                </c:pt>
                <c:pt idx="145">
                  <c:v>0.48135703187978485</c:v>
                </c:pt>
                <c:pt idx="146">
                  <c:v>0.47695710917170142</c:v>
                </c:pt>
                <c:pt idx="147">
                  <c:v>0.47250508081109677</c:v>
                </c:pt>
                <c:pt idx="148">
                  <c:v>0.4680023029289373</c:v>
                </c:pt>
                <c:pt idx="149">
                  <c:v>0.46345014711498556</c:v>
                </c:pt>
                <c:pt idx="150">
                  <c:v>0.45884999999999987</c:v>
                </c:pt>
                <c:pt idx="151">
                  <c:v>0.45420326283335444</c:v>
                </c:pt>
                <c:pt idx="152">
                  <c:v>0.44951135105620388</c:v>
                </c:pt>
                <c:pt idx="153">
                  <c:v>0.44477569387032734</c:v>
                </c:pt>
                <c:pt idx="154">
                  <c:v>0.43999773380277868</c:v>
                </c:pt>
                <c:pt idx="155">
                  <c:v>0.43517892626647992</c:v>
                </c:pt>
                <c:pt idx="156">
                  <c:v>0.43032073911688729</c:v>
                </c:pt>
                <c:pt idx="157">
                  <c:v>0.4254246522048688</c:v>
                </c:pt>
                <c:pt idx="158">
                  <c:v>0.42049215692592745</c:v>
                </c:pt>
                <c:pt idx="159">
                  <c:v>0.41552475576590725</c:v>
                </c:pt>
                <c:pt idx="160">
                  <c:v>0.41052396184332207</c:v>
                </c:pt>
                <c:pt idx="161">
                  <c:v>0.40549129844844412</c:v>
                </c:pt>
                <c:pt idx="162">
                  <c:v>0.4004282985792964</c:v>
                </c:pt>
                <c:pt idx="163">
                  <c:v>0.39533650447468505</c:v>
                </c:pt>
                <c:pt idx="164">
                  <c:v>0.39021746714442002</c:v>
                </c:pt>
                <c:pt idx="165">
                  <c:v>0.38507274589686113</c:v>
                </c:pt>
                <c:pt idx="166">
                  <c:v>0.37990390786393829</c:v>
                </c:pt>
                <c:pt idx="167">
                  <c:v>0.37471252752378831</c:v>
                </c:pt>
                <c:pt idx="168">
                  <c:v>0.36950018622115249</c:v>
                </c:pt>
                <c:pt idx="169">
                  <c:v>0.36426847168568505</c:v>
                </c:pt>
                <c:pt idx="170">
                  <c:v>0.35901897754831391</c:v>
                </c:pt>
                <c:pt idx="171">
                  <c:v>0.35375330285580658</c:v>
                </c:pt>
                <c:pt idx="172">
                  <c:v>0.34847305158368391</c:v>
                </c:pt>
                <c:pt idx="173">
                  <c:v>0.34317983214763459</c:v>
                </c:pt>
                <c:pt idx="174">
                  <c:v>0.33787525691357523</c:v>
                </c:pt>
                <c:pt idx="175">
                  <c:v>0.33256094170650857</c:v>
                </c:pt>
                <c:pt idx="176">
                  <c:v>0.32723850531832793</c:v>
                </c:pt>
                <c:pt idx="177">
                  <c:v>0.32190956901471646</c:v>
                </c:pt>
                <c:pt idx="178">
                  <c:v>0.31657575604129506</c:v>
                </c:pt>
                <c:pt idx="179">
                  <c:v>0.31123869112916497</c:v>
                </c:pt>
                <c:pt idx="180">
                  <c:v>0.30590000000000001</c:v>
                </c:pt>
                <c:pt idx="181">
                  <c:v>0.30056130887083488</c:v>
                </c:pt>
                <c:pt idx="182">
                  <c:v>0.29522424395870495</c:v>
                </c:pt>
                <c:pt idx="183">
                  <c:v>0.2898904309852835</c:v>
                </c:pt>
                <c:pt idx="184">
                  <c:v>0.28456149468167202</c:v>
                </c:pt>
                <c:pt idx="185">
                  <c:v>0.27923905829349138</c:v>
                </c:pt>
                <c:pt idx="186">
                  <c:v>0.27392474308642473</c:v>
                </c:pt>
                <c:pt idx="187">
                  <c:v>0.26862016785236542</c:v>
                </c:pt>
                <c:pt idx="188">
                  <c:v>0.26332694841631593</c:v>
                </c:pt>
                <c:pt idx="189">
                  <c:v>0.25804669714419337</c:v>
                </c:pt>
                <c:pt idx="190">
                  <c:v>0.25278102245168593</c:v>
                </c:pt>
                <c:pt idx="191">
                  <c:v>0.24753152831431494</c:v>
                </c:pt>
                <c:pt idx="192">
                  <c:v>0.24229981377884732</c:v>
                </c:pt>
                <c:pt idx="193">
                  <c:v>0.23708747247621165</c:v>
                </c:pt>
                <c:pt idx="194">
                  <c:v>0.23189609213606166</c:v>
                </c:pt>
                <c:pt idx="195">
                  <c:v>0.22672725410313885</c:v>
                </c:pt>
                <c:pt idx="196">
                  <c:v>0.22158253285557997</c:v>
                </c:pt>
                <c:pt idx="197">
                  <c:v>0.2164634955253148</c:v>
                </c:pt>
                <c:pt idx="198">
                  <c:v>0.21137170142070361</c:v>
                </c:pt>
                <c:pt idx="199">
                  <c:v>0.20630870155155573</c:v>
                </c:pt>
                <c:pt idx="200">
                  <c:v>0.20127603815667794</c:v>
                </c:pt>
                <c:pt idx="201">
                  <c:v>0.19627524423409257</c:v>
                </c:pt>
                <c:pt idx="202">
                  <c:v>0.1913078430740725</c:v>
                </c:pt>
                <c:pt idx="203">
                  <c:v>0.18637534779513121</c:v>
                </c:pt>
                <c:pt idx="204">
                  <c:v>0.18147926088311267</c:v>
                </c:pt>
                <c:pt idx="205">
                  <c:v>0.17662107373352007</c:v>
                </c:pt>
                <c:pt idx="206">
                  <c:v>0.17180226619722117</c:v>
                </c:pt>
                <c:pt idx="207">
                  <c:v>0.16702430612967265</c:v>
                </c:pt>
                <c:pt idx="208">
                  <c:v>0.16228864894379597</c:v>
                </c:pt>
                <c:pt idx="209">
                  <c:v>0.15759673716664549</c:v>
                </c:pt>
                <c:pt idx="210">
                  <c:v>0.15294999999999995</c:v>
                </c:pt>
                <c:pt idx="211">
                  <c:v>0.1483498528850144</c:v>
                </c:pt>
                <c:pt idx="212">
                  <c:v>0.14379769707106263</c:v>
                </c:pt>
                <c:pt idx="213">
                  <c:v>0.13929491918890319</c:v>
                </c:pt>
                <c:pt idx="214">
                  <c:v>0.13484289082829856</c:v>
                </c:pt>
                <c:pt idx="215">
                  <c:v>0.13044296812021497</c:v>
                </c:pt>
                <c:pt idx="216">
                  <c:v>0.12609649132373249</c:v>
                </c:pt>
                <c:pt idx="217">
                  <c:v>0.12180478441778839</c:v>
                </c:pt>
                <c:pt idx="218">
                  <c:v>0.11756915469788115</c:v>
                </c:pt>
                <c:pt idx="219">
                  <c:v>0.11339089237785466</c:v>
                </c:pt>
                <c:pt idx="220">
                  <c:v>0.10927127019688762</c:v>
                </c:pt>
                <c:pt idx="221">
                  <c:v>0.10521154303180388</c:v>
                </c:pt>
                <c:pt idx="222">
                  <c:v>0.10121294751482524</c:v>
                </c:pt>
                <c:pt idx="223">
                  <c:v>9.7276701656881737E-2</c:v>
                </c:pt>
                <c:pt idx="224">
                  <c:v>9.3404004476592695E-2</c:v>
                </c:pt>
                <c:pt idx="225">
                  <c:v>8.9596035635035126E-2</c:v>
                </c:pt>
                <c:pt idx="226">
                  <c:v>8.5853955076406585E-2</c:v>
                </c:pt>
                <c:pt idx="227">
                  <c:v>8.2178902674695742E-2</c:v>
                </c:pt>
                <c:pt idx="228">
                  <c:v>7.8571997886465045E-2</c:v>
                </c:pt>
                <c:pt idx="229">
                  <c:v>7.5034339409854017E-2</c:v>
                </c:pt>
                <c:pt idx="230">
                  <c:v>7.1567004849904636E-2</c:v>
                </c:pt>
                <c:pt idx="231">
                  <c:v>6.8171050390312682E-2</c:v>
                </c:pt>
                <c:pt idx="232">
                  <c:v>6.4847510471703701E-2</c:v>
                </c:pt>
                <c:pt idx="233">
                  <c:v>6.1597397476533117E-2</c:v>
                </c:pt>
                <c:pt idx="234">
                  <c:v>5.8421701420703603E-2</c:v>
                </c:pt>
                <c:pt idx="235">
                  <c:v>5.5321389651997455E-2</c:v>
                </c:pt>
                <c:pt idx="236">
                  <c:v>5.2297406555412707E-2</c:v>
                </c:pt>
                <c:pt idx="237">
                  <c:v>4.9350673265494749E-2</c:v>
                </c:pt>
                <c:pt idx="238">
                  <c:v>4.6482087385749271E-2</c:v>
                </c:pt>
                <c:pt idx="239">
                  <c:v>4.3692522715223892E-2</c:v>
                </c:pt>
                <c:pt idx="240">
                  <c:v>4.0982828982340291E-2</c:v>
                </c:pt>
                <c:pt idx="241">
                  <c:v>3.8353831586058762E-2</c:v>
                </c:pt>
                <c:pt idx="242">
                  <c:v>3.5806331344454212E-2</c:v>
                </c:pt>
                <c:pt idx="243">
                  <c:v>3.3341104250778297E-2</c:v>
                </c:pt>
                <c:pt idx="244">
                  <c:v>3.095890123708489E-2</c:v>
                </c:pt>
                <c:pt idx="245">
                  <c:v>2.8660447945488721E-2</c:v>
                </c:pt>
                <c:pt idx="246">
                  <c:v>2.6446444507128353E-2</c:v>
                </c:pt>
                <c:pt idx="247">
                  <c:v>2.4317565328898505E-2</c:v>
                </c:pt>
                <c:pt idx="248">
                  <c:v>2.2274458888019766E-2</c:v>
                </c:pt>
                <c:pt idx="249">
                  <c:v>2.0317747534505992E-2</c:v>
                </c:pt>
                <c:pt idx="250">
                  <c:v>1.8448027301590619E-2</c:v>
                </c:pt>
                <c:pt idx="251">
                  <c:v>1.6665867724168948E-2</c:v>
                </c:pt>
                <c:pt idx="252">
                  <c:v>1.4971811665312529E-2</c:v>
                </c:pt>
                <c:pt idx="253">
                  <c:v>1.3366375150907495E-2</c:v>
                </c:pt>
                <c:pt idx="254">
                  <c:v>1.185004721246824E-2</c:v>
                </c:pt>
                <c:pt idx="255">
                  <c:v>1.0423289738174024E-2</c:v>
                </c:pt>
                <c:pt idx="256">
                  <c:v>9.0865373321726839E-3</c:v>
                </c:pt>
                <c:pt idx="257">
                  <c:v>7.8401971821965843E-3</c:v>
                </c:pt>
                <c:pt idx="258">
                  <c:v>6.6846489355288918E-3</c:v>
                </c:pt>
                <c:pt idx="259">
                  <c:v>5.6202445833595793E-3</c:v>
                </c:pt>
                <c:pt idx="260">
                  <c:v>4.6473083535655824E-3</c:v>
                </c:pt>
                <c:pt idx="261">
                  <c:v>3.7661366119474127E-3</c:v>
                </c:pt>
                <c:pt idx="262">
                  <c:v>2.9769977719536489E-3</c:v>
                </c:pt>
                <c:pt idx="263">
                  <c:v>2.2801322129195611E-3</c:v>
                </c:pt>
                <c:pt idx="264">
                  <c:v>1.6757522068451824E-3</c:v>
                </c:pt>
                <c:pt idx="265">
                  <c:v>1.1640418537350317E-3</c:v>
                </c:pt>
                <c:pt idx="266">
                  <c:v>7.4515702551980478E-4</c:v>
                </c:pt>
                <c:pt idx="267">
                  <c:v>4.1922531857585543E-4</c:v>
                </c:pt>
                <c:pt idx="268">
                  <c:v>1.8634601485861824E-4</c:v>
                </c:pt>
                <c:pt idx="269">
                  <c:v>4.6590051659911591E-5</c:v>
                </c:pt>
                <c:pt idx="270">
                  <c:v>0</c:v>
                </c:pt>
                <c:pt idx="271">
                  <c:v>4.6590051659911591E-5</c:v>
                </c:pt>
                <c:pt idx="272">
                  <c:v>1.8634601485861824E-4</c:v>
                </c:pt>
                <c:pt idx="273">
                  <c:v>4.1922531857585543E-4</c:v>
                </c:pt>
                <c:pt idx="274">
                  <c:v>7.4515702551974927E-4</c:v>
                </c:pt>
                <c:pt idx="275">
                  <c:v>1.1640418537350317E-3</c:v>
                </c:pt>
                <c:pt idx="276">
                  <c:v>1.6757522068451824E-3</c:v>
                </c:pt>
                <c:pt idx="277">
                  <c:v>2.2801322129196167E-3</c:v>
                </c:pt>
                <c:pt idx="278">
                  <c:v>2.9769977719536489E-3</c:v>
                </c:pt>
                <c:pt idx="279">
                  <c:v>3.7661366119473572E-3</c:v>
                </c:pt>
                <c:pt idx="280">
                  <c:v>4.6473083535655269E-3</c:v>
                </c:pt>
                <c:pt idx="281">
                  <c:v>5.6202445833596348E-3</c:v>
                </c:pt>
                <c:pt idx="282">
                  <c:v>6.6846489355288918E-3</c:v>
                </c:pt>
                <c:pt idx="283">
                  <c:v>7.8401971821965288E-3</c:v>
                </c:pt>
                <c:pt idx="284">
                  <c:v>9.0865373321726284E-3</c:v>
                </c:pt>
                <c:pt idx="285">
                  <c:v>1.0423289738173969E-2</c:v>
                </c:pt>
                <c:pt idx="286">
                  <c:v>1.1850047212468295E-2</c:v>
                </c:pt>
                <c:pt idx="287">
                  <c:v>1.3366375150907439E-2</c:v>
                </c:pt>
                <c:pt idx="288">
                  <c:v>1.4971811665312473E-2</c:v>
                </c:pt>
                <c:pt idx="289">
                  <c:v>1.6665867724168948E-2</c:v>
                </c:pt>
                <c:pt idx="290">
                  <c:v>1.8448027301590619E-2</c:v>
                </c:pt>
                <c:pt idx="291">
                  <c:v>2.0317747534505992E-2</c:v>
                </c:pt>
                <c:pt idx="292">
                  <c:v>2.227445888801971E-2</c:v>
                </c:pt>
                <c:pt idx="293">
                  <c:v>2.4317565328898449E-2</c:v>
                </c:pt>
                <c:pt idx="294">
                  <c:v>2.6446444507128297E-2</c:v>
                </c:pt>
                <c:pt idx="295">
                  <c:v>2.8660447945488776E-2</c:v>
                </c:pt>
                <c:pt idx="296">
                  <c:v>3.0958901237084779E-2</c:v>
                </c:pt>
                <c:pt idx="297">
                  <c:v>3.3341104250778242E-2</c:v>
                </c:pt>
                <c:pt idx="298">
                  <c:v>3.5806331344454212E-2</c:v>
                </c:pt>
                <c:pt idx="299">
                  <c:v>3.8353831586058873E-2</c:v>
                </c:pt>
                <c:pt idx="300">
                  <c:v>4.0982828982340236E-2</c:v>
                </c:pt>
                <c:pt idx="301">
                  <c:v>4.3692522715223836E-2</c:v>
                </c:pt>
                <c:pt idx="302">
                  <c:v>4.6482087385749216E-2</c:v>
                </c:pt>
                <c:pt idx="303">
                  <c:v>4.9350673265494693E-2</c:v>
                </c:pt>
                <c:pt idx="304">
                  <c:v>5.2297406555412762E-2</c:v>
                </c:pt>
                <c:pt idx="305">
                  <c:v>5.5321389651997399E-2</c:v>
                </c:pt>
                <c:pt idx="306">
                  <c:v>5.842170142070352E-2</c:v>
                </c:pt>
                <c:pt idx="307">
                  <c:v>6.1597397476533033E-2</c:v>
                </c:pt>
                <c:pt idx="308">
                  <c:v>6.4847510471703784E-2</c:v>
                </c:pt>
                <c:pt idx="309">
                  <c:v>6.8171050390312626E-2</c:v>
                </c:pt>
                <c:pt idx="310">
                  <c:v>7.1567004849904581E-2</c:v>
                </c:pt>
                <c:pt idx="311">
                  <c:v>7.5034339409853962E-2</c:v>
                </c:pt>
                <c:pt idx="312">
                  <c:v>7.8571997886464989E-2</c:v>
                </c:pt>
                <c:pt idx="313">
                  <c:v>8.217890267469577E-2</c:v>
                </c:pt>
                <c:pt idx="314">
                  <c:v>8.5853955076406585E-2</c:v>
                </c:pt>
                <c:pt idx="315">
                  <c:v>8.9596035635035043E-2</c:v>
                </c:pt>
                <c:pt idx="316">
                  <c:v>9.3404004476592611E-2</c:v>
                </c:pt>
                <c:pt idx="317">
                  <c:v>9.7276701656881764E-2</c:v>
                </c:pt>
                <c:pt idx="318">
                  <c:v>0.10121294751482529</c:v>
                </c:pt>
                <c:pt idx="319">
                  <c:v>0.10521154303180377</c:v>
                </c:pt>
                <c:pt idx="320">
                  <c:v>0.10927127019688751</c:v>
                </c:pt>
                <c:pt idx="321">
                  <c:v>0.11339089237785457</c:v>
                </c:pt>
                <c:pt idx="322">
                  <c:v>0.11756915469788115</c:v>
                </c:pt>
                <c:pt idx="323">
                  <c:v>0.12180478441778841</c:v>
                </c:pt>
                <c:pt idx="324">
                  <c:v>0.12609649132373238</c:v>
                </c:pt>
                <c:pt idx="325">
                  <c:v>0.13044296812021486</c:v>
                </c:pt>
                <c:pt idx="326">
                  <c:v>0.13484289082829859</c:v>
                </c:pt>
                <c:pt idx="327">
                  <c:v>0.13929491918890322</c:v>
                </c:pt>
                <c:pt idx="328">
                  <c:v>0.14379769707106257</c:v>
                </c:pt>
                <c:pt idx="329">
                  <c:v>0.14834985288501432</c:v>
                </c:pt>
                <c:pt idx="330">
                  <c:v>0.15294999999999984</c:v>
                </c:pt>
                <c:pt idx="331">
                  <c:v>0.15759673716664552</c:v>
                </c:pt>
                <c:pt idx="332">
                  <c:v>0.16228864894379597</c:v>
                </c:pt>
                <c:pt idx="333">
                  <c:v>0.16702430612967256</c:v>
                </c:pt>
                <c:pt idx="334">
                  <c:v>0.17180226619722108</c:v>
                </c:pt>
                <c:pt idx="335">
                  <c:v>0.17662107373352007</c:v>
                </c:pt>
                <c:pt idx="336">
                  <c:v>0.1814792608831127</c:v>
                </c:pt>
                <c:pt idx="337">
                  <c:v>0.1863753477951311</c:v>
                </c:pt>
                <c:pt idx="338">
                  <c:v>0.19130784307407239</c:v>
                </c:pt>
                <c:pt idx="339">
                  <c:v>0.19627524423409248</c:v>
                </c:pt>
                <c:pt idx="340">
                  <c:v>0.20127603815667794</c:v>
                </c:pt>
                <c:pt idx="341">
                  <c:v>0.20630870155155573</c:v>
                </c:pt>
                <c:pt idx="342">
                  <c:v>0.21137170142070349</c:v>
                </c:pt>
                <c:pt idx="343">
                  <c:v>0.21646349552531469</c:v>
                </c:pt>
                <c:pt idx="344">
                  <c:v>0.22158253285557999</c:v>
                </c:pt>
                <c:pt idx="345">
                  <c:v>0.22672725410313888</c:v>
                </c:pt>
                <c:pt idx="346">
                  <c:v>0.23189609213606155</c:v>
                </c:pt>
                <c:pt idx="347">
                  <c:v>0.23708747247621154</c:v>
                </c:pt>
                <c:pt idx="348">
                  <c:v>0.24229981377884721</c:v>
                </c:pt>
                <c:pt idx="349">
                  <c:v>0.24753152831431494</c:v>
                </c:pt>
                <c:pt idx="350">
                  <c:v>0.25278102245168593</c:v>
                </c:pt>
                <c:pt idx="351">
                  <c:v>0.25804669714419326</c:v>
                </c:pt>
                <c:pt idx="352">
                  <c:v>0.26332694841631582</c:v>
                </c:pt>
                <c:pt idx="353">
                  <c:v>0.26862016785236542</c:v>
                </c:pt>
                <c:pt idx="354">
                  <c:v>0.27392474308642478</c:v>
                </c:pt>
                <c:pt idx="355">
                  <c:v>0.27923905829349127</c:v>
                </c:pt>
                <c:pt idx="356">
                  <c:v>0.28456149468167191</c:v>
                </c:pt>
                <c:pt idx="357">
                  <c:v>0.28989043098528328</c:v>
                </c:pt>
                <c:pt idx="358">
                  <c:v>0.29522424395870495</c:v>
                </c:pt>
                <c:pt idx="359">
                  <c:v>0.30056130887083493</c:v>
                </c:pt>
                <c:pt idx="360">
                  <c:v>0.30589999999999989</c:v>
                </c:pt>
              </c:numCache>
            </c:numRef>
          </c:xVal>
          <c:yVal>
            <c:numRef>
              <c:f>'Centre of gravity'!$K$2:$K$362</c:f>
              <c:numCache>
                <c:formatCode>0.000</c:formatCode>
                <c:ptCount val="361"/>
                <c:pt idx="0">
                  <c:v>0.6117999999999999</c:v>
                </c:pt>
                <c:pt idx="1">
                  <c:v>0.61175340994833993</c:v>
                </c:pt>
                <c:pt idx="2">
                  <c:v>0.61161365398514134</c:v>
                </c:pt>
                <c:pt idx="3">
                  <c:v>0.61138077468142404</c:v>
                </c:pt>
                <c:pt idx="4">
                  <c:v>0.61105484297448009</c:v>
                </c:pt>
                <c:pt idx="5">
                  <c:v>0.61063595814626481</c:v>
                </c:pt>
                <c:pt idx="6">
                  <c:v>0.61012424779315477</c:v>
                </c:pt>
                <c:pt idx="7">
                  <c:v>0.60951986778708034</c:v>
                </c:pt>
                <c:pt idx="8">
                  <c:v>0.60882300222804631</c:v>
                </c:pt>
                <c:pt idx="9">
                  <c:v>0.60803386338805254</c:v>
                </c:pt>
                <c:pt idx="10">
                  <c:v>0.60715269164643426</c:v>
                </c:pt>
                <c:pt idx="11">
                  <c:v>0.60617975541664038</c:v>
                </c:pt>
                <c:pt idx="12">
                  <c:v>0.60511535106447112</c:v>
                </c:pt>
                <c:pt idx="13">
                  <c:v>0.60395980281780337</c:v>
                </c:pt>
                <c:pt idx="14">
                  <c:v>0.60271346266782722</c:v>
                </c:pt>
                <c:pt idx="15">
                  <c:v>0.60137671026182593</c:v>
                </c:pt>
                <c:pt idx="16">
                  <c:v>0.5999499527875316</c:v>
                </c:pt>
                <c:pt idx="17">
                  <c:v>0.59843362484909246</c:v>
                </c:pt>
                <c:pt idx="18">
                  <c:v>0.59682818833468732</c:v>
                </c:pt>
                <c:pt idx="19">
                  <c:v>0.59513413227583101</c:v>
                </c:pt>
                <c:pt idx="20">
                  <c:v>0.59335197269840934</c:v>
                </c:pt>
                <c:pt idx="21">
                  <c:v>0.59148225246549391</c:v>
                </c:pt>
                <c:pt idx="22">
                  <c:v>0.58952554111198019</c:v>
                </c:pt>
                <c:pt idx="23">
                  <c:v>0.58748243467110139</c:v>
                </c:pt>
                <c:pt idx="24">
                  <c:v>0.58535355549287149</c:v>
                </c:pt>
                <c:pt idx="25">
                  <c:v>0.58313955205451107</c:v>
                </c:pt>
                <c:pt idx="26">
                  <c:v>0.58084109876291512</c:v>
                </c:pt>
                <c:pt idx="27">
                  <c:v>0.5784588957492216</c:v>
                </c:pt>
                <c:pt idx="28">
                  <c:v>0.57599366865554569</c:v>
                </c:pt>
                <c:pt idx="29">
                  <c:v>0.57344616841394114</c:v>
                </c:pt>
                <c:pt idx="30">
                  <c:v>0.57081717101765972</c:v>
                </c:pt>
                <c:pt idx="31">
                  <c:v>0.56810747728477606</c:v>
                </c:pt>
                <c:pt idx="32">
                  <c:v>0.56531791261425068</c:v>
                </c:pt>
                <c:pt idx="33">
                  <c:v>0.56244932673450521</c:v>
                </c:pt>
                <c:pt idx="34">
                  <c:v>0.55950259344458719</c:v>
                </c:pt>
                <c:pt idx="35">
                  <c:v>0.5564786103480025</c:v>
                </c:pt>
                <c:pt idx="36">
                  <c:v>0.55337829857929632</c:v>
                </c:pt>
                <c:pt idx="37">
                  <c:v>0.55020260252346676</c:v>
                </c:pt>
                <c:pt idx="38">
                  <c:v>0.54695248952829612</c:v>
                </c:pt>
                <c:pt idx="39">
                  <c:v>0.54362894960968733</c:v>
                </c:pt>
                <c:pt idx="40">
                  <c:v>0.54023299515009526</c:v>
                </c:pt>
                <c:pt idx="41">
                  <c:v>0.53676566059014585</c:v>
                </c:pt>
                <c:pt idx="42">
                  <c:v>0.53322800211353483</c:v>
                </c:pt>
                <c:pt idx="43">
                  <c:v>0.52962109732530416</c:v>
                </c:pt>
                <c:pt idx="44">
                  <c:v>0.52594604492359331</c:v>
                </c:pt>
                <c:pt idx="45">
                  <c:v>0.52220396436496486</c:v>
                </c:pt>
                <c:pt idx="46">
                  <c:v>0.5183959955234072</c:v>
                </c:pt>
                <c:pt idx="47">
                  <c:v>0.51452329834311816</c:v>
                </c:pt>
                <c:pt idx="48">
                  <c:v>0.51058705248517466</c:v>
                </c:pt>
                <c:pt idx="49">
                  <c:v>0.5065884569681961</c:v>
                </c:pt>
                <c:pt idx="50">
                  <c:v>0.50252872980311225</c:v>
                </c:pt>
                <c:pt idx="51">
                  <c:v>0.49840910762214519</c:v>
                </c:pt>
                <c:pt idx="52">
                  <c:v>0.4942308453021188</c:v>
                </c:pt>
                <c:pt idx="53">
                  <c:v>0.48999521558221149</c:v>
                </c:pt>
                <c:pt idx="54">
                  <c:v>0.48570350867626744</c:v>
                </c:pt>
                <c:pt idx="55">
                  <c:v>0.48135703187978496</c:v>
                </c:pt>
                <c:pt idx="56">
                  <c:v>0.47695710917170137</c:v>
                </c:pt>
                <c:pt idx="57">
                  <c:v>0.47250508081109671</c:v>
                </c:pt>
                <c:pt idx="58">
                  <c:v>0.4680023029289373</c:v>
                </c:pt>
                <c:pt idx="59">
                  <c:v>0.4634501471149855</c:v>
                </c:pt>
                <c:pt idx="60">
                  <c:v>0.45884999999999998</c:v>
                </c:pt>
                <c:pt idx="61">
                  <c:v>0.45420326283335444</c:v>
                </c:pt>
                <c:pt idx="62">
                  <c:v>0.44951135105620393</c:v>
                </c:pt>
                <c:pt idx="63">
                  <c:v>0.44477569387032728</c:v>
                </c:pt>
                <c:pt idx="64">
                  <c:v>0.43999773380277873</c:v>
                </c:pt>
                <c:pt idx="65">
                  <c:v>0.43517892626647992</c:v>
                </c:pt>
                <c:pt idx="66">
                  <c:v>0.43032073911688723</c:v>
                </c:pt>
                <c:pt idx="67">
                  <c:v>0.42542465220486875</c:v>
                </c:pt>
                <c:pt idx="68">
                  <c:v>0.4204921569259274</c:v>
                </c:pt>
                <c:pt idx="69">
                  <c:v>0.41552475576590731</c:v>
                </c:pt>
                <c:pt idx="70">
                  <c:v>0.41052396184332202</c:v>
                </c:pt>
                <c:pt idx="71">
                  <c:v>0.40549129844844417</c:v>
                </c:pt>
                <c:pt idx="72">
                  <c:v>0.40042829857929635</c:v>
                </c:pt>
                <c:pt idx="73">
                  <c:v>0.3953365044746851</c:v>
                </c:pt>
                <c:pt idx="74">
                  <c:v>0.39021746714441996</c:v>
                </c:pt>
                <c:pt idx="75">
                  <c:v>0.38507274589686102</c:v>
                </c:pt>
                <c:pt idx="76">
                  <c:v>0.37990390786393829</c:v>
                </c:pt>
                <c:pt idx="77">
                  <c:v>0.3747125275237882</c:v>
                </c:pt>
                <c:pt idx="78">
                  <c:v>0.36950018622115255</c:v>
                </c:pt>
                <c:pt idx="79">
                  <c:v>0.36426847168568505</c:v>
                </c:pt>
                <c:pt idx="80">
                  <c:v>0.35901897754831397</c:v>
                </c:pt>
                <c:pt idx="81">
                  <c:v>0.35375330285580658</c:v>
                </c:pt>
                <c:pt idx="82">
                  <c:v>0.34847305158368397</c:v>
                </c:pt>
                <c:pt idx="83">
                  <c:v>0.34317983214763459</c:v>
                </c:pt>
                <c:pt idx="84">
                  <c:v>0.33787525691357512</c:v>
                </c:pt>
                <c:pt idx="85">
                  <c:v>0.33256094170650857</c:v>
                </c:pt>
                <c:pt idx="86">
                  <c:v>0.32723850531832788</c:v>
                </c:pt>
                <c:pt idx="87">
                  <c:v>0.32190956901471651</c:v>
                </c:pt>
                <c:pt idx="88">
                  <c:v>0.31657575604129501</c:v>
                </c:pt>
                <c:pt idx="89">
                  <c:v>0.31123869112916502</c:v>
                </c:pt>
                <c:pt idx="90">
                  <c:v>0.30589999999999995</c:v>
                </c:pt>
                <c:pt idx="91">
                  <c:v>0.30056130887083493</c:v>
                </c:pt>
                <c:pt idx="92">
                  <c:v>0.29522424395870489</c:v>
                </c:pt>
                <c:pt idx="93">
                  <c:v>0.28989043098528344</c:v>
                </c:pt>
                <c:pt idx="94">
                  <c:v>0.28456149468167202</c:v>
                </c:pt>
                <c:pt idx="95">
                  <c:v>0.27923905829349127</c:v>
                </c:pt>
                <c:pt idx="96">
                  <c:v>0.27392474308642473</c:v>
                </c:pt>
                <c:pt idx="97">
                  <c:v>0.26862016785236537</c:v>
                </c:pt>
                <c:pt idx="98">
                  <c:v>0.26332694841631599</c:v>
                </c:pt>
                <c:pt idx="99">
                  <c:v>0.25804669714419337</c:v>
                </c:pt>
                <c:pt idx="100">
                  <c:v>0.25278102245168599</c:v>
                </c:pt>
                <c:pt idx="101">
                  <c:v>0.24753152831431491</c:v>
                </c:pt>
                <c:pt idx="102">
                  <c:v>0.24229981377884738</c:v>
                </c:pt>
                <c:pt idx="103">
                  <c:v>0.23708747247621165</c:v>
                </c:pt>
                <c:pt idx="104">
                  <c:v>0.2318960921360616</c:v>
                </c:pt>
                <c:pt idx="105">
                  <c:v>0.22672725410313882</c:v>
                </c:pt>
                <c:pt idx="106">
                  <c:v>0.22158253285557994</c:v>
                </c:pt>
                <c:pt idx="107">
                  <c:v>0.21646349552531483</c:v>
                </c:pt>
                <c:pt idx="108">
                  <c:v>0.21137170142070358</c:v>
                </c:pt>
                <c:pt idx="109">
                  <c:v>0.20630870155155573</c:v>
                </c:pt>
                <c:pt idx="110">
                  <c:v>0.20127603815667791</c:v>
                </c:pt>
                <c:pt idx="111">
                  <c:v>0.19627524423409262</c:v>
                </c:pt>
                <c:pt idx="112">
                  <c:v>0.19130784307407245</c:v>
                </c:pt>
                <c:pt idx="113">
                  <c:v>0.18637534779513112</c:v>
                </c:pt>
                <c:pt idx="114">
                  <c:v>0.18147926088311267</c:v>
                </c:pt>
                <c:pt idx="115">
                  <c:v>0.17662107373352004</c:v>
                </c:pt>
                <c:pt idx="116">
                  <c:v>0.17180226619722117</c:v>
                </c:pt>
                <c:pt idx="117">
                  <c:v>0.16702430612967265</c:v>
                </c:pt>
                <c:pt idx="118">
                  <c:v>0.16228864894379594</c:v>
                </c:pt>
                <c:pt idx="119">
                  <c:v>0.15759673716664549</c:v>
                </c:pt>
                <c:pt idx="120">
                  <c:v>0.15295000000000003</c:v>
                </c:pt>
                <c:pt idx="121">
                  <c:v>0.14834985288501437</c:v>
                </c:pt>
                <c:pt idx="122">
                  <c:v>0.14379769707106263</c:v>
                </c:pt>
                <c:pt idx="123">
                  <c:v>0.13929491918890319</c:v>
                </c:pt>
                <c:pt idx="124">
                  <c:v>0.13484289082829856</c:v>
                </c:pt>
                <c:pt idx="125">
                  <c:v>0.13044296812021497</c:v>
                </c:pt>
                <c:pt idx="126">
                  <c:v>0.12609649132373249</c:v>
                </c:pt>
                <c:pt idx="127">
                  <c:v>0.12180478441778839</c:v>
                </c:pt>
                <c:pt idx="128">
                  <c:v>0.11756915469788112</c:v>
                </c:pt>
                <c:pt idx="129">
                  <c:v>0.11339089237785477</c:v>
                </c:pt>
                <c:pt idx="130">
                  <c:v>0.10927127019688759</c:v>
                </c:pt>
                <c:pt idx="131">
                  <c:v>0.10521154303180383</c:v>
                </c:pt>
                <c:pt idx="132">
                  <c:v>0.10121294751482524</c:v>
                </c:pt>
                <c:pt idx="133">
                  <c:v>9.7276701656881737E-2</c:v>
                </c:pt>
                <c:pt idx="134">
                  <c:v>9.3404004476592695E-2</c:v>
                </c:pt>
                <c:pt idx="135">
                  <c:v>8.9596035635035126E-2</c:v>
                </c:pt>
                <c:pt idx="136">
                  <c:v>8.5853955076406585E-2</c:v>
                </c:pt>
                <c:pt idx="137">
                  <c:v>8.2178902674695742E-2</c:v>
                </c:pt>
                <c:pt idx="138">
                  <c:v>7.8571997886465156E-2</c:v>
                </c:pt>
                <c:pt idx="139">
                  <c:v>7.5034339409854017E-2</c:v>
                </c:pt>
                <c:pt idx="140">
                  <c:v>7.1567004849904636E-2</c:v>
                </c:pt>
                <c:pt idx="141">
                  <c:v>6.8171050390312599E-2</c:v>
                </c:pt>
                <c:pt idx="142">
                  <c:v>6.4847510471703756E-2</c:v>
                </c:pt>
                <c:pt idx="143">
                  <c:v>6.1597397476533089E-2</c:v>
                </c:pt>
                <c:pt idx="144">
                  <c:v>5.8421701420703603E-2</c:v>
                </c:pt>
                <c:pt idx="145">
                  <c:v>5.5321389651997344E-2</c:v>
                </c:pt>
                <c:pt idx="146">
                  <c:v>5.2297406555412762E-2</c:v>
                </c:pt>
                <c:pt idx="147">
                  <c:v>4.9350673265494804E-2</c:v>
                </c:pt>
                <c:pt idx="148">
                  <c:v>4.6482087385749271E-2</c:v>
                </c:pt>
                <c:pt idx="149">
                  <c:v>4.3692522715223892E-2</c:v>
                </c:pt>
                <c:pt idx="150">
                  <c:v>4.098282898234018E-2</c:v>
                </c:pt>
                <c:pt idx="151">
                  <c:v>3.8353831586058817E-2</c:v>
                </c:pt>
                <c:pt idx="152">
                  <c:v>3.5806331344454212E-2</c:v>
                </c:pt>
                <c:pt idx="153">
                  <c:v>3.3341104250778297E-2</c:v>
                </c:pt>
                <c:pt idx="154">
                  <c:v>3.0958901237084779E-2</c:v>
                </c:pt>
                <c:pt idx="155">
                  <c:v>2.8660447945488776E-2</c:v>
                </c:pt>
                <c:pt idx="156">
                  <c:v>2.6446444507128408E-2</c:v>
                </c:pt>
                <c:pt idx="157">
                  <c:v>2.4317565328898505E-2</c:v>
                </c:pt>
                <c:pt idx="158">
                  <c:v>2.2274458888019766E-2</c:v>
                </c:pt>
                <c:pt idx="159">
                  <c:v>2.0317747534505992E-2</c:v>
                </c:pt>
                <c:pt idx="160">
                  <c:v>1.8448027301590619E-2</c:v>
                </c:pt>
                <c:pt idx="161">
                  <c:v>1.6665867724168948E-2</c:v>
                </c:pt>
                <c:pt idx="162">
                  <c:v>1.4971811665312529E-2</c:v>
                </c:pt>
                <c:pt idx="163">
                  <c:v>1.3366375150907439E-2</c:v>
                </c:pt>
                <c:pt idx="164">
                  <c:v>1.185004721246824E-2</c:v>
                </c:pt>
                <c:pt idx="165">
                  <c:v>1.0423289738174024E-2</c:v>
                </c:pt>
                <c:pt idx="166">
                  <c:v>9.0865373321726839E-3</c:v>
                </c:pt>
                <c:pt idx="167">
                  <c:v>7.8401971821965843E-3</c:v>
                </c:pt>
                <c:pt idx="168">
                  <c:v>6.6846489355288363E-3</c:v>
                </c:pt>
                <c:pt idx="169">
                  <c:v>5.6202445833595793E-3</c:v>
                </c:pt>
                <c:pt idx="170">
                  <c:v>4.6473083535655824E-3</c:v>
                </c:pt>
                <c:pt idx="171">
                  <c:v>3.7661366119474127E-3</c:v>
                </c:pt>
                <c:pt idx="172">
                  <c:v>2.9769977719536489E-3</c:v>
                </c:pt>
                <c:pt idx="173">
                  <c:v>2.2801322129196167E-3</c:v>
                </c:pt>
                <c:pt idx="174">
                  <c:v>1.6757522068451824E-3</c:v>
                </c:pt>
                <c:pt idx="175">
                  <c:v>1.1640418537350317E-3</c:v>
                </c:pt>
                <c:pt idx="176">
                  <c:v>7.4515702551980478E-4</c:v>
                </c:pt>
                <c:pt idx="177">
                  <c:v>4.1922531857585543E-4</c:v>
                </c:pt>
                <c:pt idx="178">
                  <c:v>1.8634601485861824E-4</c:v>
                </c:pt>
                <c:pt idx="179">
                  <c:v>4.6590051659911591E-5</c:v>
                </c:pt>
                <c:pt idx="180">
                  <c:v>0</c:v>
                </c:pt>
                <c:pt idx="181">
                  <c:v>4.6590051659911591E-5</c:v>
                </c:pt>
                <c:pt idx="182">
                  <c:v>1.8634601485861824E-4</c:v>
                </c:pt>
                <c:pt idx="183">
                  <c:v>4.1922531857585543E-4</c:v>
                </c:pt>
                <c:pt idx="184">
                  <c:v>7.4515702551980478E-4</c:v>
                </c:pt>
                <c:pt idx="185">
                  <c:v>1.1640418537350317E-3</c:v>
                </c:pt>
                <c:pt idx="186">
                  <c:v>1.6757522068451824E-3</c:v>
                </c:pt>
                <c:pt idx="187">
                  <c:v>2.2801322129195611E-3</c:v>
                </c:pt>
                <c:pt idx="188">
                  <c:v>2.9769977719536489E-3</c:v>
                </c:pt>
                <c:pt idx="189">
                  <c:v>3.7661366119473572E-3</c:v>
                </c:pt>
                <c:pt idx="190">
                  <c:v>4.6473083535655824E-3</c:v>
                </c:pt>
                <c:pt idx="191">
                  <c:v>5.6202445833595793E-3</c:v>
                </c:pt>
                <c:pt idx="192">
                  <c:v>6.6846489355288918E-3</c:v>
                </c:pt>
                <c:pt idx="193">
                  <c:v>7.8401971821965288E-3</c:v>
                </c:pt>
                <c:pt idx="194">
                  <c:v>9.0865373321726839E-3</c:v>
                </c:pt>
                <c:pt idx="195">
                  <c:v>1.0423289738174024E-2</c:v>
                </c:pt>
                <c:pt idx="196">
                  <c:v>1.185004721246824E-2</c:v>
                </c:pt>
                <c:pt idx="197">
                  <c:v>1.3366375150907439E-2</c:v>
                </c:pt>
                <c:pt idx="198">
                  <c:v>1.4971811665312473E-2</c:v>
                </c:pt>
                <c:pt idx="199">
                  <c:v>1.6665867724169003E-2</c:v>
                </c:pt>
                <c:pt idx="200">
                  <c:v>1.8448027301590619E-2</c:v>
                </c:pt>
                <c:pt idx="201">
                  <c:v>2.0317747534505992E-2</c:v>
                </c:pt>
                <c:pt idx="202">
                  <c:v>2.227445888801971E-2</c:v>
                </c:pt>
                <c:pt idx="203">
                  <c:v>2.4317565328898505E-2</c:v>
                </c:pt>
                <c:pt idx="204">
                  <c:v>2.6446444507128408E-2</c:v>
                </c:pt>
                <c:pt idx="205">
                  <c:v>2.8660447945488721E-2</c:v>
                </c:pt>
                <c:pt idx="206">
                  <c:v>3.0958901237084835E-2</c:v>
                </c:pt>
                <c:pt idx="207">
                  <c:v>3.3341104250778242E-2</c:v>
                </c:pt>
                <c:pt idx="208">
                  <c:v>3.5806331344454267E-2</c:v>
                </c:pt>
                <c:pt idx="209">
                  <c:v>3.8353831586058817E-2</c:v>
                </c:pt>
                <c:pt idx="210">
                  <c:v>4.0982828982340236E-2</c:v>
                </c:pt>
                <c:pt idx="211">
                  <c:v>4.3692522715223836E-2</c:v>
                </c:pt>
                <c:pt idx="212">
                  <c:v>4.6482087385749271E-2</c:v>
                </c:pt>
                <c:pt idx="213">
                  <c:v>4.9350673265494749E-2</c:v>
                </c:pt>
                <c:pt idx="214">
                  <c:v>5.2297406555412707E-2</c:v>
                </c:pt>
                <c:pt idx="215">
                  <c:v>5.5321389651997399E-2</c:v>
                </c:pt>
                <c:pt idx="216">
                  <c:v>5.842170142070352E-2</c:v>
                </c:pt>
                <c:pt idx="217">
                  <c:v>6.1597397476533117E-2</c:v>
                </c:pt>
                <c:pt idx="218">
                  <c:v>6.4847510471703729E-2</c:v>
                </c:pt>
                <c:pt idx="219">
                  <c:v>6.8171050390312626E-2</c:v>
                </c:pt>
                <c:pt idx="220">
                  <c:v>7.1567004849904609E-2</c:v>
                </c:pt>
                <c:pt idx="221">
                  <c:v>7.503433940985399E-2</c:v>
                </c:pt>
                <c:pt idx="222">
                  <c:v>7.85719978864651E-2</c:v>
                </c:pt>
                <c:pt idx="223">
                  <c:v>8.2178902674695714E-2</c:v>
                </c:pt>
                <c:pt idx="224">
                  <c:v>8.5853955076406613E-2</c:v>
                </c:pt>
                <c:pt idx="225">
                  <c:v>8.9596035635035043E-2</c:v>
                </c:pt>
                <c:pt idx="226">
                  <c:v>9.3404004476592722E-2</c:v>
                </c:pt>
                <c:pt idx="227">
                  <c:v>9.7276701656881653E-2</c:v>
                </c:pt>
                <c:pt idx="228">
                  <c:v>0.10121294751482529</c:v>
                </c:pt>
                <c:pt idx="229">
                  <c:v>0.1052115430318038</c:v>
                </c:pt>
                <c:pt idx="230">
                  <c:v>0.10927127019688757</c:v>
                </c:pt>
                <c:pt idx="231">
                  <c:v>0.11339089237785457</c:v>
                </c:pt>
                <c:pt idx="232">
                  <c:v>0.11756915469788118</c:v>
                </c:pt>
                <c:pt idx="233">
                  <c:v>0.12180478441778841</c:v>
                </c:pt>
                <c:pt idx="234">
                  <c:v>0.12609649132373241</c:v>
                </c:pt>
                <c:pt idx="235">
                  <c:v>0.13044296812021489</c:v>
                </c:pt>
                <c:pt idx="236">
                  <c:v>0.13484289082829859</c:v>
                </c:pt>
                <c:pt idx="237">
                  <c:v>0.13929491918890322</c:v>
                </c:pt>
                <c:pt idx="238">
                  <c:v>0.14379769707106257</c:v>
                </c:pt>
                <c:pt idx="239">
                  <c:v>0.14834985288501432</c:v>
                </c:pt>
                <c:pt idx="240">
                  <c:v>0.15294999999999984</c:v>
                </c:pt>
                <c:pt idx="241">
                  <c:v>0.15759673716664555</c:v>
                </c:pt>
                <c:pt idx="242">
                  <c:v>0.16228864894379599</c:v>
                </c:pt>
                <c:pt idx="243">
                  <c:v>0.16702430612967256</c:v>
                </c:pt>
                <c:pt idx="244">
                  <c:v>0.17180226619722108</c:v>
                </c:pt>
                <c:pt idx="245">
                  <c:v>0.1766210737335201</c:v>
                </c:pt>
                <c:pt idx="246">
                  <c:v>0.18147926088311273</c:v>
                </c:pt>
                <c:pt idx="247">
                  <c:v>0.1863753477951311</c:v>
                </c:pt>
                <c:pt idx="248">
                  <c:v>0.19130784307407239</c:v>
                </c:pt>
                <c:pt idx="249">
                  <c:v>0.19627524423409248</c:v>
                </c:pt>
                <c:pt idx="250">
                  <c:v>0.20127603815667794</c:v>
                </c:pt>
                <c:pt idx="251">
                  <c:v>0.20630870155155573</c:v>
                </c:pt>
                <c:pt idx="252">
                  <c:v>0.21137170142070349</c:v>
                </c:pt>
                <c:pt idx="253">
                  <c:v>0.21646349552531469</c:v>
                </c:pt>
                <c:pt idx="254">
                  <c:v>0.22158253285557999</c:v>
                </c:pt>
                <c:pt idx="255">
                  <c:v>0.2267272541031389</c:v>
                </c:pt>
                <c:pt idx="256">
                  <c:v>0.2318960921360616</c:v>
                </c:pt>
                <c:pt idx="257">
                  <c:v>0.23708747247621159</c:v>
                </c:pt>
                <c:pt idx="258">
                  <c:v>0.24229981377884724</c:v>
                </c:pt>
                <c:pt idx="259">
                  <c:v>0.24753152831431496</c:v>
                </c:pt>
                <c:pt idx="260">
                  <c:v>0.25278102245168599</c:v>
                </c:pt>
                <c:pt idx="261">
                  <c:v>0.25804669714419326</c:v>
                </c:pt>
                <c:pt idx="262">
                  <c:v>0.26332694841631582</c:v>
                </c:pt>
                <c:pt idx="263">
                  <c:v>0.26862016785236542</c:v>
                </c:pt>
                <c:pt idx="264">
                  <c:v>0.27392474308642478</c:v>
                </c:pt>
                <c:pt idx="265">
                  <c:v>0.27923905829349127</c:v>
                </c:pt>
                <c:pt idx="266">
                  <c:v>0.28456149468167191</c:v>
                </c:pt>
                <c:pt idx="267">
                  <c:v>0.28989043098528328</c:v>
                </c:pt>
                <c:pt idx="268">
                  <c:v>0.29522424395870495</c:v>
                </c:pt>
                <c:pt idx="269">
                  <c:v>0.30056130887083493</c:v>
                </c:pt>
                <c:pt idx="270">
                  <c:v>0.30589999999999989</c:v>
                </c:pt>
                <c:pt idx="271">
                  <c:v>0.31123869112916486</c:v>
                </c:pt>
                <c:pt idx="272">
                  <c:v>0.31657575604129506</c:v>
                </c:pt>
                <c:pt idx="273">
                  <c:v>0.32190956901471651</c:v>
                </c:pt>
                <c:pt idx="274">
                  <c:v>0.32723850531832788</c:v>
                </c:pt>
                <c:pt idx="275">
                  <c:v>0.33256094170650852</c:v>
                </c:pt>
                <c:pt idx="276">
                  <c:v>0.33787525691357501</c:v>
                </c:pt>
                <c:pt idx="277">
                  <c:v>0.34317983214763459</c:v>
                </c:pt>
                <c:pt idx="278">
                  <c:v>0.34847305158368397</c:v>
                </c:pt>
                <c:pt idx="279">
                  <c:v>0.35375330285580653</c:v>
                </c:pt>
                <c:pt idx="280">
                  <c:v>0.3590189775483138</c:v>
                </c:pt>
                <c:pt idx="281">
                  <c:v>0.3642684716856851</c:v>
                </c:pt>
                <c:pt idx="282">
                  <c:v>0.36950018622115255</c:v>
                </c:pt>
                <c:pt idx="283">
                  <c:v>0.3747125275237882</c:v>
                </c:pt>
                <c:pt idx="284">
                  <c:v>0.37990390786393824</c:v>
                </c:pt>
                <c:pt idx="285">
                  <c:v>0.38507274589686091</c:v>
                </c:pt>
                <c:pt idx="286">
                  <c:v>0.39021746714442007</c:v>
                </c:pt>
                <c:pt idx="287">
                  <c:v>0.3953365044746851</c:v>
                </c:pt>
                <c:pt idx="288">
                  <c:v>0.40042829857929629</c:v>
                </c:pt>
                <c:pt idx="289">
                  <c:v>0.40549129844844406</c:v>
                </c:pt>
                <c:pt idx="290">
                  <c:v>0.41052396184332207</c:v>
                </c:pt>
                <c:pt idx="291">
                  <c:v>0.41552475576590731</c:v>
                </c:pt>
                <c:pt idx="292">
                  <c:v>0.4204921569259274</c:v>
                </c:pt>
                <c:pt idx="293">
                  <c:v>0.42542465220486869</c:v>
                </c:pt>
                <c:pt idx="294">
                  <c:v>0.43032073911688706</c:v>
                </c:pt>
                <c:pt idx="295">
                  <c:v>0.43517892626647992</c:v>
                </c:pt>
                <c:pt idx="296">
                  <c:v>0.43999773380277873</c:v>
                </c:pt>
                <c:pt idx="297">
                  <c:v>0.44477569387032723</c:v>
                </c:pt>
                <c:pt idx="298">
                  <c:v>0.44951135105620377</c:v>
                </c:pt>
                <c:pt idx="299">
                  <c:v>0.45420326283335449</c:v>
                </c:pt>
                <c:pt idx="300">
                  <c:v>0.45884999999999998</c:v>
                </c:pt>
                <c:pt idx="301">
                  <c:v>0.4634501471149855</c:v>
                </c:pt>
                <c:pt idx="302">
                  <c:v>0.46800230292893724</c:v>
                </c:pt>
                <c:pt idx="303">
                  <c:v>0.47250508081109655</c:v>
                </c:pt>
                <c:pt idx="304">
                  <c:v>0.47695710917170142</c:v>
                </c:pt>
                <c:pt idx="305">
                  <c:v>0.4813570318797849</c:v>
                </c:pt>
                <c:pt idx="306">
                  <c:v>0.48570350867626738</c:v>
                </c:pt>
                <c:pt idx="307">
                  <c:v>0.48999521558221137</c:v>
                </c:pt>
                <c:pt idx="308">
                  <c:v>0.49423084530211886</c:v>
                </c:pt>
                <c:pt idx="309">
                  <c:v>0.49840910762214519</c:v>
                </c:pt>
                <c:pt idx="310">
                  <c:v>0.50252872980311225</c:v>
                </c:pt>
                <c:pt idx="311">
                  <c:v>0.50658845696819599</c:v>
                </c:pt>
                <c:pt idx="312">
                  <c:v>0.51058705248517455</c:v>
                </c:pt>
                <c:pt idx="313">
                  <c:v>0.51452329834311827</c:v>
                </c:pt>
                <c:pt idx="314">
                  <c:v>0.5183959955234072</c:v>
                </c:pt>
                <c:pt idx="315">
                  <c:v>0.52220396436496475</c:v>
                </c:pt>
                <c:pt idx="316">
                  <c:v>0.5259460449235932</c:v>
                </c:pt>
                <c:pt idx="317">
                  <c:v>0.52962109732530416</c:v>
                </c:pt>
                <c:pt idx="318">
                  <c:v>0.53322800211353483</c:v>
                </c:pt>
                <c:pt idx="319">
                  <c:v>0.53676566059014585</c:v>
                </c:pt>
                <c:pt idx="320">
                  <c:v>0.54023299515009526</c:v>
                </c:pt>
                <c:pt idx="321">
                  <c:v>0.54362894960968722</c:v>
                </c:pt>
                <c:pt idx="322">
                  <c:v>0.54695248952829623</c:v>
                </c:pt>
                <c:pt idx="323">
                  <c:v>0.55020260252346676</c:v>
                </c:pt>
                <c:pt idx="324">
                  <c:v>0.55337829857929632</c:v>
                </c:pt>
                <c:pt idx="325">
                  <c:v>0.55647861034800239</c:v>
                </c:pt>
                <c:pt idx="326">
                  <c:v>0.55950259344458719</c:v>
                </c:pt>
                <c:pt idx="327">
                  <c:v>0.56244932673450521</c:v>
                </c:pt>
                <c:pt idx="328">
                  <c:v>0.56531791261425068</c:v>
                </c:pt>
                <c:pt idx="329">
                  <c:v>0.56810747728477606</c:v>
                </c:pt>
                <c:pt idx="330">
                  <c:v>0.57081717101765961</c:v>
                </c:pt>
                <c:pt idx="331">
                  <c:v>0.57344616841394114</c:v>
                </c:pt>
                <c:pt idx="332">
                  <c:v>0.57599366865554558</c:v>
                </c:pt>
                <c:pt idx="333">
                  <c:v>0.5784588957492216</c:v>
                </c:pt>
                <c:pt idx="334">
                  <c:v>0.58084109876291501</c:v>
                </c:pt>
                <c:pt idx="335">
                  <c:v>0.58313955205451118</c:v>
                </c:pt>
                <c:pt idx="336">
                  <c:v>0.58535355549287149</c:v>
                </c:pt>
                <c:pt idx="337">
                  <c:v>0.58748243467110139</c:v>
                </c:pt>
                <c:pt idx="338">
                  <c:v>0.58952554111198019</c:v>
                </c:pt>
                <c:pt idx="339">
                  <c:v>0.59148225246549391</c:v>
                </c:pt>
                <c:pt idx="340">
                  <c:v>0.59335197269840934</c:v>
                </c:pt>
                <c:pt idx="341">
                  <c:v>0.59513413227583101</c:v>
                </c:pt>
                <c:pt idx="342">
                  <c:v>0.59682818833468732</c:v>
                </c:pt>
                <c:pt idx="343">
                  <c:v>0.59843362484909246</c:v>
                </c:pt>
                <c:pt idx="344">
                  <c:v>0.5999499527875316</c:v>
                </c:pt>
                <c:pt idx="345">
                  <c:v>0.60137671026182593</c:v>
                </c:pt>
                <c:pt idx="346">
                  <c:v>0.60271346266782722</c:v>
                </c:pt>
                <c:pt idx="347">
                  <c:v>0.60395980281780326</c:v>
                </c:pt>
                <c:pt idx="348">
                  <c:v>0.60511535106447101</c:v>
                </c:pt>
                <c:pt idx="349">
                  <c:v>0.60617975541664038</c:v>
                </c:pt>
                <c:pt idx="350">
                  <c:v>0.60715269164643426</c:v>
                </c:pt>
                <c:pt idx="351">
                  <c:v>0.60803386338805243</c:v>
                </c:pt>
                <c:pt idx="352">
                  <c:v>0.60882300222804631</c:v>
                </c:pt>
                <c:pt idx="353">
                  <c:v>0.60951986778708034</c:v>
                </c:pt>
                <c:pt idx="354">
                  <c:v>0.61012424779315477</c:v>
                </c:pt>
                <c:pt idx="355">
                  <c:v>0.61063595814626481</c:v>
                </c:pt>
                <c:pt idx="356">
                  <c:v>0.61105484297448009</c:v>
                </c:pt>
                <c:pt idx="357">
                  <c:v>0.61138077468142404</c:v>
                </c:pt>
                <c:pt idx="358">
                  <c:v>0.61161365398514134</c:v>
                </c:pt>
                <c:pt idx="359">
                  <c:v>0.61175340994833993</c:v>
                </c:pt>
                <c:pt idx="360">
                  <c:v>0.6117999999999999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1E-401E-942F-2ABB68546115}"/>
            </c:ext>
          </c:extLst>
        </c:ser>
        <c:ser>
          <c:idx val="1"/>
          <c:order val="1"/>
          <c:tx>
            <c:v>front wheel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'Centre of gravity'!$L$2:$L$362</c:f>
              <c:numCache>
                <c:formatCode>0.000</c:formatCode>
                <c:ptCount val="361"/>
                <c:pt idx="0">
                  <c:v>1.6709000000000001</c:v>
                </c:pt>
                <c:pt idx="1">
                  <c:v>1.6761339766905412</c:v>
                </c:pt>
                <c:pt idx="2">
                  <c:v>1.6813663590610801</c:v>
                </c:pt>
                <c:pt idx="3">
                  <c:v>1.6865955532772587</c:v>
                </c:pt>
                <c:pt idx="4">
                  <c:v>1.6918199664758631</c:v>
                </c:pt>
                <c:pt idx="5">
                  <c:v>1.6970380072500226</c:v>
                </c:pt>
                <c:pt idx="6">
                  <c:v>1.7022480861339693</c:v>
                </c:pt>
                <c:pt idx="7">
                  <c:v>1.7074486160872038</c:v>
                </c:pt>
                <c:pt idx="8">
                  <c:v>1.7126380129779235</c:v>
                </c:pt>
                <c:pt idx="9">
                  <c:v>1.7178146960655651</c:v>
                </c:pt>
                <c:pt idx="10">
                  <c:v>1.7229770884823123</c:v>
                </c:pt>
                <c:pt idx="11">
                  <c:v>1.7281236177134258</c:v>
                </c:pt>
                <c:pt idx="12">
                  <c:v>1.7332527160762461</c:v>
                </c:pt>
                <c:pt idx="13">
                  <c:v>1.7383628211977251</c:v>
                </c:pt>
                <c:pt idx="14">
                  <c:v>1.7434523764903402</c:v>
                </c:pt>
                <c:pt idx="15">
                  <c:v>1.748519831626246</c:v>
                </c:pt>
                <c:pt idx="16">
                  <c:v>1.7535636430095178</c:v>
                </c:pt>
                <c:pt idx="17">
                  <c:v>1.7585822742463486</c:v>
                </c:pt>
                <c:pt idx="18">
                  <c:v>1.7635741966130467</c:v>
                </c:pt>
                <c:pt idx="19">
                  <c:v>1.7685378895217012</c:v>
                </c:pt>
                <c:pt idx="20">
                  <c:v>1.7734718409833681</c:v>
                </c:pt>
                <c:pt idx="21">
                  <c:v>1.7783745480686355</c:v>
                </c:pt>
                <c:pt idx="22">
                  <c:v>1.7832445173654319</c:v>
                </c:pt>
                <c:pt idx="23">
                  <c:v>1.7880802654339332</c:v>
                </c:pt>
                <c:pt idx="24">
                  <c:v>1.7928803192584324</c:v>
                </c:pt>
                <c:pt idx="25">
                  <c:v>1.7976432166960357</c:v>
                </c:pt>
                <c:pt idx="26">
                  <c:v>1.8023675069220442</c:v>
                </c:pt>
                <c:pt idx="27">
                  <c:v>1.80705175087189</c:v>
                </c:pt>
                <c:pt idx="28">
                  <c:v>1.8116945216794886</c:v>
                </c:pt>
                <c:pt idx="29">
                  <c:v>1.8162944051118763</c:v>
                </c:pt>
                <c:pt idx="30">
                  <c:v>1.8208499999999999</c:v>
                </c:pt>
                <c:pt idx="31">
                  <c:v>1.8253599186655252</c:v>
                </c:pt>
                <c:pt idx="32">
                  <c:v>1.829822787343538</c:v>
                </c:pt>
                <c:pt idx="33">
                  <c:v>1.8342372466010066</c:v>
                </c:pt>
                <c:pt idx="34">
                  <c:v>1.8386019517508769</c:v>
                </c:pt>
                <c:pt idx="35">
                  <c:v>1.8429155732616787</c:v>
                </c:pt>
                <c:pt idx="36">
                  <c:v>1.8471767971625126</c:v>
                </c:pt>
                <c:pt idx="37">
                  <c:v>1.8513843254432991</c:v>
                </c:pt>
                <c:pt idx="38">
                  <c:v>1.8555368764501647</c:v>
                </c:pt>
                <c:pt idx="39">
                  <c:v>1.8596331852758461</c:v>
                </c:pt>
                <c:pt idx="40">
                  <c:v>1.863672004144993</c:v>
                </c:pt>
                <c:pt idx="41">
                  <c:v>1.867652102794253</c:v>
                </c:pt>
                <c:pt idx="42">
                  <c:v>1.8715722688470215</c:v>
                </c:pt>
                <c:pt idx="43">
                  <c:v>1.8754313081827432</c:v>
                </c:pt>
                <c:pt idx="44">
                  <c:v>1.8792280453006531</c:v>
                </c:pt>
                <c:pt idx="45">
                  <c:v>1.8829613236778455</c:v>
                </c:pt>
                <c:pt idx="46">
                  <c:v>1.8866300061215613</c:v>
                </c:pt>
                <c:pt idx="47">
                  <c:v>1.8902329751155891</c:v>
                </c:pt>
                <c:pt idx="48">
                  <c:v>1.8937691331606703</c:v>
                </c:pt>
                <c:pt idx="49">
                  <c:v>1.8972374031088093</c:v>
                </c:pt>
                <c:pt idx="50">
                  <c:v>1.9006367284913814</c:v>
                </c:pt>
                <c:pt idx="51">
                  <c:v>1.9039660738409454</c:v>
                </c:pt>
                <c:pt idx="52">
                  <c:v>1.9072244250066559</c:v>
                </c:pt>
                <c:pt idx="53">
                  <c:v>1.910410789463183</c:v>
                </c:pt>
                <c:pt idx="54">
                  <c:v>1.9135241966130465</c:v>
                </c:pt>
                <c:pt idx="55">
                  <c:v>1.9165636980822685</c:v>
                </c:pt>
                <c:pt idx="56">
                  <c:v>1.919528368009257</c:v>
                </c:pt>
                <c:pt idx="57">
                  <c:v>1.9224173033268326</c:v>
                </c:pt>
                <c:pt idx="58">
                  <c:v>1.9252296240373119</c:v>
                </c:pt>
                <c:pt idx="59">
                  <c:v>1.9279644734805634</c:v>
                </c:pt>
                <c:pt idx="60">
                  <c:v>1.9306210185949531</c:v>
                </c:pt>
                <c:pt idx="61">
                  <c:v>1.9331984501711048</c:v>
                </c:pt>
                <c:pt idx="62">
                  <c:v>1.935695983098392</c:v>
                </c:pt>
                <c:pt idx="63">
                  <c:v>1.9381128566040915</c:v>
                </c:pt>
                <c:pt idx="64">
                  <c:v>1.94044833448512</c:v>
                </c:pt>
                <c:pt idx="65">
                  <c:v>1.9427017053322913</c:v>
                </c:pt>
                <c:pt idx="66">
                  <c:v>1.944872282747016</c:v>
                </c:pt>
                <c:pt idx="67">
                  <c:v>1.9469594055503867</c:v>
                </c:pt>
                <c:pt idx="68">
                  <c:v>1.9489624379845796</c:v>
                </c:pt>
                <c:pt idx="69">
                  <c:v>1.9508807699065107</c:v>
                </c:pt>
                <c:pt idx="70">
                  <c:v>1.9527138169736937</c:v>
                </c:pt>
                <c:pt idx="71">
                  <c:v>1.9544610208222351</c:v>
                </c:pt>
                <c:pt idx="72">
                  <c:v>1.9561218492369163</c:v>
                </c:pt>
                <c:pt idx="73">
                  <c:v>1.9576957963133141</c:v>
                </c:pt>
                <c:pt idx="74">
                  <c:v>1.9591823826119017</c:v>
                </c:pt>
                <c:pt idx="75">
                  <c:v>1.9605811553040915</c:v>
                </c:pt>
                <c:pt idx="76">
                  <c:v>1.9618916883101711</c:v>
                </c:pt>
                <c:pt idx="77">
                  <c:v>1.963113582429092</c:v>
                </c:pt>
                <c:pt idx="78">
                  <c:v>1.9642464654600682</c:v>
                </c:pt>
                <c:pt idx="79">
                  <c:v>1.9652899923159544</c:v>
                </c:pt>
                <c:pt idx="80">
                  <c:v>1.966243845128361</c:v>
                </c:pt>
                <c:pt idx="81">
                  <c:v>1.9671077333444817</c:v>
                </c:pt>
                <c:pt idx="82">
                  <c:v>1.9678813938155968</c:v>
                </c:pt>
                <c:pt idx="83">
                  <c:v>1.9685645908772322</c:v>
                </c:pt>
                <c:pt idx="84">
                  <c:v>1.9691571164209449</c:v>
                </c:pt>
                <c:pt idx="85">
                  <c:v>1.9696587899577143</c:v>
                </c:pt>
                <c:pt idx="86">
                  <c:v>1.970069458672921</c:v>
                </c:pt>
                <c:pt idx="87">
                  <c:v>1.9703889974728965</c:v>
                </c:pt>
                <c:pt idx="88">
                  <c:v>1.9706173090230268</c:v>
                </c:pt>
                <c:pt idx="89">
                  <c:v>1.9707543237774017</c:v>
                </c:pt>
                <c:pt idx="90">
                  <c:v>1.9707999999999999</c:v>
                </c:pt>
                <c:pt idx="91">
                  <c:v>1.9707543237774017</c:v>
                </c:pt>
                <c:pt idx="92">
                  <c:v>1.9706173090230268</c:v>
                </c:pt>
                <c:pt idx="93">
                  <c:v>1.9703889974728965</c:v>
                </c:pt>
                <c:pt idx="94">
                  <c:v>1.970069458672921</c:v>
                </c:pt>
                <c:pt idx="95">
                  <c:v>1.9696587899577143</c:v>
                </c:pt>
                <c:pt idx="96">
                  <c:v>1.9691571164209449</c:v>
                </c:pt>
                <c:pt idx="97">
                  <c:v>1.9685645908772325</c:v>
                </c:pt>
                <c:pt idx="98">
                  <c:v>1.9678813938155968</c:v>
                </c:pt>
                <c:pt idx="99">
                  <c:v>1.9671077333444817</c:v>
                </c:pt>
                <c:pt idx="100">
                  <c:v>1.966243845128361</c:v>
                </c:pt>
                <c:pt idx="101">
                  <c:v>1.9652899923159544</c:v>
                </c:pt>
                <c:pt idx="102">
                  <c:v>1.9642464654600682</c:v>
                </c:pt>
                <c:pt idx="103">
                  <c:v>1.963113582429092</c:v>
                </c:pt>
                <c:pt idx="104">
                  <c:v>1.9618916883101711</c:v>
                </c:pt>
                <c:pt idx="105">
                  <c:v>1.9605811553040915</c:v>
                </c:pt>
                <c:pt idx="106">
                  <c:v>1.9591823826119017</c:v>
                </c:pt>
                <c:pt idx="107">
                  <c:v>1.9576957963133141</c:v>
                </c:pt>
                <c:pt idx="108">
                  <c:v>1.9561218492369163</c:v>
                </c:pt>
                <c:pt idx="109">
                  <c:v>1.9544610208222351</c:v>
                </c:pt>
                <c:pt idx="110">
                  <c:v>1.9527138169736937</c:v>
                </c:pt>
                <c:pt idx="111">
                  <c:v>1.9508807699065107</c:v>
                </c:pt>
                <c:pt idx="112">
                  <c:v>1.9489624379845796</c:v>
                </c:pt>
                <c:pt idx="113">
                  <c:v>1.9469594055503867</c:v>
                </c:pt>
                <c:pt idx="114">
                  <c:v>1.944872282747016</c:v>
                </c:pt>
                <c:pt idx="115">
                  <c:v>1.9427017053322913</c:v>
                </c:pt>
                <c:pt idx="116">
                  <c:v>1.94044833448512</c:v>
                </c:pt>
                <c:pt idx="117">
                  <c:v>1.9381128566040915</c:v>
                </c:pt>
                <c:pt idx="118">
                  <c:v>1.935695983098392</c:v>
                </c:pt>
                <c:pt idx="119">
                  <c:v>1.9331984501711048</c:v>
                </c:pt>
                <c:pt idx="120">
                  <c:v>1.9306210185949531</c:v>
                </c:pt>
                <c:pt idx="121">
                  <c:v>1.9279644734805634</c:v>
                </c:pt>
                <c:pt idx="122">
                  <c:v>1.9252296240373121</c:v>
                </c:pt>
                <c:pt idx="123">
                  <c:v>1.9224173033268326</c:v>
                </c:pt>
                <c:pt idx="124">
                  <c:v>1.919528368009257</c:v>
                </c:pt>
                <c:pt idx="125">
                  <c:v>1.9165636980822685</c:v>
                </c:pt>
                <c:pt idx="126">
                  <c:v>1.9135241966130465</c:v>
                </c:pt>
                <c:pt idx="127">
                  <c:v>1.910410789463183</c:v>
                </c:pt>
                <c:pt idx="128">
                  <c:v>1.9072244250066559</c:v>
                </c:pt>
                <c:pt idx="129">
                  <c:v>1.9039660738409454</c:v>
                </c:pt>
                <c:pt idx="130">
                  <c:v>1.9006367284913814</c:v>
                </c:pt>
                <c:pt idx="131">
                  <c:v>1.8972374031088093</c:v>
                </c:pt>
                <c:pt idx="132">
                  <c:v>1.8937691331606703</c:v>
                </c:pt>
                <c:pt idx="133">
                  <c:v>1.8902329751155893</c:v>
                </c:pt>
                <c:pt idx="134">
                  <c:v>1.8866300061215613</c:v>
                </c:pt>
                <c:pt idx="135">
                  <c:v>1.8829613236778455</c:v>
                </c:pt>
                <c:pt idx="136">
                  <c:v>1.8792280453006531</c:v>
                </c:pt>
                <c:pt idx="137">
                  <c:v>1.8754313081827432</c:v>
                </c:pt>
                <c:pt idx="138">
                  <c:v>1.8715722688470215</c:v>
                </c:pt>
                <c:pt idx="139">
                  <c:v>1.867652102794253</c:v>
                </c:pt>
                <c:pt idx="140">
                  <c:v>1.863672004144993</c:v>
                </c:pt>
                <c:pt idx="141">
                  <c:v>1.8596331852758461</c:v>
                </c:pt>
                <c:pt idx="142">
                  <c:v>1.8555368764501647</c:v>
                </c:pt>
                <c:pt idx="143">
                  <c:v>1.8513843254432991</c:v>
                </c:pt>
                <c:pt idx="144">
                  <c:v>1.8471767971625126</c:v>
                </c:pt>
                <c:pt idx="145">
                  <c:v>1.8429155732616787</c:v>
                </c:pt>
                <c:pt idx="146">
                  <c:v>1.8386019517508769</c:v>
                </c:pt>
                <c:pt idx="147">
                  <c:v>1.8342372466010066</c:v>
                </c:pt>
                <c:pt idx="148">
                  <c:v>1.829822787343538</c:v>
                </c:pt>
                <c:pt idx="149">
                  <c:v>1.8253599186655252</c:v>
                </c:pt>
                <c:pt idx="150">
                  <c:v>1.8208499999999999</c:v>
                </c:pt>
                <c:pt idx="151">
                  <c:v>1.8162944051118766</c:v>
                </c:pt>
                <c:pt idx="152">
                  <c:v>1.8116945216794886</c:v>
                </c:pt>
                <c:pt idx="153">
                  <c:v>1.80705175087189</c:v>
                </c:pt>
                <c:pt idx="154">
                  <c:v>1.8023675069220442</c:v>
                </c:pt>
                <c:pt idx="155">
                  <c:v>1.7976432166960357</c:v>
                </c:pt>
                <c:pt idx="156">
                  <c:v>1.7928803192584324</c:v>
                </c:pt>
                <c:pt idx="157">
                  <c:v>1.7880802654339332</c:v>
                </c:pt>
                <c:pt idx="158">
                  <c:v>1.7832445173654321</c:v>
                </c:pt>
                <c:pt idx="159">
                  <c:v>1.7783745480686355</c:v>
                </c:pt>
                <c:pt idx="160">
                  <c:v>1.7734718409833681</c:v>
                </c:pt>
                <c:pt idx="161">
                  <c:v>1.7685378895217012</c:v>
                </c:pt>
                <c:pt idx="162">
                  <c:v>1.7635741966130467</c:v>
                </c:pt>
                <c:pt idx="163">
                  <c:v>1.7585822742463486</c:v>
                </c:pt>
                <c:pt idx="164">
                  <c:v>1.7535636430095181</c:v>
                </c:pt>
                <c:pt idx="165">
                  <c:v>1.748519831626246</c:v>
                </c:pt>
                <c:pt idx="166">
                  <c:v>1.7434523764903402</c:v>
                </c:pt>
                <c:pt idx="167">
                  <c:v>1.7383628211977251</c:v>
                </c:pt>
                <c:pt idx="168">
                  <c:v>1.7332527160762459</c:v>
                </c:pt>
                <c:pt idx="169">
                  <c:v>1.7281236177134258</c:v>
                </c:pt>
                <c:pt idx="170">
                  <c:v>1.7229770884823123</c:v>
                </c:pt>
                <c:pt idx="171">
                  <c:v>1.7178146960655651</c:v>
                </c:pt>
                <c:pt idx="172">
                  <c:v>1.7126380129779235</c:v>
                </c:pt>
                <c:pt idx="173">
                  <c:v>1.7074486160872038</c:v>
                </c:pt>
                <c:pt idx="174">
                  <c:v>1.7022480861339693</c:v>
                </c:pt>
                <c:pt idx="175">
                  <c:v>1.6970380072500226</c:v>
                </c:pt>
                <c:pt idx="176">
                  <c:v>1.6918199664758631</c:v>
                </c:pt>
                <c:pt idx="177">
                  <c:v>1.6865955532772587</c:v>
                </c:pt>
                <c:pt idx="178">
                  <c:v>1.6813663590610801</c:v>
                </c:pt>
                <c:pt idx="179">
                  <c:v>1.6761339766905412</c:v>
                </c:pt>
                <c:pt idx="180">
                  <c:v>1.6709000000000001</c:v>
                </c:pt>
                <c:pt idx="181">
                  <c:v>1.6656660233094587</c:v>
                </c:pt>
                <c:pt idx="182">
                  <c:v>1.66043364093892</c:v>
                </c:pt>
                <c:pt idx="183">
                  <c:v>1.6552044467227411</c:v>
                </c:pt>
                <c:pt idx="184">
                  <c:v>1.6499800335241368</c:v>
                </c:pt>
                <c:pt idx="185">
                  <c:v>1.6447619927499773</c:v>
                </c:pt>
                <c:pt idx="186">
                  <c:v>1.6395519138660306</c:v>
                </c:pt>
                <c:pt idx="187">
                  <c:v>1.6343513839127963</c:v>
                </c:pt>
                <c:pt idx="188">
                  <c:v>1.6291619870220764</c:v>
                </c:pt>
                <c:pt idx="189">
                  <c:v>1.6239853039344347</c:v>
                </c:pt>
                <c:pt idx="190">
                  <c:v>1.6188229115176875</c:v>
                </c:pt>
                <c:pt idx="191">
                  <c:v>1.6136763822865743</c:v>
                </c:pt>
                <c:pt idx="192">
                  <c:v>1.6085472839237538</c:v>
                </c:pt>
                <c:pt idx="193">
                  <c:v>1.6034371788022748</c:v>
                </c:pt>
                <c:pt idx="194">
                  <c:v>1.5983476235096596</c:v>
                </c:pt>
                <c:pt idx="195">
                  <c:v>1.5932801683737541</c:v>
                </c:pt>
                <c:pt idx="196">
                  <c:v>1.588236356990482</c:v>
                </c:pt>
                <c:pt idx="197">
                  <c:v>1.5832177257536513</c:v>
                </c:pt>
                <c:pt idx="198">
                  <c:v>1.5782258033869532</c:v>
                </c:pt>
                <c:pt idx="199">
                  <c:v>1.5732621104782987</c:v>
                </c:pt>
                <c:pt idx="200">
                  <c:v>1.568328159016632</c:v>
                </c:pt>
                <c:pt idx="201">
                  <c:v>1.5634254519313644</c:v>
                </c:pt>
                <c:pt idx="202">
                  <c:v>1.558555482634568</c:v>
                </c:pt>
                <c:pt idx="203">
                  <c:v>1.5537197345660667</c:v>
                </c:pt>
                <c:pt idx="204">
                  <c:v>1.5489196807415675</c:v>
                </c:pt>
                <c:pt idx="205">
                  <c:v>1.5441567833039642</c:v>
                </c:pt>
                <c:pt idx="206">
                  <c:v>1.5394324930779557</c:v>
                </c:pt>
                <c:pt idx="207">
                  <c:v>1.5347482491281099</c:v>
                </c:pt>
                <c:pt idx="208">
                  <c:v>1.5301054783205112</c:v>
                </c:pt>
                <c:pt idx="209">
                  <c:v>1.5255055948881235</c:v>
                </c:pt>
                <c:pt idx="210">
                  <c:v>1.52095</c:v>
                </c:pt>
                <c:pt idx="211">
                  <c:v>1.5164400813344747</c:v>
                </c:pt>
                <c:pt idx="212">
                  <c:v>1.5119772126564619</c:v>
                </c:pt>
                <c:pt idx="213">
                  <c:v>1.5075627533989933</c:v>
                </c:pt>
                <c:pt idx="214">
                  <c:v>1.503198048249123</c:v>
                </c:pt>
                <c:pt idx="215">
                  <c:v>1.4988844267383212</c:v>
                </c:pt>
                <c:pt idx="216">
                  <c:v>1.4946232028374873</c:v>
                </c:pt>
                <c:pt idx="217">
                  <c:v>1.4904156745567008</c:v>
                </c:pt>
                <c:pt idx="218">
                  <c:v>1.4862631235498351</c:v>
                </c:pt>
                <c:pt idx="219">
                  <c:v>1.4821668147241538</c:v>
                </c:pt>
                <c:pt idx="220">
                  <c:v>1.4781279958550069</c:v>
                </c:pt>
                <c:pt idx="221">
                  <c:v>1.4741478972057469</c:v>
                </c:pt>
                <c:pt idx="222">
                  <c:v>1.4702277311529783</c:v>
                </c:pt>
                <c:pt idx="223">
                  <c:v>1.4663686918172567</c:v>
                </c:pt>
                <c:pt idx="224">
                  <c:v>1.4625719546993468</c:v>
                </c:pt>
                <c:pt idx="225">
                  <c:v>1.4588386763221544</c:v>
                </c:pt>
                <c:pt idx="226">
                  <c:v>1.4551699938784384</c:v>
                </c:pt>
                <c:pt idx="227">
                  <c:v>1.4515670248844108</c:v>
                </c:pt>
                <c:pt idx="228">
                  <c:v>1.4480308668393294</c:v>
                </c:pt>
                <c:pt idx="229">
                  <c:v>1.4445625968911906</c:v>
                </c:pt>
                <c:pt idx="230">
                  <c:v>1.4411632715086184</c:v>
                </c:pt>
                <c:pt idx="231">
                  <c:v>1.4378339261590545</c:v>
                </c:pt>
                <c:pt idx="232">
                  <c:v>1.434575574993344</c:v>
                </c:pt>
                <c:pt idx="233">
                  <c:v>1.4313892105368169</c:v>
                </c:pt>
                <c:pt idx="234">
                  <c:v>1.4282758033869534</c:v>
                </c:pt>
                <c:pt idx="235">
                  <c:v>1.4252363019177314</c:v>
                </c:pt>
                <c:pt idx="236">
                  <c:v>1.4222716319907429</c:v>
                </c:pt>
                <c:pt idx="237">
                  <c:v>1.4193826966731673</c:v>
                </c:pt>
                <c:pt idx="238">
                  <c:v>1.4165703759626878</c:v>
                </c:pt>
                <c:pt idx="239">
                  <c:v>1.4138355265194367</c:v>
                </c:pt>
                <c:pt idx="240">
                  <c:v>1.4111789814050471</c:v>
                </c:pt>
                <c:pt idx="241">
                  <c:v>1.4086015498288951</c:v>
                </c:pt>
                <c:pt idx="242">
                  <c:v>1.4061040169016077</c:v>
                </c:pt>
                <c:pt idx="243">
                  <c:v>1.4036871433959086</c:v>
                </c:pt>
                <c:pt idx="244">
                  <c:v>1.4013516655148799</c:v>
                </c:pt>
                <c:pt idx="245">
                  <c:v>1.3990982946677086</c:v>
                </c:pt>
                <c:pt idx="246">
                  <c:v>1.3969277172529839</c:v>
                </c:pt>
                <c:pt idx="247">
                  <c:v>1.3948405944496132</c:v>
                </c:pt>
                <c:pt idx="248">
                  <c:v>1.3928375620154205</c:v>
                </c:pt>
                <c:pt idx="249">
                  <c:v>1.3909192300934892</c:v>
                </c:pt>
                <c:pt idx="250">
                  <c:v>1.3890861830263059</c:v>
                </c:pt>
                <c:pt idx="251">
                  <c:v>1.3873389791777648</c:v>
                </c:pt>
                <c:pt idx="252">
                  <c:v>1.3856781507630833</c:v>
                </c:pt>
                <c:pt idx="253">
                  <c:v>1.3841042036866857</c:v>
                </c:pt>
                <c:pt idx="254">
                  <c:v>1.3826176173880982</c:v>
                </c:pt>
                <c:pt idx="255">
                  <c:v>1.3812188446959084</c:v>
                </c:pt>
                <c:pt idx="256">
                  <c:v>1.3799083116898285</c:v>
                </c:pt>
                <c:pt idx="257">
                  <c:v>1.3786864175709079</c:v>
                </c:pt>
                <c:pt idx="258">
                  <c:v>1.3775535345399317</c:v>
                </c:pt>
                <c:pt idx="259">
                  <c:v>1.3765100076840455</c:v>
                </c:pt>
                <c:pt idx="260">
                  <c:v>1.3755561548716388</c:v>
                </c:pt>
                <c:pt idx="261">
                  <c:v>1.3746922666555181</c:v>
                </c:pt>
                <c:pt idx="262">
                  <c:v>1.3739186061844031</c:v>
                </c:pt>
                <c:pt idx="263">
                  <c:v>1.3732354091227674</c:v>
                </c:pt>
                <c:pt idx="264">
                  <c:v>1.3726428835790547</c:v>
                </c:pt>
                <c:pt idx="265">
                  <c:v>1.3721412100422854</c:v>
                </c:pt>
                <c:pt idx="266">
                  <c:v>1.3717305413270786</c:v>
                </c:pt>
                <c:pt idx="267">
                  <c:v>1.3714110025271034</c:v>
                </c:pt>
                <c:pt idx="268">
                  <c:v>1.3711826909769731</c:v>
                </c:pt>
                <c:pt idx="269">
                  <c:v>1.3710456762225982</c:v>
                </c:pt>
                <c:pt idx="270">
                  <c:v>1.371</c:v>
                </c:pt>
                <c:pt idx="271">
                  <c:v>1.3710456762225982</c:v>
                </c:pt>
                <c:pt idx="272">
                  <c:v>1.3711826909769731</c:v>
                </c:pt>
                <c:pt idx="273">
                  <c:v>1.3714110025271034</c:v>
                </c:pt>
                <c:pt idx="274">
                  <c:v>1.3717305413270786</c:v>
                </c:pt>
                <c:pt idx="275">
                  <c:v>1.3721412100422854</c:v>
                </c:pt>
                <c:pt idx="276">
                  <c:v>1.3726428835790547</c:v>
                </c:pt>
                <c:pt idx="277">
                  <c:v>1.3732354091227674</c:v>
                </c:pt>
                <c:pt idx="278">
                  <c:v>1.3739186061844031</c:v>
                </c:pt>
                <c:pt idx="279">
                  <c:v>1.3746922666555181</c:v>
                </c:pt>
                <c:pt idx="280">
                  <c:v>1.3755561548716388</c:v>
                </c:pt>
                <c:pt idx="281">
                  <c:v>1.3765100076840455</c:v>
                </c:pt>
                <c:pt idx="282">
                  <c:v>1.3775535345399317</c:v>
                </c:pt>
                <c:pt idx="283">
                  <c:v>1.3786864175709079</c:v>
                </c:pt>
                <c:pt idx="284">
                  <c:v>1.3799083116898285</c:v>
                </c:pt>
                <c:pt idx="285">
                  <c:v>1.3812188446959084</c:v>
                </c:pt>
                <c:pt idx="286">
                  <c:v>1.3826176173880982</c:v>
                </c:pt>
                <c:pt idx="287">
                  <c:v>1.3841042036866857</c:v>
                </c:pt>
                <c:pt idx="288">
                  <c:v>1.3856781507630833</c:v>
                </c:pt>
                <c:pt idx="289">
                  <c:v>1.3873389791777648</c:v>
                </c:pt>
                <c:pt idx="290">
                  <c:v>1.3890861830263062</c:v>
                </c:pt>
                <c:pt idx="291">
                  <c:v>1.3909192300934892</c:v>
                </c:pt>
                <c:pt idx="292">
                  <c:v>1.3928375620154205</c:v>
                </c:pt>
                <c:pt idx="293">
                  <c:v>1.3948405944496132</c:v>
                </c:pt>
                <c:pt idx="294">
                  <c:v>1.3969277172529839</c:v>
                </c:pt>
                <c:pt idx="295">
                  <c:v>1.3990982946677086</c:v>
                </c:pt>
                <c:pt idx="296">
                  <c:v>1.4013516655148797</c:v>
                </c:pt>
                <c:pt idx="297">
                  <c:v>1.4036871433959084</c:v>
                </c:pt>
                <c:pt idx="298">
                  <c:v>1.4061040169016077</c:v>
                </c:pt>
                <c:pt idx="299">
                  <c:v>1.4086015498288953</c:v>
                </c:pt>
                <c:pt idx="300">
                  <c:v>1.4111789814050468</c:v>
                </c:pt>
                <c:pt idx="301">
                  <c:v>1.4138355265194364</c:v>
                </c:pt>
                <c:pt idx="302">
                  <c:v>1.4165703759626878</c:v>
                </c:pt>
                <c:pt idx="303">
                  <c:v>1.4193826966731673</c:v>
                </c:pt>
                <c:pt idx="304">
                  <c:v>1.4222716319907429</c:v>
                </c:pt>
                <c:pt idx="305">
                  <c:v>1.4252363019177314</c:v>
                </c:pt>
                <c:pt idx="306">
                  <c:v>1.4282758033869531</c:v>
                </c:pt>
                <c:pt idx="307">
                  <c:v>1.4313892105368169</c:v>
                </c:pt>
                <c:pt idx="308">
                  <c:v>1.4345755749933442</c:v>
                </c:pt>
                <c:pt idx="309">
                  <c:v>1.4378339261590545</c:v>
                </c:pt>
                <c:pt idx="310">
                  <c:v>1.4411632715086184</c:v>
                </c:pt>
                <c:pt idx="311">
                  <c:v>1.4445625968911906</c:v>
                </c:pt>
                <c:pt idx="312">
                  <c:v>1.4480308668393294</c:v>
                </c:pt>
                <c:pt idx="313">
                  <c:v>1.4515670248844108</c:v>
                </c:pt>
                <c:pt idx="314">
                  <c:v>1.4551699938784384</c:v>
                </c:pt>
                <c:pt idx="315">
                  <c:v>1.4588386763221544</c:v>
                </c:pt>
                <c:pt idx="316">
                  <c:v>1.4625719546993465</c:v>
                </c:pt>
                <c:pt idx="317">
                  <c:v>1.4663686918172567</c:v>
                </c:pt>
                <c:pt idx="318">
                  <c:v>1.4702277311529783</c:v>
                </c:pt>
                <c:pt idx="319">
                  <c:v>1.4741478972057469</c:v>
                </c:pt>
                <c:pt idx="320">
                  <c:v>1.4781279958550066</c:v>
                </c:pt>
                <c:pt idx="321">
                  <c:v>1.4821668147241536</c:v>
                </c:pt>
                <c:pt idx="322">
                  <c:v>1.4862631235498351</c:v>
                </c:pt>
                <c:pt idx="323">
                  <c:v>1.4904156745567008</c:v>
                </c:pt>
                <c:pt idx="324">
                  <c:v>1.4946232028374873</c:v>
                </c:pt>
                <c:pt idx="325">
                  <c:v>1.498884426738321</c:v>
                </c:pt>
                <c:pt idx="326">
                  <c:v>1.5031980482491232</c:v>
                </c:pt>
                <c:pt idx="327">
                  <c:v>1.5075627533989935</c:v>
                </c:pt>
                <c:pt idx="328">
                  <c:v>1.5119772126564617</c:v>
                </c:pt>
                <c:pt idx="329">
                  <c:v>1.5164400813344747</c:v>
                </c:pt>
                <c:pt idx="330">
                  <c:v>1.5209499999999998</c:v>
                </c:pt>
                <c:pt idx="331">
                  <c:v>1.5255055948881235</c:v>
                </c:pt>
                <c:pt idx="332">
                  <c:v>1.5301054783205112</c:v>
                </c:pt>
                <c:pt idx="333">
                  <c:v>1.5347482491281099</c:v>
                </c:pt>
                <c:pt idx="334">
                  <c:v>1.5394324930779555</c:v>
                </c:pt>
                <c:pt idx="335">
                  <c:v>1.5441567833039642</c:v>
                </c:pt>
                <c:pt idx="336">
                  <c:v>1.5489196807415675</c:v>
                </c:pt>
                <c:pt idx="337">
                  <c:v>1.5537197345660667</c:v>
                </c:pt>
                <c:pt idx="338">
                  <c:v>1.5585554826345678</c:v>
                </c:pt>
                <c:pt idx="339">
                  <c:v>1.5634254519313642</c:v>
                </c:pt>
                <c:pt idx="340">
                  <c:v>1.568328159016632</c:v>
                </c:pt>
                <c:pt idx="341">
                  <c:v>1.5732621104782987</c:v>
                </c:pt>
                <c:pt idx="342">
                  <c:v>1.5782258033869532</c:v>
                </c:pt>
                <c:pt idx="343">
                  <c:v>1.5832177257536511</c:v>
                </c:pt>
                <c:pt idx="344">
                  <c:v>1.588236356990482</c:v>
                </c:pt>
                <c:pt idx="345">
                  <c:v>1.5932801683737541</c:v>
                </c:pt>
                <c:pt idx="346">
                  <c:v>1.5983476235096596</c:v>
                </c:pt>
                <c:pt idx="347">
                  <c:v>1.6034371788022748</c:v>
                </c:pt>
                <c:pt idx="348">
                  <c:v>1.6085472839237538</c:v>
                </c:pt>
                <c:pt idx="349">
                  <c:v>1.6136763822865743</c:v>
                </c:pt>
                <c:pt idx="350">
                  <c:v>1.6188229115176875</c:v>
                </c:pt>
                <c:pt idx="351">
                  <c:v>1.6239853039344347</c:v>
                </c:pt>
                <c:pt idx="352">
                  <c:v>1.6291619870220762</c:v>
                </c:pt>
                <c:pt idx="353">
                  <c:v>1.6343513839127963</c:v>
                </c:pt>
                <c:pt idx="354">
                  <c:v>1.6395519138660306</c:v>
                </c:pt>
                <c:pt idx="355">
                  <c:v>1.6447619927499773</c:v>
                </c:pt>
                <c:pt idx="356">
                  <c:v>1.6499800335241366</c:v>
                </c:pt>
                <c:pt idx="357">
                  <c:v>1.6552044467227409</c:v>
                </c:pt>
                <c:pt idx="358">
                  <c:v>1.66043364093892</c:v>
                </c:pt>
                <c:pt idx="359">
                  <c:v>1.6656660233094587</c:v>
                </c:pt>
                <c:pt idx="360">
                  <c:v>1.6708999999999998</c:v>
                </c:pt>
              </c:numCache>
            </c:numRef>
          </c:xVal>
          <c:yVal>
            <c:numRef>
              <c:f>'Centre of gravity'!$M$2:$M$362</c:f>
              <c:numCache>
                <c:formatCode>0.000</c:formatCode>
                <c:ptCount val="361"/>
                <c:pt idx="0">
                  <c:v>0.59979999999999989</c:v>
                </c:pt>
                <c:pt idx="1">
                  <c:v>0.59975432377740168</c:v>
                </c:pt>
                <c:pt idx="2">
                  <c:v>0.59961730902302679</c:v>
                </c:pt>
                <c:pt idx="3">
                  <c:v>0.59938899747289653</c:v>
                </c:pt>
                <c:pt idx="4">
                  <c:v>0.59906945867292116</c:v>
                </c:pt>
                <c:pt idx="5">
                  <c:v>0.59865878995771438</c:v>
                </c:pt>
                <c:pt idx="6">
                  <c:v>0.59815711642094505</c:v>
                </c:pt>
                <c:pt idx="7">
                  <c:v>0.59756459087723235</c:v>
                </c:pt>
                <c:pt idx="8">
                  <c:v>0.59688139381559679</c:v>
                </c:pt>
                <c:pt idx="9">
                  <c:v>0.59610773334448175</c:v>
                </c:pt>
                <c:pt idx="10">
                  <c:v>0.59524384512836104</c:v>
                </c:pt>
                <c:pt idx="11">
                  <c:v>0.59428999231595436</c:v>
                </c:pt>
                <c:pt idx="12">
                  <c:v>0.59324646546006821</c:v>
                </c:pt>
                <c:pt idx="13">
                  <c:v>0.59211358242909196</c:v>
                </c:pt>
                <c:pt idx="14">
                  <c:v>0.59089168831017125</c:v>
                </c:pt>
                <c:pt idx="15">
                  <c:v>0.5895811553040915</c:v>
                </c:pt>
                <c:pt idx="16">
                  <c:v>0.5881823826119017</c:v>
                </c:pt>
                <c:pt idx="17">
                  <c:v>0.58669579631331414</c:v>
                </c:pt>
                <c:pt idx="18">
                  <c:v>0.58512184923691646</c:v>
                </c:pt>
                <c:pt idx="19">
                  <c:v>0.58346102082223505</c:v>
                </c:pt>
                <c:pt idx="20">
                  <c:v>0.58171381697369384</c:v>
                </c:pt>
                <c:pt idx="21">
                  <c:v>0.57988076990651072</c:v>
                </c:pt>
                <c:pt idx="22">
                  <c:v>0.57796243798457947</c:v>
                </c:pt>
                <c:pt idx="23">
                  <c:v>0.57595940555038672</c:v>
                </c:pt>
                <c:pt idx="24">
                  <c:v>0.57387228274701596</c:v>
                </c:pt>
                <c:pt idx="25">
                  <c:v>0.57170170533229125</c:v>
                </c:pt>
                <c:pt idx="26">
                  <c:v>0.56944833448512011</c:v>
                </c:pt>
                <c:pt idx="27">
                  <c:v>0.5671128566040915</c:v>
                </c:pt>
                <c:pt idx="28">
                  <c:v>0.56469598309839208</c:v>
                </c:pt>
                <c:pt idx="29">
                  <c:v>0.5621984501711047</c:v>
                </c:pt>
                <c:pt idx="30">
                  <c:v>0.55962101859495306</c:v>
                </c:pt>
                <c:pt idx="31">
                  <c:v>0.55696447348056344</c:v>
                </c:pt>
                <c:pt idx="32">
                  <c:v>0.55422962403731202</c:v>
                </c:pt>
                <c:pt idx="33">
                  <c:v>0.55141730332683259</c:v>
                </c:pt>
                <c:pt idx="34">
                  <c:v>0.54852836800925686</c:v>
                </c:pt>
                <c:pt idx="35">
                  <c:v>0.54556369808226857</c:v>
                </c:pt>
                <c:pt idx="36">
                  <c:v>0.54252419661304663</c:v>
                </c:pt>
                <c:pt idx="37">
                  <c:v>0.53941078946318299</c:v>
                </c:pt>
                <c:pt idx="38">
                  <c:v>0.53622442500665579</c:v>
                </c:pt>
                <c:pt idx="39">
                  <c:v>0.53296607384094541</c:v>
                </c:pt>
                <c:pt idx="40">
                  <c:v>0.52963672849138144</c:v>
                </c:pt>
                <c:pt idx="41">
                  <c:v>0.52623740310880929</c:v>
                </c:pt>
                <c:pt idx="42">
                  <c:v>0.52276913316067042</c:v>
                </c:pt>
                <c:pt idx="43">
                  <c:v>0.51923297511558908</c:v>
                </c:pt>
                <c:pt idx="44">
                  <c:v>0.5156300061215614</c:v>
                </c:pt>
                <c:pt idx="45">
                  <c:v>0.51196132367784553</c:v>
                </c:pt>
                <c:pt idx="46">
                  <c:v>0.50822804530065313</c:v>
                </c:pt>
                <c:pt idx="47">
                  <c:v>0.50443130818274318</c:v>
                </c:pt>
                <c:pt idx="48">
                  <c:v>0.50057226884702155</c:v>
                </c:pt>
                <c:pt idx="49">
                  <c:v>0.49665210279425304</c:v>
                </c:pt>
                <c:pt idx="50">
                  <c:v>0.49267200414499307</c:v>
                </c:pt>
                <c:pt idx="51">
                  <c:v>0.4886331852758462</c:v>
                </c:pt>
                <c:pt idx="52">
                  <c:v>0.48453687645016486</c:v>
                </c:pt>
                <c:pt idx="53">
                  <c:v>0.48038432544329923</c:v>
                </c:pt>
                <c:pt idx="54">
                  <c:v>0.4761767971625126</c:v>
                </c:pt>
                <c:pt idx="55">
                  <c:v>0.47191557326167866</c:v>
                </c:pt>
                <c:pt idx="56">
                  <c:v>0.46760195175087688</c:v>
                </c:pt>
                <c:pt idx="57">
                  <c:v>0.46323724660100651</c:v>
                </c:pt>
                <c:pt idx="58">
                  <c:v>0.4588227873435381</c:v>
                </c:pt>
                <c:pt idx="59">
                  <c:v>0.45435991866552516</c:v>
                </c:pt>
                <c:pt idx="60">
                  <c:v>0.44984999999999997</c:v>
                </c:pt>
                <c:pt idx="61">
                  <c:v>0.44529440511187646</c:v>
                </c:pt>
                <c:pt idx="62">
                  <c:v>0.44069452167948858</c:v>
                </c:pt>
                <c:pt idx="63">
                  <c:v>0.43605175087188996</c:v>
                </c:pt>
                <c:pt idx="64">
                  <c:v>0.43136750692204429</c:v>
                </c:pt>
                <c:pt idx="65">
                  <c:v>0.42664321669603567</c:v>
                </c:pt>
                <c:pt idx="66">
                  <c:v>0.42188031925843239</c:v>
                </c:pt>
                <c:pt idx="67">
                  <c:v>0.41708026543393312</c:v>
                </c:pt>
                <c:pt idx="68">
                  <c:v>0.41224451736543194</c:v>
                </c:pt>
                <c:pt idx="69">
                  <c:v>0.40737454806863549</c:v>
                </c:pt>
                <c:pt idx="70">
                  <c:v>0.40247184098336802</c:v>
                </c:pt>
                <c:pt idx="71">
                  <c:v>0.39753788952170122</c:v>
                </c:pt>
                <c:pt idx="72">
                  <c:v>0.39257419661304666</c:v>
                </c:pt>
                <c:pt idx="73">
                  <c:v>0.38758227424634867</c:v>
                </c:pt>
                <c:pt idx="74">
                  <c:v>0.38256364300951795</c:v>
                </c:pt>
                <c:pt idx="75">
                  <c:v>0.37751983162624592</c:v>
                </c:pt>
                <c:pt idx="76">
                  <c:v>0.37245237649034024</c:v>
                </c:pt>
                <c:pt idx="77">
                  <c:v>0.36736282119772501</c:v>
                </c:pt>
                <c:pt idx="78">
                  <c:v>0.36225271607624598</c:v>
                </c:pt>
                <c:pt idx="79">
                  <c:v>0.35712361771342577</c:v>
                </c:pt>
                <c:pt idx="80">
                  <c:v>0.35197708848231235</c:v>
                </c:pt>
                <c:pt idx="81">
                  <c:v>0.3468146960655652</c:v>
                </c:pt>
                <c:pt idx="82">
                  <c:v>0.34163801297792357</c:v>
                </c:pt>
                <c:pt idx="83">
                  <c:v>0.33644861608720367</c:v>
                </c:pt>
                <c:pt idx="84">
                  <c:v>0.33124808613396922</c:v>
                </c:pt>
                <c:pt idx="85">
                  <c:v>0.32603800725002263</c:v>
                </c:pt>
                <c:pt idx="86">
                  <c:v>0.32081996647586308</c:v>
                </c:pt>
                <c:pt idx="87">
                  <c:v>0.31559555327725886</c:v>
                </c:pt>
                <c:pt idx="88">
                  <c:v>0.31036635906108001</c:v>
                </c:pt>
                <c:pt idx="89">
                  <c:v>0.30513397669054132</c:v>
                </c:pt>
                <c:pt idx="90">
                  <c:v>0.29989999999999994</c:v>
                </c:pt>
                <c:pt idx="91">
                  <c:v>0.29466602330945862</c:v>
                </c:pt>
                <c:pt idx="92">
                  <c:v>0.28943364093891993</c:v>
                </c:pt>
                <c:pt idx="93">
                  <c:v>0.28420444672274109</c:v>
                </c:pt>
                <c:pt idx="94">
                  <c:v>0.27898003352413675</c:v>
                </c:pt>
                <c:pt idx="95">
                  <c:v>0.27376199274997726</c:v>
                </c:pt>
                <c:pt idx="96">
                  <c:v>0.26855191386603067</c:v>
                </c:pt>
                <c:pt idx="97">
                  <c:v>0.26335138391279628</c:v>
                </c:pt>
                <c:pt idx="98">
                  <c:v>0.25816198702207638</c:v>
                </c:pt>
                <c:pt idx="99">
                  <c:v>0.25298530393443475</c:v>
                </c:pt>
                <c:pt idx="100">
                  <c:v>0.24782291151768757</c:v>
                </c:pt>
                <c:pt idx="101">
                  <c:v>0.24267638228657418</c:v>
                </c:pt>
                <c:pt idx="102">
                  <c:v>0.23754728392375393</c:v>
                </c:pt>
                <c:pt idx="103">
                  <c:v>0.23243717880227482</c:v>
                </c:pt>
                <c:pt idx="104">
                  <c:v>0.22734762350965959</c:v>
                </c:pt>
                <c:pt idx="105">
                  <c:v>0.22228016837375397</c:v>
                </c:pt>
                <c:pt idx="106">
                  <c:v>0.21723635699048194</c:v>
                </c:pt>
                <c:pt idx="107">
                  <c:v>0.21221772575365122</c:v>
                </c:pt>
                <c:pt idx="108">
                  <c:v>0.20722580338695323</c:v>
                </c:pt>
                <c:pt idx="109">
                  <c:v>0.20226211047829867</c:v>
                </c:pt>
                <c:pt idx="110">
                  <c:v>0.19732815901663192</c:v>
                </c:pt>
                <c:pt idx="111">
                  <c:v>0.1924254519313644</c:v>
                </c:pt>
                <c:pt idx="112">
                  <c:v>0.18755548263456795</c:v>
                </c:pt>
                <c:pt idx="113">
                  <c:v>0.18271973456606677</c:v>
                </c:pt>
                <c:pt idx="114">
                  <c:v>0.17791968074156747</c:v>
                </c:pt>
                <c:pt idx="115">
                  <c:v>0.17315678330396425</c:v>
                </c:pt>
                <c:pt idx="116">
                  <c:v>0.16843249307795563</c:v>
                </c:pt>
                <c:pt idx="117">
                  <c:v>0.16374824912810992</c:v>
                </c:pt>
                <c:pt idx="118">
                  <c:v>0.15910547832051128</c:v>
                </c:pt>
                <c:pt idx="119">
                  <c:v>0.15450559488812352</c:v>
                </c:pt>
                <c:pt idx="120">
                  <c:v>0.14995000000000003</c:v>
                </c:pt>
                <c:pt idx="121">
                  <c:v>0.1454400813344747</c:v>
                </c:pt>
                <c:pt idx="122">
                  <c:v>0.14097721265646185</c:v>
                </c:pt>
                <c:pt idx="123">
                  <c:v>0.13656275339899335</c:v>
                </c:pt>
                <c:pt idx="124">
                  <c:v>0.13219804824912304</c:v>
                </c:pt>
                <c:pt idx="125">
                  <c:v>0.12788442673832123</c:v>
                </c:pt>
                <c:pt idx="126">
                  <c:v>0.12362320283748732</c:v>
                </c:pt>
                <c:pt idx="127">
                  <c:v>0.11941567455670066</c:v>
                </c:pt>
                <c:pt idx="128">
                  <c:v>0.11526312354983506</c:v>
                </c:pt>
                <c:pt idx="129">
                  <c:v>0.11116681472415377</c:v>
                </c:pt>
                <c:pt idx="130">
                  <c:v>0.10712799585500682</c:v>
                </c:pt>
                <c:pt idx="131">
                  <c:v>0.10314789720574688</c:v>
                </c:pt>
                <c:pt idx="132">
                  <c:v>9.9227731152978393E-2</c:v>
                </c:pt>
                <c:pt idx="133">
                  <c:v>9.5368691817256712E-2</c:v>
                </c:pt>
                <c:pt idx="134">
                  <c:v>9.1571954699346675E-2</c:v>
                </c:pt>
                <c:pt idx="135">
                  <c:v>8.7838676322154391E-2</c:v>
                </c:pt>
                <c:pt idx="136">
                  <c:v>8.4169993878438487E-2</c:v>
                </c:pt>
                <c:pt idx="137">
                  <c:v>8.0567024884410754E-2</c:v>
                </c:pt>
                <c:pt idx="138">
                  <c:v>7.7030866839329526E-2</c:v>
                </c:pt>
                <c:pt idx="139">
                  <c:v>7.3562596891190657E-2</c:v>
                </c:pt>
                <c:pt idx="140">
                  <c:v>7.0163271508618508E-2</c:v>
                </c:pt>
                <c:pt idx="141">
                  <c:v>6.6833926159054424E-2</c:v>
                </c:pt>
                <c:pt idx="142">
                  <c:v>6.3575574993344097E-2</c:v>
                </c:pt>
                <c:pt idx="143">
                  <c:v>6.038921053681684E-2</c:v>
                </c:pt>
                <c:pt idx="144">
                  <c:v>5.7275803386953289E-2</c:v>
                </c:pt>
                <c:pt idx="145">
                  <c:v>5.4236301917731322E-2</c:v>
                </c:pt>
                <c:pt idx="146">
                  <c:v>5.1271631990743E-2</c:v>
                </c:pt>
                <c:pt idx="147">
                  <c:v>4.8382696673167358E-2</c:v>
                </c:pt>
                <c:pt idx="148">
                  <c:v>4.557037596268787E-2</c:v>
                </c:pt>
                <c:pt idx="149">
                  <c:v>4.2835526519436562E-2</c:v>
                </c:pt>
                <c:pt idx="150">
                  <c:v>4.0178981405046832E-2</c:v>
                </c:pt>
                <c:pt idx="151">
                  <c:v>3.7601549828895187E-2</c:v>
                </c:pt>
                <c:pt idx="152">
                  <c:v>3.5104016901607804E-2</c:v>
                </c:pt>
                <c:pt idx="153">
                  <c:v>3.2687143395908502E-2</c:v>
                </c:pt>
                <c:pt idx="154">
                  <c:v>3.0351665514879778E-2</c:v>
                </c:pt>
                <c:pt idx="155">
                  <c:v>2.809829466770869E-2</c:v>
                </c:pt>
                <c:pt idx="156">
                  <c:v>2.5927717252984039E-2</c:v>
                </c:pt>
                <c:pt idx="157">
                  <c:v>2.3840594449613117E-2</c:v>
                </c:pt>
                <c:pt idx="158">
                  <c:v>2.1837562015420475E-2</c:v>
                </c:pt>
                <c:pt idx="159">
                  <c:v>1.9919230093489171E-2</c:v>
                </c:pt>
                <c:pt idx="160">
                  <c:v>1.8086183026306102E-2</c:v>
                </c:pt>
                <c:pt idx="161">
                  <c:v>1.633897917776489E-2</c:v>
                </c:pt>
                <c:pt idx="162">
                  <c:v>1.4678150763083431E-2</c:v>
                </c:pt>
                <c:pt idx="163">
                  <c:v>1.3104203686685634E-2</c:v>
                </c:pt>
                <c:pt idx="164">
                  <c:v>1.1617617388098189E-2</c:v>
                </c:pt>
                <c:pt idx="165">
                  <c:v>1.0218844695908447E-2</c:v>
                </c:pt>
                <c:pt idx="166">
                  <c:v>8.9083116898286407E-3</c:v>
                </c:pt>
                <c:pt idx="167">
                  <c:v>7.6864175709079885E-3</c:v>
                </c:pt>
                <c:pt idx="168">
                  <c:v>6.5535345399316824E-3</c:v>
                </c:pt>
                <c:pt idx="169">
                  <c:v>5.5100076840455814E-3</c:v>
                </c:pt>
                <c:pt idx="170">
                  <c:v>4.5561548716387956E-3</c:v>
                </c:pt>
                <c:pt idx="171">
                  <c:v>3.6922666555181949E-3</c:v>
                </c:pt>
                <c:pt idx="172">
                  <c:v>2.9186061844030387E-3</c:v>
                </c:pt>
                <c:pt idx="173">
                  <c:v>2.2354091227675399E-3</c:v>
                </c:pt>
                <c:pt idx="174">
                  <c:v>1.6428835790548435E-3</c:v>
                </c:pt>
                <c:pt idx="175">
                  <c:v>1.141210042285512E-3</c:v>
                </c:pt>
                <c:pt idx="176">
                  <c:v>7.3054132707872643E-4</c:v>
                </c:pt>
                <c:pt idx="177">
                  <c:v>4.110025271032991E-4</c:v>
                </c:pt>
                <c:pt idx="178">
                  <c:v>1.826909769731544E-4</c:v>
                </c:pt>
                <c:pt idx="179">
                  <c:v>4.5676222598267646E-5</c:v>
                </c:pt>
                <c:pt idx="180">
                  <c:v>0</c:v>
                </c:pt>
                <c:pt idx="181">
                  <c:v>4.5676222598267646E-5</c:v>
                </c:pt>
                <c:pt idx="182">
                  <c:v>1.826909769731544E-4</c:v>
                </c:pt>
                <c:pt idx="183">
                  <c:v>4.110025271032991E-4</c:v>
                </c:pt>
                <c:pt idx="184">
                  <c:v>7.3054132707872643E-4</c:v>
                </c:pt>
                <c:pt idx="185">
                  <c:v>1.141210042285512E-3</c:v>
                </c:pt>
                <c:pt idx="186">
                  <c:v>1.6428835790548435E-3</c:v>
                </c:pt>
                <c:pt idx="187">
                  <c:v>2.2354091227674844E-3</c:v>
                </c:pt>
                <c:pt idx="188">
                  <c:v>2.9186061844030942E-3</c:v>
                </c:pt>
                <c:pt idx="189">
                  <c:v>3.6922666555181949E-3</c:v>
                </c:pt>
                <c:pt idx="190">
                  <c:v>4.5561548716387956E-3</c:v>
                </c:pt>
                <c:pt idx="191">
                  <c:v>5.5100076840455814E-3</c:v>
                </c:pt>
                <c:pt idx="192">
                  <c:v>6.5535345399316824E-3</c:v>
                </c:pt>
                <c:pt idx="193">
                  <c:v>7.686417570907933E-3</c:v>
                </c:pt>
                <c:pt idx="194">
                  <c:v>8.9083116898286407E-3</c:v>
                </c:pt>
                <c:pt idx="195">
                  <c:v>1.0218844695908391E-2</c:v>
                </c:pt>
                <c:pt idx="196">
                  <c:v>1.1617617388098189E-2</c:v>
                </c:pt>
                <c:pt idx="197">
                  <c:v>1.3104203686685689E-2</c:v>
                </c:pt>
                <c:pt idx="198">
                  <c:v>1.4678150763083431E-2</c:v>
                </c:pt>
                <c:pt idx="199">
                  <c:v>1.633897917776489E-2</c:v>
                </c:pt>
                <c:pt idx="200">
                  <c:v>1.8086183026306046E-2</c:v>
                </c:pt>
                <c:pt idx="201">
                  <c:v>1.9919230093489171E-2</c:v>
                </c:pt>
                <c:pt idx="202">
                  <c:v>2.183756201542042E-2</c:v>
                </c:pt>
                <c:pt idx="203">
                  <c:v>2.3840594449613117E-2</c:v>
                </c:pt>
                <c:pt idx="204">
                  <c:v>2.5927717252983984E-2</c:v>
                </c:pt>
                <c:pt idx="205">
                  <c:v>2.8098294667708634E-2</c:v>
                </c:pt>
                <c:pt idx="206">
                  <c:v>3.0351665514879833E-2</c:v>
                </c:pt>
                <c:pt idx="207">
                  <c:v>3.2687143395908447E-2</c:v>
                </c:pt>
                <c:pt idx="208">
                  <c:v>3.5104016901607804E-2</c:v>
                </c:pt>
                <c:pt idx="209">
                  <c:v>3.7601549828895187E-2</c:v>
                </c:pt>
                <c:pt idx="210">
                  <c:v>4.0178981405046832E-2</c:v>
                </c:pt>
                <c:pt idx="211">
                  <c:v>4.2835526519436506E-2</c:v>
                </c:pt>
                <c:pt idx="212">
                  <c:v>4.5570375962687815E-2</c:v>
                </c:pt>
                <c:pt idx="213">
                  <c:v>4.8382696673167302E-2</c:v>
                </c:pt>
                <c:pt idx="214">
                  <c:v>5.1271631990742944E-2</c:v>
                </c:pt>
                <c:pt idx="215">
                  <c:v>5.423630191773135E-2</c:v>
                </c:pt>
                <c:pt idx="216">
                  <c:v>5.7275803386953206E-2</c:v>
                </c:pt>
                <c:pt idx="217">
                  <c:v>6.0389210536816867E-2</c:v>
                </c:pt>
                <c:pt idx="218">
                  <c:v>6.3575574993344069E-2</c:v>
                </c:pt>
                <c:pt idx="219">
                  <c:v>6.6833926159054452E-2</c:v>
                </c:pt>
                <c:pt idx="220">
                  <c:v>7.016327150861848E-2</c:v>
                </c:pt>
                <c:pt idx="221">
                  <c:v>7.3562596891190629E-2</c:v>
                </c:pt>
                <c:pt idx="222">
                  <c:v>7.7030866839329443E-2</c:v>
                </c:pt>
                <c:pt idx="223">
                  <c:v>8.0567024884410726E-2</c:v>
                </c:pt>
                <c:pt idx="224">
                  <c:v>8.4169993878438515E-2</c:v>
                </c:pt>
                <c:pt idx="225">
                  <c:v>8.7838676322154335E-2</c:v>
                </c:pt>
                <c:pt idx="226">
                  <c:v>9.1571954699346703E-2</c:v>
                </c:pt>
                <c:pt idx="227">
                  <c:v>9.5368691817256657E-2</c:v>
                </c:pt>
                <c:pt idx="228">
                  <c:v>9.9227731152978421E-2</c:v>
                </c:pt>
                <c:pt idx="229">
                  <c:v>0.10314789720574685</c:v>
                </c:pt>
                <c:pt idx="230">
                  <c:v>0.10712799585500679</c:v>
                </c:pt>
                <c:pt idx="231">
                  <c:v>0.1111668147241536</c:v>
                </c:pt>
                <c:pt idx="232">
                  <c:v>0.11526312354983512</c:v>
                </c:pt>
                <c:pt idx="233">
                  <c:v>0.11941567455670071</c:v>
                </c:pt>
                <c:pt idx="234">
                  <c:v>0.12362320283748726</c:v>
                </c:pt>
                <c:pt idx="235">
                  <c:v>0.12788442673832118</c:v>
                </c:pt>
                <c:pt idx="236">
                  <c:v>0.13219804824912307</c:v>
                </c:pt>
                <c:pt idx="237">
                  <c:v>0.13656275339899338</c:v>
                </c:pt>
                <c:pt idx="238">
                  <c:v>0.14097721265646179</c:v>
                </c:pt>
                <c:pt idx="239">
                  <c:v>0.14544008133447464</c:v>
                </c:pt>
                <c:pt idx="240">
                  <c:v>0.14994999999999983</c:v>
                </c:pt>
                <c:pt idx="241">
                  <c:v>0.15450559488812354</c:v>
                </c:pt>
                <c:pt idx="242">
                  <c:v>0.15910547832051133</c:v>
                </c:pt>
                <c:pt idx="243">
                  <c:v>0.16374824912810984</c:v>
                </c:pt>
                <c:pt idx="244">
                  <c:v>0.16843249307795555</c:v>
                </c:pt>
                <c:pt idx="245">
                  <c:v>0.17315678330396428</c:v>
                </c:pt>
                <c:pt idx="246">
                  <c:v>0.1779196807415675</c:v>
                </c:pt>
                <c:pt idx="247">
                  <c:v>0.18271973456606674</c:v>
                </c:pt>
                <c:pt idx="248">
                  <c:v>0.18755548263456787</c:v>
                </c:pt>
                <c:pt idx="249">
                  <c:v>0.19242545193136429</c:v>
                </c:pt>
                <c:pt idx="250">
                  <c:v>0.19732815901663198</c:v>
                </c:pt>
                <c:pt idx="251">
                  <c:v>0.20226211047829867</c:v>
                </c:pt>
                <c:pt idx="252">
                  <c:v>0.20722580338695318</c:v>
                </c:pt>
                <c:pt idx="253">
                  <c:v>0.21221772575365111</c:v>
                </c:pt>
                <c:pt idx="254">
                  <c:v>0.21723635699048199</c:v>
                </c:pt>
                <c:pt idx="255">
                  <c:v>0.22228016837375403</c:v>
                </c:pt>
                <c:pt idx="256">
                  <c:v>0.22734762350965959</c:v>
                </c:pt>
                <c:pt idx="257">
                  <c:v>0.23243717880227477</c:v>
                </c:pt>
                <c:pt idx="258">
                  <c:v>0.23754728392375379</c:v>
                </c:pt>
                <c:pt idx="259">
                  <c:v>0.24267638228657423</c:v>
                </c:pt>
                <c:pt idx="260">
                  <c:v>0.24782291151768754</c:v>
                </c:pt>
                <c:pt idx="261">
                  <c:v>0.25298530393443464</c:v>
                </c:pt>
                <c:pt idx="262">
                  <c:v>0.25816198702207621</c:v>
                </c:pt>
                <c:pt idx="263">
                  <c:v>0.26335138391279633</c:v>
                </c:pt>
                <c:pt idx="264">
                  <c:v>0.26855191386603072</c:v>
                </c:pt>
                <c:pt idx="265">
                  <c:v>0.27376199274997726</c:v>
                </c:pt>
                <c:pt idx="266">
                  <c:v>0.27898003352413669</c:v>
                </c:pt>
                <c:pt idx="267">
                  <c:v>0.28420444672274092</c:v>
                </c:pt>
                <c:pt idx="268">
                  <c:v>0.28943364093891999</c:v>
                </c:pt>
                <c:pt idx="269">
                  <c:v>0.29466602330945862</c:v>
                </c:pt>
                <c:pt idx="270">
                  <c:v>0.29989999999999989</c:v>
                </c:pt>
                <c:pt idx="271">
                  <c:v>0.30513397669054115</c:v>
                </c:pt>
                <c:pt idx="272">
                  <c:v>0.31036635906108007</c:v>
                </c:pt>
                <c:pt idx="273">
                  <c:v>0.31559555327725886</c:v>
                </c:pt>
                <c:pt idx="274">
                  <c:v>0.32081996647586308</c:v>
                </c:pt>
                <c:pt idx="275">
                  <c:v>0.32603800725002252</c:v>
                </c:pt>
                <c:pt idx="276">
                  <c:v>0.33124808613396906</c:v>
                </c:pt>
                <c:pt idx="277">
                  <c:v>0.33644861608720372</c:v>
                </c:pt>
                <c:pt idx="278">
                  <c:v>0.34163801297792357</c:v>
                </c:pt>
                <c:pt idx="279">
                  <c:v>0.34681469606556514</c:v>
                </c:pt>
                <c:pt idx="280">
                  <c:v>0.35197708848231224</c:v>
                </c:pt>
                <c:pt idx="281">
                  <c:v>0.35712361771342582</c:v>
                </c:pt>
                <c:pt idx="282">
                  <c:v>0.36225271607624598</c:v>
                </c:pt>
                <c:pt idx="283">
                  <c:v>0.36736282119772501</c:v>
                </c:pt>
                <c:pt idx="284">
                  <c:v>0.37245237649034019</c:v>
                </c:pt>
                <c:pt idx="285">
                  <c:v>0.37751983162624575</c:v>
                </c:pt>
                <c:pt idx="286">
                  <c:v>0.38256364300951806</c:v>
                </c:pt>
                <c:pt idx="287">
                  <c:v>0.38758227424634867</c:v>
                </c:pt>
                <c:pt idx="288">
                  <c:v>0.3925741966130466</c:v>
                </c:pt>
                <c:pt idx="289">
                  <c:v>0.3975378895217011</c:v>
                </c:pt>
                <c:pt idx="290">
                  <c:v>0.40247184098336808</c:v>
                </c:pt>
                <c:pt idx="291">
                  <c:v>0.40737454806863549</c:v>
                </c:pt>
                <c:pt idx="292">
                  <c:v>0.41224451736543194</c:v>
                </c:pt>
                <c:pt idx="293">
                  <c:v>0.41708026543393306</c:v>
                </c:pt>
                <c:pt idx="294">
                  <c:v>0.42188031925843228</c:v>
                </c:pt>
                <c:pt idx="295">
                  <c:v>0.42664321669603572</c:v>
                </c:pt>
                <c:pt idx="296">
                  <c:v>0.43136750692204423</c:v>
                </c:pt>
                <c:pt idx="297">
                  <c:v>0.43605175087188996</c:v>
                </c:pt>
                <c:pt idx="298">
                  <c:v>0.44069452167948842</c:v>
                </c:pt>
                <c:pt idx="299">
                  <c:v>0.44529440511187646</c:v>
                </c:pt>
                <c:pt idx="300">
                  <c:v>0.44984999999999997</c:v>
                </c:pt>
                <c:pt idx="301">
                  <c:v>0.45435991866552516</c:v>
                </c:pt>
                <c:pt idx="302">
                  <c:v>0.45882278734353799</c:v>
                </c:pt>
                <c:pt idx="303">
                  <c:v>0.4632372466010064</c:v>
                </c:pt>
                <c:pt idx="304">
                  <c:v>0.46760195175087693</c:v>
                </c:pt>
                <c:pt idx="305">
                  <c:v>0.47191557326167866</c:v>
                </c:pt>
                <c:pt idx="306">
                  <c:v>0.47617679716251254</c:v>
                </c:pt>
                <c:pt idx="307">
                  <c:v>0.48038432544329912</c:v>
                </c:pt>
                <c:pt idx="308">
                  <c:v>0.48453687645016491</c:v>
                </c:pt>
                <c:pt idx="309">
                  <c:v>0.4886331852758462</c:v>
                </c:pt>
                <c:pt idx="310">
                  <c:v>0.49267200414499301</c:v>
                </c:pt>
                <c:pt idx="311">
                  <c:v>0.49665210279425298</c:v>
                </c:pt>
                <c:pt idx="312">
                  <c:v>0.50057226884702133</c:v>
                </c:pt>
                <c:pt idx="313">
                  <c:v>0.50443130818274318</c:v>
                </c:pt>
                <c:pt idx="314">
                  <c:v>0.50822804530065313</c:v>
                </c:pt>
                <c:pt idx="315">
                  <c:v>0.51196132367784541</c:v>
                </c:pt>
                <c:pt idx="316">
                  <c:v>0.51563000612156129</c:v>
                </c:pt>
                <c:pt idx="317">
                  <c:v>0.51923297511558919</c:v>
                </c:pt>
                <c:pt idx="318">
                  <c:v>0.52276913316067042</c:v>
                </c:pt>
                <c:pt idx="319">
                  <c:v>0.52623740310880918</c:v>
                </c:pt>
                <c:pt idx="320">
                  <c:v>0.52963672849138133</c:v>
                </c:pt>
                <c:pt idx="321">
                  <c:v>0.53296607384094541</c:v>
                </c:pt>
                <c:pt idx="322">
                  <c:v>0.53622442500665579</c:v>
                </c:pt>
                <c:pt idx="323">
                  <c:v>0.53941078946318299</c:v>
                </c:pt>
                <c:pt idx="324">
                  <c:v>0.54252419661304663</c:v>
                </c:pt>
                <c:pt idx="325">
                  <c:v>0.54556369808226846</c:v>
                </c:pt>
                <c:pt idx="326">
                  <c:v>0.54852836800925697</c:v>
                </c:pt>
                <c:pt idx="327">
                  <c:v>0.55141730332683259</c:v>
                </c:pt>
                <c:pt idx="328">
                  <c:v>0.55422962403731202</c:v>
                </c:pt>
                <c:pt idx="329">
                  <c:v>0.55696447348056333</c:v>
                </c:pt>
                <c:pt idx="330">
                  <c:v>0.55962101859495295</c:v>
                </c:pt>
                <c:pt idx="331">
                  <c:v>0.5621984501711047</c:v>
                </c:pt>
                <c:pt idx="332">
                  <c:v>0.56469598309839208</c:v>
                </c:pt>
                <c:pt idx="333">
                  <c:v>0.56711285660409139</c:v>
                </c:pt>
                <c:pt idx="334">
                  <c:v>0.56944833448512</c:v>
                </c:pt>
                <c:pt idx="335">
                  <c:v>0.57170170533229125</c:v>
                </c:pt>
                <c:pt idx="336">
                  <c:v>0.57387228274701596</c:v>
                </c:pt>
                <c:pt idx="337">
                  <c:v>0.57595940555038672</c:v>
                </c:pt>
                <c:pt idx="338">
                  <c:v>0.57796243798457936</c:v>
                </c:pt>
                <c:pt idx="339">
                  <c:v>0.57988076990651061</c:v>
                </c:pt>
                <c:pt idx="340">
                  <c:v>0.58171381697369384</c:v>
                </c:pt>
                <c:pt idx="341">
                  <c:v>0.58346102082223505</c:v>
                </c:pt>
                <c:pt idx="342">
                  <c:v>0.58512184923691646</c:v>
                </c:pt>
                <c:pt idx="343">
                  <c:v>0.58669579631331414</c:v>
                </c:pt>
                <c:pt idx="344">
                  <c:v>0.5881823826119017</c:v>
                </c:pt>
                <c:pt idx="345">
                  <c:v>0.5895811553040915</c:v>
                </c:pt>
                <c:pt idx="346">
                  <c:v>0.59089168831017125</c:v>
                </c:pt>
                <c:pt idx="347">
                  <c:v>0.59211358242909196</c:v>
                </c:pt>
                <c:pt idx="348">
                  <c:v>0.59324646546006821</c:v>
                </c:pt>
                <c:pt idx="349">
                  <c:v>0.59428999231595436</c:v>
                </c:pt>
                <c:pt idx="350">
                  <c:v>0.59524384512836104</c:v>
                </c:pt>
                <c:pt idx="351">
                  <c:v>0.59610773334448175</c:v>
                </c:pt>
                <c:pt idx="352">
                  <c:v>0.59688139381559679</c:v>
                </c:pt>
                <c:pt idx="353">
                  <c:v>0.59756459087723246</c:v>
                </c:pt>
                <c:pt idx="354">
                  <c:v>0.59815711642094505</c:v>
                </c:pt>
                <c:pt idx="355">
                  <c:v>0.59865878995771438</c:v>
                </c:pt>
                <c:pt idx="356">
                  <c:v>0.59906945867292116</c:v>
                </c:pt>
                <c:pt idx="357">
                  <c:v>0.59938899747289653</c:v>
                </c:pt>
                <c:pt idx="358">
                  <c:v>0.59961730902302679</c:v>
                </c:pt>
                <c:pt idx="359">
                  <c:v>0.59975432377740168</c:v>
                </c:pt>
                <c:pt idx="360">
                  <c:v>0.59979999999999989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1E-401E-942F-2ABB68546115}"/>
            </c:ext>
          </c:extLst>
        </c:ser>
        <c:ser>
          <c:idx val="2"/>
          <c:order val="2"/>
          <c:tx>
            <c:v>swing arm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dash"/>
              </a:ln>
              <a:effectLst/>
            </c:spPr>
            <c:trendlineType val="linear"/>
            <c:forward val="0.5"/>
            <c:dispRSqr val="0"/>
            <c:dispEq val="0"/>
          </c:trendline>
          <c:xVal>
            <c:numRef>
              <c:f>'Centre of gravity'!$N$2:$N$102</c:f>
              <c:numCache>
                <c:formatCode>0.000</c:formatCode>
                <c:ptCount val="101"/>
                <c:pt idx="0">
                  <c:v>0.30589999999999995</c:v>
                </c:pt>
                <c:pt idx="1">
                  <c:v>0.31119999999999998</c:v>
                </c:pt>
                <c:pt idx="2">
                  <c:v>0.31649999999999995</c:v>
                </c:pt>
                <c:pt idx="3">
                  <c:v>0.32179999999999997</c:v>
                </c:pt>
                <c:pt idx="4">
                  <c:v>0.32709999999999995</c:v>
                </c:pt>
                <c:pt idx="5">
                  <c:v>0.33239999999999997</c:v>
                </c:pt>
                <c:pt idx="6">
                  <c:v>0.33769999999999994</c:v>
                </c:pt>
                <c:pt idx="7">
                  <c:v>0.34299999999999997</c:v>
                </c:pt>
                <c:pt idx="8">
                  <c:v>0.34829999999999994</c:v>
                </c:pt>
                <c:pt idx="9">
                  <c:v>0.35359999999999997</c:v>
                </c:pt>
                <c:pt idx="10">
                  <c:v>0.35889999999999994</c:v>
                </c:pt>
                <c:pt idx="11">
                  <c:v>0.36419999999999997</c:v>
                </c:pt>
                <c:pt idx="12">
                  <c:v>0.36949999999999994</c:v>
                </c:pt>
                <c:pt idx="13">
                  <c:v>0.37479999999999997</c:v>
                </c:pt>
                <c:pt idx="14">
                  <c:v>0.38009999999999994</c:v>
                </c:pt>
                <c:pt idx="15">
                  <c:v>0.38539999999999996</c:v>
                </c:pt>
                <c:pt idx="16">
                  <c:v>0.39069999999999994</c:v>
                </c:pt>
                <c:pt idx="17">
                  <c:v>0.39599999999999996</c:v>
                </c:pt>
                <c:pt idx="18">
                  <c:v>0.40129999999999993</c:v>
                </c:pt>
                <c:pt idx="19">
                  <c:v>0.40659999999999996</c:v>
                </c:pt>
                <c:pt idx="20">
                  <c:v>0.41189999999999993</c:v>
                </c:pt>
                <c:pt idx="21">
                  <c:v>0.41719999999999996</c:v>
                </c:pt>
                <c:pt idx="22">
                  <c:v>0.42249999999999993</c:v>
                </c:pt>
                <c:pt idx="23">
                  <c:v>0.42779999999999996</c:v>
                </c:pt>
                <c:pt idx="24">
                  <c:v>0.43309999999999993</c:v>
                </c:pt>
                <c:pt idx="25">
                  <c:v>0.43839999999999996</c:v>
                </c:pt>
                <c:pt idx="26">
                  <c:v>0.44369999999999998</c:v>
                </c:pt>
                <c:pt idx="27">
                  <c:v>0.44899999999999995</c:v>
                </c:pt>
                <c:pt idx="28">
                  <c:v>0.45429999999999993</c:v>
                </c:pt>
                <c:pt idx="29">
                  <c:v>0.45959999999999995</c:v>
                </c:pt>
                <c:pt idx="30">
                  <c:v>0.46489999999999998</c:v>
                </c:pt>
                <c:pt idx="31">
                  <c:v>0.47019999999999995</c:v>
                </c:pt>
                <c:pt idx="32">
                  <c:v>0.47549999999999992</c:v>
                </c:pt>
                <c:pt idx="33">
                  <c:v>0.48079999999999995</c:v>
                </c:pt>
                <c:pt idx="34">
                  <c:v>0.48609999999999998</c:v>
                </c:pt>
                <c:pt idx="35">
                  <c:v>0.49139999999999995</c:v>
                </c:pt>
                <c:pt idx="36">
                  <c:v>0.49669999999999992</c:v>
                </c:pt>
                <c:pt idx="37">
                  <c:v>0.502</c:v>
                </c:pt>
                <c:pt idx="38">
                  <c:v>0.50729999999999997</c:v>
                </c:pt>
                <c:pt idx="39">
                  <c:v>0.51259999999999994</c:v>
                </c:pt>
                <c:pt idx="40">
                  <c:v>0.51789999999999992</c:v>
                </c:pt>
                <c:pt idx="41">
                  <c:v>0.52319999999999989</c:v>
                </c:pt>
                <c:pt idx="42">
                  <c:v>0.52849999999999997</c:v>
                </c:pt>
                <c:pt idx="43">
                  <c:v>0.53379999999999994</c:v>
                </c:pt>
                <c:pt idx="44">
                  <c:v>0.53909999999999991</c:v>
                </c:pt>
                <c:pt idx="45">
                  <c:v>0.5444</c:v>
                </c:pt>
                <c:pt idx="46">
                  <c:v>0.54969999999999997</c:v>
                </c:pt>
                <c:pt idx="47">
                  <c:v>0.55499999999999994</c:v>
                </c:pt>
                <c:pt idx="48">
                  <c:v>0.56030000000000002</c:v>
                </c:pt>
                <c:pt idx="49">
                  <c:v>0.56559999999999988</c:v>
                </c:pt>
                <c:pt idx="50">
                  <c:v>0.57089999999999996</c:v>
                </c:pt>
                <c:pt idx="51">
                  <c:v>0.57619999999999993</c:v>
                </c:pt>
                <c:pt idx="52">
                  <c:v>0.58149999999999991</c:v>
                </c:pt>
                <c:pt idx="53">
                  <c:v>0.58679999999999999</c:v>
                </c:pt>
                <c:pt idx="54">
                  <c:v>0.59209999999999996</c:v>
                </c:pt>
                <c:pt idx="55">
                  <c:v>0.59739999999999993</c:v>
                </c:pt>
                <c:pt idx="56">
                  <c:v>0.60270000000000001</c:v>
                </c:pt>
                <c:pt idx="57">
                  <c:v>0.60799999999999987</c:v>
                </c:pt>
                <c:pt idx="58">
                  <c:v>0.61329999999999996</c:v>
                </c:pt>
                <c:pt idx="59">
                  <c:v>0.61859999999999993</c:v>
                </c:pt>
                <c:pt idx="60">
                  <c:v>0.6238999999999999</c:v>
                </c:pt>
                <c:pt idx="61">
                  <c:v>0.62919999999999998</c:v>
                </c:pt>
                <c:pt idx="62">
                  <c:v>0.63449999999999995</c:v>
                </c:pt>
                <c:pt idx="63">
                  <c:v>0.63979999999999992</c:v>
                </c:pt>
                <c:pt idx="64">
                  <c:v>0.64510000000000001</c:v>
                </c:pt>
                <c:pt idx="65">
                  <c:v>0.65039999999999998</c:v>
                </c:pt>
                <c:pt idx="66">
                  <c:v>0.65569999999999995</c:v>
                </c:pt>
                <c:pt idx="67">
                  <c:v>0.66100000000000003</c:v>
                </c:pt>
                <c:pt idx="68">
                  <c:v>0.66629999999999989</c:v>
                </c:pt>
                <c:pt idx="69">
                  <c:v>0.67159999999999997</c:v>
                </c:pt>
                <c:pt idx="70">
                  <c:v>0.67689999999999995</c:v>
                </c:pt>
                <c:pt idx="71">
                  <c:v>0.68219999999999992</c:v>
                </c:pt>
                <c:pt idx="72">
                  <c:v>0.6875</c:v>
                </c:pt>
                <c:pt idx="73">
                  <c:v>0.69279999999999997</c:v>
                </c:pt>
                <c:pt idx="74">
                  <c:v>0.69809999999999994</c:v>
                </c:pt>
                <c:pt idx="75">
                  <c:v>0.70340000000000003</c:v>
                </c:pt>
                <c:pt idx="76">
                  <c:v>0.70869999999999989</c:v>
                </c:pt>
                <c:pt idx="77">
                  <c:v>0.71399999999999997</c:v>
                </c:pt>
                <c:pt idx="78">
                  <c:v>0.71929999999999994</c:v>
                </c:pt>
                <c:pt idx="79">
                  <c:v>0.72459999999999991</c:v>
                </c:pt>
                <c:pt idx="80">
                  <c:v>0.72989999999999999</c:v>
                </c:pt>
                <c:pt idx="81">
                  <c:v>0.73519999999999996</c:v>
                </c:pt>
                <c:pt idx="82">
                  <c:v>0.74049999999999994</c:v>
                </c:pt>
                <c:pt idx="83">
                  <c:v>0.74580000000000002</c:v>
                </c:pt>
                <c:pt idx="84">
                  <c:v>0.75109999999999988</c:v>
                </c:pt>
                <c:pt idx="85">
                  <c:v>0.75639999999999996</c:v>
                </c:pt>
                <c:pt idx="86">
                  <c:v>0.76169999999999993</c:v>
                </c:pt>
                <c:pt idx="87">
                  <c:v>0.7669999999999999</c:v>
                </c:pt>
                <c:pt idx="88">
                  <c:v>0.77229999999999999</c:v>
                </c:pt>
                <c:pt idx="89">
                  <c:v>0.77759999999999996</c:v>
                </c:pt>
                <c:pt idx="90">
                  <c:v>0.78289999999999993</c:v>
                </c:pt>
                <c:pt idx="91">
                  <c:v>0.78820000000000001</c:v>
                </c:pt>
                <c:pt idx="92">
                  <c:v>0.79349999999999987</c:v>
                </c:pt>
                <c:pt idx="93">
                  <c:v>0.79879999999999995</c:v>
                </c:pt>
                <c:pt idx="94">
                  <c:v>0.80409999999999993</c:v>
                </c:pt>
                <c:pt idx="95">
                  <c:v>0.8093999999999999</c:v>
                </c:pt>
                <c:pt idx="96">
                  <c:v>0.81469999999999998</c:v>
                </c:pt>
                <c:pt idx="97">
                  <c:v>0.82</c:v>
                </c:pt>
                <c:pt idx="98">
                  <c:v>0.82529999999999992</c:v>
                </c:pt>
                <c:pt idx="99">
                  <c:v>0.8306</c:v>
                </c:pt>
                <c:pt idx="100">
                  <c:v>0.83589999999999998</c:v>
                </c:pt>
              </c:numCache>
            </c:numRef>
          </c:xVal>
          <c:yVal>
            <c:numRef>
              <c:f>'Centre of gravity'!$O$2:$O$102</c:f>
              <c:numCache>
                <c:formatCode>0.000</c:formatCode>
                <c:ptCount val="101"/>
                <c:pt idx="0">
                  <c:v>0.30589999999999995</c:v>
                </c:pt>
                <c:pt idx="1">
                  <c:v>0.30684999999999996</c:v>
                </c:pt>
                <c:pt idx="2">
                  <c:v>0.30779999999999996</c:v>
                </c:pt>
                <c:pt idx="3">
                  <c:v>0.30874999999999997</c:v>
                </c:pt>
                <c:pt idx="4">
                  <c:v>0.30969999999999998</c:v>
                </c:pt>
                <c:pt idx="5">
                  <c:v>0.31064999999999993</c:v>
                </c:pt>
                <c:pt idx="6">
                  <c:v>0.31159999999999993</c:v>
                </c:pt>
                <c:pt idx="7">
                  <c:v>0.31254999999999994</c:v>
                </c:pt>
                <c:pt idx="8">
                  <c:v>0.31349999999999995</c:v>
                </c:pt>
                <c:pt idx="9">
                  <c:v>0.31444999999999995</c:v>
                </c:pt>
                <c:pt idx="10">
                  <c:v>0.31539999999999996</c:v>
                </c:pt>
                <c:pt idx="11">
                  <c:v>0.31634999999999996</c:v>
                </c:pt>
                <c:pt idx="12">
                  <c:v>0.31729999999999997</c:v>
                </c:pt>
                <c:pt idx="13">
                  <c:v>0.31824999999999992</c:v>
                </c:pt>
                <c:pt idx="14">
                  <c:v>0.31919999999999993</c:v>
                </c:pt>
                <c:pt idx="15">
                  <c:v>0.32014999999999993</c:v>
                </c:pt>
                <c:pt idx="16">
                  <c:v>0.32109999999999994</c:v>
                </c:pt>
                <c:pt idx="17">
                  <c:v>0.32204999999999995</c:v>
                </c:pt>
                <c:pt idx="18">
                  <c:v>0.32299999999999995</c:v>
                </c:pt>
                <c:pt idx="19">
                  <c:v>0.32394999999999996</c:v>
                </c:pt>
                <c:pt idx="20">
                  <c:v>0.32489999999999997</c:v>
                </c:pt>
                <c:pt idx="21">
                  <c:v>0.32584999999999997</c:v>
                </c:pt>
                <c:pt idx="22">
                  <c:v>0.32679999999999992</c:v>
                </c:pt>
                <c:pt idx="23">
                  <c:v>0.32774999999999993</c:v>
                </c:pt>
                <c:pt idx="24">
                  <c:v>0.32869999999999994</c:v>
                </c:pt>
                <c:pt idx="25">
                  <c:v>0.32964999999999994</c:v>
                </c:pt>
                <c:pt idx="26">
                  <c:v>0.33059999999999995</c:v>
                </c:pt>
                <c:pt idx="27">
                  <c:v>0.33154999999999996</c:v>
                </c:pt>
                <c:pt idx="28">
                  <c:v>0.33249999999999996</c:v>
                </c:pt>
                <c:pt idx="29">
                  <c:v>0.33344999999999997</c:v>
                </c:pt>
                <c:pt idx="30">
                  <c:v>0.33439999999999998</c:v>
                </c:pt>
                <c:pt idx="31">
                  <c:v>0.33534999999999993</c:v>
                </c:pt>
                <c:pt idx="32">
                  <c:v>0.33629999999999993</c:v>
                </c:pt>
                <c:pt idx="33">
                  <c:v>0.33724999999999994</c:v>
                </c:pt>
                <c:pt idx="34">
                  <c:v>0.33819999999999995</c:v>
                </c:pt>
                <c:pt idx="35">
                  <c:v>0.33914999999999995</c:v>
                </c:pt>
                <c:pt idx="36">
                  <c:v>0.34009999999999996</c:v>
                </c:pt>
                <c:pt idx="37">
                  <c:v>0.34104999999999996</c:v>
                </c:pt>
                <c:pt idx="38">
                  <c:v>0.34199999999999997</c:v>
                </c:pt>
                <c:pt idx="39">
                  <c:v>0.34294999999999998</c:v>
                </c:pt>
                <c:pt idx="40">
                  <c:v>0.34389999999999993</c:v>
                </c:pt>
                <c:pt idx="41">
                  <c:v>0.34484999999999993</c:v>
                </c:pt>
                <c:pt idx="42">
                  <c:v>0.34579999999999994</c:v>
                </c:pt>
                <c:pt idx="43">
                  <c:v>0.34674999999999995</c:v>
                </c:pt>
                <c:pt idx="44">
                  <c:v>0.34769999999999995</c:v>
                </c:pt>
                <c:pt idx="45">
                  <c:v>0.34864999999999996</c:v>
                </c:pt>
                <c:pt idx="46">
                  <c:v>0.34959999999999997</c:v>
                </c:pt>
                <c:pt idx="47">
                  <c:v>0.35054999999999997</c:v>
                </c:pt>
                <c:pt idx="48">
                  <c:v>0.35149999999999992</c:v>
                </c:pt>
                <c:pt idx="49">
                  <c:v>0.35244999999999993</c:v>
                </c:pt>
                <c:pt idx="50">
                  <c:v>0.35339999999999994</c:v>
                </c:pt>
                <c:pt idx="51">
                  <c:v>0.35434999999999994</c:v>
                </c:pt>
                <c:pt idx="52">
                  <c:v>0.35529999999999995</c:v>
                </c:pt>
                <c:pt idx="53">
                  <c:v>0.35624999999999996</c:v>
                </c:pt>
                <c:pt idx="54">
                  <c:v>0.35719999999999996</c:v>
                </c:pt>
                <c:pt idx="55">
                  <c:v>0.35814999999999997</c:v>
                </c:pt>
                <c:pt idx="56">
                  <c:v>0.35909999999999997</c:v>
                </c:pt>
                <c:pt idx="57">
                  <c:v>0.36004999999999993</c:v>
                </c:pt>
                <c:pt idx="58">
                  <c:v>0.36099999999999993</c:v>
                </c:pt>
                <c:pt idx="59">
                  <c:v>0.36194999999999994</c:v>
                </c:pt>
                <c:pt idx="60">
                  <c:v>0.36289999999999994</c:v>
                </c:pt>
                <c:pt idx="61">
                  <c:v>0.36384999999999995</c:v>
                </c:pt>
                <c:pt idx="62">
                  <c:v>0.36479999999999996</c:v>
                </c:pt>
                <c:pt idx="63">
                  <c:v>0.36574999999999996</c:v>
                </c:pt>
                <c:pt idx="64">
                  <c:v>0.36669999999999997</c:v>
                </c:pt>
                <c:pt idx="65">
                  <c:v>0.36764999999999992</c:v>
                </c:pt>
                <c:pt idx="66">
                  <c:v>0.36859999999999993</c:v>
                </c:pt>
                <c:pt idx="67">
                  <c:v>0.36954999999999993</c:v>
                </c:pt>
                <c:pt idx="68">
                  <c:v>0.37049999999999994</c:v>
                </c:pt>
                <c:pt idx="69">
                  <c:v>0.37144999999999995</c:v>
                </c:pt>
                <c:pt idx="70">
                  <c:v>0.37239999999999995</c:v>
                </c:pt>
                <c:pt idx="71">
                  <c:v>0.37334999999999996</c:v>
                </c:pt>
                <c:pt idx="72">
                  <c:v>0.37429999999999997</c:v>
                </c:pt>
                <c:pt idx="73">
                  <c:v>0.37524999999999997</c:v>
                </c:pt>
                <c:pt idx="74">
                  <c:v>0.37619999999999998</c:v>
                </c:pt>
                <c:pt idx="75">
                  <c:v>0.37714999999999993</c:v>
                </c:pt>
                <c:pt idx="76">
                  <c:v>0.37809999999999994</c:v>
                </c:pt>
                <c:pt idx="77">
                  <c:v>0.37904999999999994</c:v>
                </c:pt>
                <c:pt idx="78">
                  <c:v>0.37999999999999995</c:v>
                </c:pt>
                <c:pt idx="79">
                  <c:v>0.38094999999999996</c:v>
                </c:pt>
                <c:pt idx="80">
                  <c:v>0.38189999999999996</c:v>
                </c:pt>
                <c:pt idx="81">
                  <c:v>0.38284999999999997</c:v>
                </c:pt>
                <c:pt idx="82">
                  <c:v>0.38379999999999992</c:v>
                </c:pt>
                <c:pt idx="83">
                  <c:v>0.38474999999999993</c:v>
                </c:pt>
                <c:pt idx="84">
                  <c:v>0.38569999999999993</c:v>
                </c:pt>
                <c:pt idx="85">
                  <c:v>0.38664999999999994</c:v>
                </c:pt>
                <c:pt idx="86">
                  <c:v>0.38759999999999994</c:v>
                </c:pt>
                <c:pt idx="87">
                  <c:v>0.38854999999999995</c:v>
                </c:pt>
                <c:pt idx="88">
                  <c:v>0.38949999999999996</c:v>
                </c:pt>
                <c:pt idx="89">
                  <c:v>0.39044999999999996</c:v>
                </c:pt>
                <c:pt idx="90">
                  <c:v>0.39139999999999997</c:v>
                </c:pt>
                <c:pt idx="91">
                  <c:v>0.39234999999999998</c:v>
                </c:pt>
                <c:pt idx="92">
                  <c:v>0.39329999999999998</c:v>
                </c:pt>
                <c:pt idx="93">
                  <c:v>0.39424999999999993</c:v>
                </c:pt>
                <c:pt idx="94">
                  <c:v>0.39519999999999994</c:v>
                </c:pt>
                <c:pt idx="95">
                  <c:v>0.39614999999999995</c:v>
                </c:pt>
                <c:pt idx="96">
                  <c:v>0.39709999999999995</c:v>
                </c:pt>
                <c:pt idx="97">
                  <c:v>0.39804999999999996</c:v>
                </c:pt>
                <c:pt idx="98">
                  <c:v>0.39899999999999997</c:v>
                </c:pt>
                <c:pt idx="99">
                  <c:v>0.39994999999999992</c:v>
                </c:pt>
                <c:pt idx="100">
                  <c:v>0.40089999999999992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1E-401E-942F-2ABB68546115}"/>
            </c:ext>
          </c:extLst>
        </c:ser>
        <c:ser>
          <c:idx val="3"/>
          <c:order val="3"/>
          <c:tx>
            <c:v>Centre of gravity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cog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C1E-401E-942F-2ABB685461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'Centre of gravity'!$P$2</c:f>
              <c:numCache>
                <c:formatCode>0.000</c:formatCode>
                <c:ptCount val="1"/>
                <c:pt idx="0">
                  <c:v>1.0432914590747333</c:v>
                </c:pt>
              </c:numCache>
            </c:numRef>
          </c:xVal>
          <c:yVal>
            <c:numRef>
              <c:f>'Centre of gravity'!$B$13</c:f>
              <c:numCache>
                <c:formatCode>0.###"m"</c:formatCode>
                <c:ptCount val="1"/>
                <c:pt idx="0">
                  <c:v>0.4320486773041311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C1E-401E-942F-2ABB68546115}"/>
            </c:ext>
          </c:extLst>
        </c:ser>
        <c:ser>
          <c:idx val="4"/>
          <c:order val="4"/>
          <c:tx>
            <c:v>Cog+rider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cog</a:t>
                    </a:r>
                    <a:r>
                      <a:rPr lang="en-US" baseline="0"/>
                      <a:t> +rider</a:t>
                    </a:r>
                    <a:endParaRPr 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C1E-401E-942F-2ABB685461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'Centre of gravity'!$P$4</c:f>
              <c:numCache>
                <c:formatCode>0.000</c:formatCode>
                <c:ptCount val="1"/>
                <c:pt idx="0">
                  <c:v>0.97017707808564235</c:v>
                </c:pt>
              </c:numCache>
            </c:numRef>
          </c:xVal>
          <c:yVal>
            <c:numRef>
              <c:f>'Centre of gravity'!$D$13</c:f>
              <c:numCache>
                <c:formatCode>0.###"m"</c:formatCode>
                <c:ptCount val="1"/>
                <c:pt idx="0">
                  <c:v>0.58008641117342397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C1E-401E-942F-2ABB68546115}"/>
            </c:ext>
          </c:extLst>
        </c:ser>
        <c:ser>
          <c:idx val="5"/>
          <c:order val="5"/>
          <c:tx>
            <c:v>rear sprocket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'Centre of gravity'!$Q$2:$Q$362</c:f>
              <c:numCache>
                <c:formatCode>0.000</c:formatCode>
                <c:ptCount val="361"/>
                <c:pt idx="0">
                  <c:v>0.30589999999999995</c:v>
                </c:pt>
                <c:pt idx="1">
                  <c:v>0.30761970435491309</c:v>
                </c:pt>
                <c:pt idx="2">
                  <c:v>0.30933888487122063</c:v>
                </c:pt>
                <c:pt idx="3">
                  <c:v>0.31105701786988316</c:v>
                </c:pt>
                <c:pt idx="4">
                  <c:v>0.31277357999094535</c:v>
                </c:pt>
                <c:pt idx="5">
                  <c:v>0.31448804835295641</c:v>
                </c:pt>
                <c:pt idx="6">
                  <c:v>0.31619990071224491</c:v>
                </c:pt>
                <c:pt idx="7">
                  <c:v>0.31790861562199901</c:v>
                </c:pt>
                <c:pt idx="8">
                  <c:v>0.31961367259110468</c:v>
                </c:pt>
                <c:pt idx="9">
                  <c:v>0.32131455224269168</c:v>
                </c:pt>
                <c:pt idx="10">
                  <c:v>0.32301073647234146</c:v>
                </c:pt>
                <c:pt idx="11">
                  <c:v>0.32470170860590641</c:v>
                </c:pt>
                <c:pt idx="12">
                  <c:v>0.32638695355689368</c:v>
                </c:pt>
                <c:pt idx="13">
                  <c:v>0.32806595798336596</c:v>
                </c:pt>
                <c:pt idx="14">
                  <c:v>0.32973821044431006</c:v>
                </c:pt>
                <c:pt idx="15">
                  <c:v>0.33140320155542691</c:v>
                </c:pt>
                <c:pt idx="16">
                  <c:v>0.33306042414429488</c:v>
                </c:pt>
                <c:pt idx="17">
                  <c:v>0.33470937340485957</c:v>
                </c:pt>
                <c:pt idx="18">
                  <c:v>0.33634954705120251</c:v>
                </c:pt>
                <c:pt idx="19">
                  <c:v>0.33798044547054223</c:v>
                </c:pt>
                <c:pt idx="20">
                  <c:v>0.33960157187542139</c:v>
                </c:pt>
                <c:pt idx="21">
                  <c:v>0.3412124324550328</c:v>
                </c:pt>
                <c:pt idx="22">
                  <c:v>0.34281253652563926</c:v>
                </c:pt>
                <c:pt idx="23">
                  <c:v>0.34440139668004016</c:v>
                </c:pt>
                <c:pt idx="24">
                  <c:v>0.34597852893604097</c:v>
                </c:pt>
                <c:pt idx="25">
                  <c:v>0.34754345288387845</c:v>
                </c:pt>
                <c:pt idx="26">
                  <c:v>0.34909569183255823</c:v>
                </c:pt>
                <c:pt idx="27">
                  <c:v>0.35063477295505985</c:v>
                </c:pt>
                <c:pt idx="28">
                  <c:v>0.3521602274323638</c:v>
                </c:pt>
                <c:pt idx="29">
                  <c:v>0.35367159059625902</c:v>
                </c:pt>
                <c:pt idx="30">
                  <c:v>0.35516840207088479</c:v>
                </c:pt>
                <c:pt idx="31">
                  <c:v>0.35665020591296609</c:v>
                </c:pt>
                <c:pt idx="32">
                  <c:v>0.35811655075069798</c:v>
                </c:pt>
                <c:pt idx="33">
                  <c:v>0.35956698992123814</c:v>
                </c:pt>
                <c:pt idx="34">
                  <c:v>0.36100108160676447</c:v>
                </c:pt>
                <c:pt idx="35">
                  <c:v>0.3624183889690572</c:v>
                </c:pt>
                <c:pt idx="36">
                  <c:v>0.36381848028256408</c:v>
                </c:pt>
                <c:pt idx="37">
                  <c:v>0.36520092906590795</c:v>
                </c:pt>
                <c:pt idx="38">
                  <c:v>0.36656531421179733</c:v>
                </c:pt>
                <c:pt idx="39">
                  <c:v>0.3679112201152997</c:v>
                </c:pt>
                <c:pt idx="40">
                  <c:v>0.36923823680043877</c:v>
                </c:pt>
                <c:pt idx="41">
                  <c:v>0.37054596004507717</c:v>
                </c:pt>
                <c:pt idx="42">
                  <c:v>0.37183399150404639</c:v>
                </c:pt>
                <c:pt idx="43">
                  <c:v>0.37310193883048648</c:v>
                </c:pt>
                <c:pt idx="44">
                  <c:v>0.37434941579535908</c:v>
                </c:pt>
                <c:pt idx="45">
                  <c:v>0.37557604240509601</c:v>
                </c:pt>
                <c:pt idx="46">
                  <c:v>0.37678144501734934</c:v>
                </c:pt>
                <c:pt idx="47">
                  <c:v>0.37796525645480644</c:v>
                </c:pt>
                <c:pt idx="48">
                  <c:v>0.37912711611703559</c:v>
                </c:pt>
                <c:pt idx="49">
                  <c:v>0.38026667009032844</c:v>
                </c:pt>
                <c:pt idx="50">
                  <c:v>0.3813835712555057</c:v>
                </c:pt>
                <c:pt idx="51">
                  <c:v>0.38247747939365279</c:v>
                </c:pt>
                <c:pt idx="52">
                  <c:v>0.38354806128975388</c:v>
                </c:pt>
                <c:pt idx="53">
                  <c:v>0.38459499083419241</c:v>
                </c:pt>
                <c:pt idx="54">
                  <c:v>0.38561794912208736</c:v>
                </c:pt>
                <c:pt idx="55">
                  <c:v>0.38661662455043461</c:v>
                </c:pt>
                <c:pt idx="56">
                  <c:v>0.38759071291302427</c:v>
                </c:pt>
                <c:pt idx="57">
                  <c:v>0.38853991749310496</c:v>
                </c:pt>
                <c:pt idx="58">
                  <c:v>0.38946394915376636</c:v>
                </c:pt>
                <c:pt idx="59">
                  <c:v>0.39036252642601343</c:v>
                </c:pt>
                <c:pt idx="60">
                  <c:v>0.39123537559450422</c:v>
                </c:pt>
                <c:pt idx="61">
                  <c:v>0.39208223078092658</c:v>
                </c:pt>
                <c:pt idx="62">
                  <c:v>0.39290283402498705</c:v>
                </c:pt>
                <c:pt idx="63">
                  <c:v>0.39369693536298817</c:v>
                </c:pt>
                <c:pt idx="64">
                  <c:v>0.39446429290396967</c:v>
                </c:pt>
                <c:pt idx="65">
                  <c:v>0.39520467290339106</c:v>
                </c:pt>
                <c:pt idx="66">
                  <c:v>0.39591784983433231</c:v>
                </c:pt>
                <c:pt idx="67">
                  <c:v>0.39660360645619153</c:v>
                </c:pt>
                <c:pt idx="68">
                  <c:v>0.39726173388085856</c:v>
                </c:pt>
                <c:pt idx="69">
                  <c:v>0.39789203163634457</c:v>
                </c:pt>
                <c:pt idx="70">
                  <c:v>0.39849430772784727</c:v>
                </c:pt>
                <c:pt idx="71">
                  <c:v>0.3990683786962349</c:v>
                </c:pt>
                <c:pt idx="72">
                  <c:v>0.39961406967392932</c:v>
                </c:pt>
                <c:pt idx="73">
                  <c:v>0.40013121443817246</c:v>
                </c:pt>
                <c:pt idx="74">
                  <c:v>0.40061965546165945</c:v>
                </c:pt>
                <c:pt idx="75">
                  <c:v>0.40107924396052297</c:v>
                </c:pt>
                <c:pt idx="76">
                  <c:v>0.401509839939654</c:v>
                </c:pt>
                <c:pt idx="77">
                  <c:v>0.40191131223534615</c:v>
                </c:pt>
                <c:pt idx="78">
                  <c:v>0.4022835385552489</c:v>
                </c:pt>
                <c:pt idx="79">
                  <c:v>0.40262640551561946</c:v>
                </c:pt>
                <c:pt idx="80">
                  <c:v>0.40293980867586021</c:v>
                </c:pt>
                <c:pt idx="81">
                  <c:v>0.40322365257033255</c:v>
                </c:pt>
                <c:pt idx="82">
                  <c:v>0.40347785073743658</c:v>
                </c:pt>
                <c:pt idx="83">
                  <c:v>0.40370232574594817</c:v>
                </c:pt>
                <c:pt idx="84">
                  <c:v>0.40389700921860505</c:v>
                </c:pt>
                <c:pt idx="85">
                  <c:v>0.4040618418529357</c:v>
                </c:pt>
                <c:pt idx="86">
                  <c:v>0.40419677343932275</c:v>
                </c:pt>
                <c:pt idx="87">
                  <c:v>0.40430176287629799</c:v>
                </c:pt>
                <c:pt idx="88">
                  <c:v>0.40437677818306184</c:v>
                </c:pt>
                <c:pt idx="89">
                  <c:v>0.40442179650922516</c:v>
                </c:pt>
                <c:pt idx="90">
                  <c:v>0.40443680414176963</c:v>
                </c:pt>
                <c:pt idx="91">
                  <c:v>0.40442179650922516</c:v>
                </c:pt>
                <c:pt idx="92">
                  <c:v>0.40437677818306184</c:v>
                </c:pt>
                <c:pt idx="93">
                  <c:v>0.40430176287629799</c:v>
                </c:pt>
                <c:pt idx="94">
                  <c:v>0.40419677343932275</c:v>
                </c:pt>
                <c:pt idx="95">
                  <c:v>0.4040618418529357</c:v>
                </c:pt>
                <c:pt idx="96">
                  <c:v>0.40389700921860505</c:v>
                </c:pt>
                <c:pt idx="97">
                  <c:v>0.40370232574594817</c:v>
                </c:pt>
                <c:pt idx="98">
                  <c:v>0.40347785073743658</c:v>
                </c:pt>
                <c:pt idx="99">
                  <c:v>0.40322365257033255</c:v>
                </c:pt>
                <c:pt idx="100">
                  <c:v>0.40293980867586021</c:v>
                </c:pt>
                <c:pt idx="101">
                  <c:v>0.40262640551561946</c:v>
                </c:pt>
                <c:pt idx="102">
                  <c:v>0.4022835385552489</c:v>
                </c:pt>
                <c:pt idx="103">
                  <c:v>0.40191131223534615</c:v>
                </c:pt>
                <c:pt idx="104">
                  <c:v>0.401509839939654</c:v>
                </c:pt>
                <c:pt idx="105">
                  <c:v>0.40107924396052297</c:v>
                </c:pt>
                <c:pt idx="106">
                  <c:v>0.40061965546165945</c:v>
                </c:pt>
                <c:pt idx="107">
                  <c:v>0.40013121443817246</c:v>
                </c:pt>
                <c:pt idx="108">
                  <c:v>0.39961406967392932</c:v>
                </c:pt>
                <c:pt idx="109">
                  <c:v>0.3990683786962349</c:v>
                </c:pt>
                <c:pt idx="110">
                  <c:v>0.39849430772784727</c:v>
                </c:pt>
                <c:pt idx="111">
                  <c:v>0.39789203163634457</c:v>
                </c:pt>
                <c:pt idx="112">
                  <c:v>0.39726173388085856</c:v>
                </c:pt>
                <c:pt idx="113">
                  <c:v>0.39660360645619147</c:v>
                </c:pt>
                <c:pt idx="114">
                  <c:v>0.39591784983433231</c:v>
                </c:pt>
                <c:pt idx="115">
                  <c:v>0.39520467290339106</c:v>
                </c:pt>
                <c:pt idx="116">
                  <c:v>0.39446429290396967</c:v>
                </c:pt>
                <c:pt idx="117">
                  <c:v>0.39369693536298817</c:v>
                </c:pt>
                <c:pt idx="118">
                  <c:v>0.39290283402498705</c:v>
                </c:pt>
                <c:pt idx="119">
                  <c:v>0.39208223078092658</c:v>
                </c:pt>
                <c:pt idx="120">
                  <c:v>0.39123537559450422</c:v>
                </c:pt>
                <c:pt idx="121">
                  <c:v>0.39036252642601343</c:v>
                </c:pt>
                <c:pt idx="122">
                  <c:v>0.38946394915376636</c:v>
                </c:pt>
                <c:pt idx="123">
                  <c:v>0.38853991749310496</c:v>
                </c:pt>
                <c:pt idx="124">
                  <c:v>0.38759071291302427</c:v>
                </c:pt>
                <c:pt idx="125">
                  <c:v>0.38661662455043461</c:v>
                </c:pt>
                <c:pt idx="126">
                  <c:v>0.38561794912208736</c:v>
                </c:pt>
                <c:pt idx="127">
                  <c:v>0.38459499083419241</c:v>
                </c:pt>
                <c:pt idx="128">
                  <c:v>0.38354806128975388</c:v>
                </c:pt>
                <c:pt idx="129">
                  <c:v>0.38247747939365284</c:v>
                </c:pt>
                <c:pt idx="130">
                  <c:v>0.3813835712555057</c:v>
                </c:pt>
                <c:pt idx="131">
                  <c:v>0.3802666700903285</c:v>
                </c:pt>
                <c:pt idx="132">
                  <c:v>0.37912711611703559</c:v>
                </c:pt>
                <c:pt idx="133">
                  <c:v>0.37796525645480644</c:v>
                </c:pt>
                <c:pt idx="134">
                  <c:v>0.37678144501734934</c:v>
                </c:pt>
                <c:pt idx="135">
                  <c:v>0.37557604240509601</c:v>
                </c:pt>
                <c:pt idx="136">
                  <c:v>0.37434941579535908</c:v>
                </c:pt>
                <c:pt idx="137">
                  <c:v>0.37310193883048648</c:v>
                </c:pt>
                <c:pt idx="138">
                  <c:v>0.37183399150404639</c:v>
                </c:pt>
                <c:pt idx="139">
                  <c:v>0.37054596004507717</c:v>
                </c:pt>
                <c:pt idx="140">
                  <c:v>0.36923823680043882</c:v>
                </c:pt>
                <c:pt idx="141">
                  <c:v>0.3679112201152997</c:v>
                </c:pt>
                <c:pt idx="142">
                  <c:v>0.36656531421179733</c:v>
                </c:pt>
                <c:pt idx="143">
                  <c:v>0.36520092906590795</c:v>
                </c:pt>
                <c:pt idx="144">
                  <c:v>0.36381848028256408</c:v>
                </c:pt>
                <c:pt idx="145">
                  <c:v>0.3624183889690572</c:v>
                </c:pt>
                <c:pt idx="146">
                  <c:v>0.36100108160676447</c:v>
                </c:pt>
                <c:pt idx="147">
                  <c:v>0.35956698992123814</c:v>
                </c:pt>
                <c:pt idx="148">
                  <c:v>0.35811655075069798</c:v>
                </c:pt>
                <c:pt idx="149">
                  <c:v>0.35665020591296609</c:v>
                </c:pt>
                <c:pt idx="150">
                  <c:v>0.35516840207088479</c:v>
                </c:pt>
                <c:pt idx="151">
                  <c:v>0.35367159059625902</c:v>
                </c:pt>
                <c:pt idx="152">
                  <c:v>0.3521602274323638</c:v>
                </c:pt>
                <c:pt idx="153">
                  <c:v>0.35063477295505985</c:v>
                </c:pt>
                <c:pt idx="154">
                  <c:v>0.34909569183255823</c:v>
                </c:pt>
                <c:pt idx="155">
                  <c:v>0.34754345288387845</c:v>
                </c:pt>
                <c:pt idx="156">
                  <c:v>0.34597852893604097</c:v>
                </c:pt>
                <c:pt idx="157">
                  <c:v>0.34440139668004016</c:v>
                </c:pt>
                <c:pt idx="158">
                  <c:v>0.34281253652563926</c:v>
                </c:pt>
                <c:pt idx="159">
                  <c:v>0.3412124324550328</c:v>
                </c:pt>
                <c:pt idx="160">
                  <c:v>0.33960157187542139</c:v>
                </c:pt>
                <c:pt idx="161">
                  <c:v>0.33798044547054223</c:v>
                </c:pt>
                <c:pt idx="162">
                  <c:v>0.33634954705120251</c:v>
                </c:pt>
                <c:pt idx="163">
                  <c:v>0.33470937340485957</c:v>
                </c:pt>
                <c:pt idx="164">
                  <c:v>0.33306042414429488</c:v>
                </c:pt>
                <c:pt idx="165">
                  <c:v>0.33140320155542691</c:v>
                </c:pt>
                <c:pt idx="166">
                  <c:v>0.32973821044431006</c:v>
                </c:pt>
                <c:pt idx="167">
                  <c:v>0.32806595798336602</c:v>
                </c:pt>
                <c:pt idx="168">
                  <c:v>0.32638695355689368</c:v>
                </c:pt>
                <c:pt idx="169">
                  <c:v>0.32470170860590641</c:v>
                </c:pt>
                <c:pt idx="170">
                  <c:v>0.32301073647234146</c:v>
                </c:pt>
                <c:pt idx="171">
                  <c:v>0.32131455224269173</c:v>
                </c:pt>
                <c:pt idx="172">
                  <c:v>0.31961367259110463</c:v>
                </c:pt>
                <c:pt idx="173">
                  <c:v>0.31790861562199907</c:v>
                </c:pt>
                <c:pt idx="174">
                  <c:v>0.31619990071224491</c:v>
                </c:pt>
                <c:pt idx="175">
                  <c:v>0.31448804835295641</c:v>
                </c:pt>
                <c:pt idx="176">
                  <c:v>0.31277357999094535</c:v>
                </c:pt>
                <c:pt idx="177">
                  <c:v>0.31105701786988316</c:v>
                </c:pt>
                <c:pt idx="178">
                  <c:v>0.30933888487122063</c:v>
                </c:pt>
                <c:pt idx="179">
                  <c:v>0.30761970435491309</c:v>
                </c:pt>
                <c:pt idx="180">
                  <c:v>0.30589999999999995</c:v>
                </c:pt>
                <c:pt idx="181">
                  <c:v>0.30418029564508675</c:v>
                </c:pt>
                <c:pt idx="182">
                  <c:v>0.30246111512877927</c:v>
                </c:pt>
                <c:pt idx="183">
                  <c:v>0.3007429821301168</c:v>
                </c:pt>
                <c:pt idx="184">
                  <c:v>0.29902642000905455</c:v>
                </c:pt>
                <c:pt idx="185">
                  <c:v>0.29731195164704349</c:v>
                </c:pt>
                <c:pt idx="186">
                  <c:v>0.29560009928775499</c:v>
                </c:pt>
                <c:pt idx="187">
                  <c:v>0.29389138437800089</c:v>
                </c:pt>
                <c:pt idx="188">
                  <c:v>0.29218632740889522</c:v>
                </c:pt>
                <c:pt idx="189">
                  <c:v>0.29048544775730822</c:v>
                </c:pt>
                <c:pt idx="190">
                  <c:v>0.28878926352765838</c:v>
                </c:pt>
                <c:pt idx="191">
                  <c:v>0.28709829139409354</c:v>
                </c:pt>
                <c:pt idx="192">
                  <c:v>0.28541304644310622</c:v>
                </c:pt>
                <c:pt idx="193">
                  <c:v>0.28373404201663394</c:v>
                </c:pt>
                <c:pt idx="194">
                  <c:v>0.28206178955568983</c:v>
                </c:pt>
                <c:pt idx="195">
                  <c:v>0.28039679844457299</c:v>
                </c:pt>
                <c:pt idx="196">
                  <c:v>0.27873957585570502</c:v>
                </c:pt>
                <c:pt idx="197">
                  <c:v>0.27709062659514033</c:v>
                </c:pt>
                <c:pt idx="198">
                  <c:v>0.27545045294879744</c:v>
                </c:pt>
                <c:pt idx="199">
                  <c:v>0.27381955452945766</c:v>
                </c:pt>
                <c:pt idx="200">
                  <c:v>0.27219842812457851</c:v>
                </c:pt>
                <c:pt idx="201">
                  <c:v>0.27058756754496704</c:v>
                </c:pt>
                <c:pt idx="202">
                  <c:v>0.26898746347436064</c:v>
                </c:pt>
                <c:pt idx="203">
                  <c:v>0.26739860331995974</c:v>
                </c:pt>
                <c:pt idx="204">
                  <c:v>0.26582147106395893</c:v>
                </c:pt>
                <c:pt idx="205">
                  <c:v>0.26425654711612151</c:v>
                </c:pt>
                <c:pt idx="206">
                  <c:v>0.26270430816744161</c:v>
                </c:pt>
                <c:pt idx="207">
                  <c:v>0.26116522704494011</c:v>
                </c:pt>
                <c:pt idx="208">
                  <c:v>0.2596397725676361</c:v>
                </c:pt>
                <c:pt idx="209">
                  <c:v>0.25812840940374088</c:v>
                </c:pt>
                <c:pt idx="210">
                  <c:v>0.25663159792911505</c:v>
                </c:pt>
                <c:pt idx="211">
                  <c:v>0.25514979408703381</c:v>
                </c:pt>
                <c:pt idx="212">
                  <c:v>0.25368344924930192</c:v>
                </c:pt>
                <c:pt idx="213">
                  <c:v>0.25223301007876175</c:v>
                </c:pt>
                <c:pt idx="214">
                  <c:v>0.25079891839323543</c:v>
                </c:pt>
                <c:pt idx="215">
                  <c:v>0.24938161103094267</c:v>
                </c:pt>
                <c:pt idx="216">
                  <c:v>0.24798151971743584</c:v>
                </c:pt>
                <c:pt idx="217">
                  <c:v>0.24659907093409195</c:v>
                </c:pt>
                <c:pt idx="218">
                  <c:v>0.24523468578820257</c:v>
                </c:pt>
                <c:pt idx="219">
                  <c:v>0.24388877988470017</c:v>
                </c:pt>
                <c:pt idx="220">
                  <c:v>0.24256176319956113</c:v>
                </c:pt>
                <c:pt idx="221">
                  <c:v>0.24125403995492273</c:v>
                </c:pt>
                <c:pt idx="222">
                  <c:v>0.23996600849595351</c:v>
                </c:pt>
                <c:pt idx="223">
                  <c:v>0.23869806116951342</c:v>
                </c:pt>
                <c:pt idx="224">
                  <c:v>0.23745058420464082</c:v>
                </c:pt>
                <c:pt idx="225">
                  <c:v>0.23622395759490392</c:v>
                </c:pt>
                <c:pt idx="226">
                  <c:v>0.23501855498265056</c:v>
                </c:pt>
                <c:pt idx="227">
                  <c:v>0.23383474354519346</c:v>
                </c:pt>
                <c:pt idx="228">
                  <c:v>0.23267288388296431</c:v>
                </c:pt>
                <c:pt idx="229">
                  <c:v>0.23153332990967143</c:v>
                </c:pt>
                <c:pt idx="230">
                  <c:v>0.23041642874449419</c:v>
                </c:pt>
                <c:pt idx="231">
                  <c:v>0.22932252060634711</c:v>
                </c:pt>
                <c:pt idx="232">
                  <c:v>0.22825193871024602</c:v>
                </c:pt>
                <c:pt idx="233">
                  <c:v>0.22720500916580749</c:v>
                </c:pt>
                <c:pt idx="234">
                  <c:v>0.22618205087791254</c:v>
                </c:pt>
                <c:pt idx="235">
                  <c:v>0.22518337544956532</c:v>
                </c:pt>
                <c:pt idx="236">
                  <c:v>0.2242092870869756</c:v>
                </c:pt>
                <c:pt idx="237">
                  <c:v>0.22326008250689494</c:v>
                </c:pt>
                <c:pt idx="238">
                  <c:v>0.22233605084623353</c:v>
                </c:pt>
                <c:pt idx="239">
                  <c:v>0.22143747357398652</c:v>
                </c:pt>
                <c:pt idx="240">
                  <c:v>0.22056462440549574</c:v>
                </c:pt>
                <c:pt idx="241">
                  <c:v>0.21971776921907332</c:v>
                </c:pt>
                <c:pt idx="242">
                  <c:v>0.21889716597501285</c:v>
                </c:pt>
                <c:pt idx="243">
                  <c:v>0.21810306463701173</c:v>
                </c:pt>
                <c:pt idx="244">
                  <c:v>0.21733570709603026</c:v>
                </c:pt>
                <c:pt idx="245">
                  <c:v>0.21659532709660884</c:v>
                </c:pt>
                <c:pt idx="246">
                  <c:v>0.21588215016566759</c:v>
                </c:pt>
                <c:pt idx="247">
                  <c:v>0.21519639354380843</c:v>
                </c:pt>
                <c:pt idx="248">
                  <c:v>0.21453826611914134</c:v>
                </c:pt>
                <c:pt idx="249">
                  <c:v>0.21390796836365536</c:v>
                </c:pt>
                <c:pt idx="250">
                  <c:v>0.21330569227215262</c:v>
                </c:pt>
                <c:pt idx="251">
                  <c:v>0.212731621303765</c:v>
                </c:pt>
                <c:pt idx="252">
                  <c:v>0.21218593032607058</c:v>
                </c:pt>
                <c:pt idx="253">
                  <c:v>0.21166878556182744</c:v>
                </c:pt>
                <c:pt idx="254">
                  <c:v>0.21118034453834042</c:v>
                </c:pt>
                <c:pt idx="255">
                  <c:v>0.21072075603947693</c:v>
                </c:pt>
                <c:pt idx="256">
                  <c:v>0.2102901600603459</c:v>
                </c:pt>
                <c:pt idx="257">
                  <c:v>0.20988868776465378</c:v>
                </c:pt>
                <c:pt idx="258">
                  <c:v>0.209516461444751</c:v>
                </c:pt>
                <c:pt idx="259">
                  <c:v>0.20917359448438044</c:v>
                </c:pt>
                <c:pt idx="260">
                  <c:v>0.20886019132413969</c:v>
                </c:pt>
                <c:pt idx="261">
                  <c:v>0.20857634742966735</c:v>
                </c:pt>
                <c:pt idx="262">
                  <c:v>0.20832214926256332</c:v>
                </c:pt>
                <c:pt idx="263">
                  <c:v>0.20809767425405173</c:v>
                </c:pt>
                <c:pt idx="264">
                  <c:v>0.20790299078139479</c:v>
                </c:pt>
                <c:pt idx="265">
                  <c:v>0.2077381581470642</c:v>
                </c:pt>
                <c:pt idx="266">
                  <c:v>0.20760322656067715</c:v>
                </c:pt>
                <c:pt idx="267">
                  <c:v>0.20749823712370191</c:v>
                </c:pt>
                <c:pt idx="268">
                  <c:v>0.20742322181693806</c:v>
                </c:pt>
                <c:pt idx="269">
                  <c:v>0.20737820349077474</c:v>
                </c:pt>
                <c:pt idx="270">
                  <c:v>0.20736319585823024</c:v>
                </c:pt>
                <c:pt idx="271">
                  <c:v>0.20737820349077474</c:v>
                </c:pt>
                <c:pt idx="272">
                  <c:v>0.20742322181693806</c:v>
                </c:pt>
                <c:pt idx="273">
                  <c:v>0.20749823712370191</c:v>
                </c:pt>
                <c:pt idx="274">
                  <c:v>0.20760322656067712</c:v>
                </c:pt>
                <c:pt idx="275">
                  <c:v>0.2077381581470642</c:v>
                </c:pt>
                <c:pt idx="276">
                  <c:v>0.20790299078139479</c:v>
                </c:pt>
                <c:pt idx="277">
                  <c:v>0.20809767425405173</c:v>
                </c:pt>
                <c:pt idx="278">
                  <c:v>0.20832214926256329</c:v>
                </c:pt>
                <c:pt idx="279">
                  <c:v>0.20857634742966732</c:v>
                </c:pt>
                <c:pt idx="280">
                  <c:v>0.20886019132413969</c:v>
                </c:pt>
                <c:pt idx="281">
                  <c:v>0.20917359448438044</c:v>
                </c:pt>
                <c:pt idx="282">
                  <c:v>0.209516461444751</c:v>
                </c:pt>
                <c:pt idx="283">
                  <c:v>0.20988868776465375</c:v>
                </c:pt>
                <c:pt idx="284">
                  <c:v>0.2102901600603459</c:v>
                </c:pt>
                <c:pt idx="285">
                  <c:v>0.21072075603947693</c:v>
                </c:pt>
                <c:pt idx="286">
                  <c:v>0.21118034453834045</c:v>
                </c:pt>
                <c:pt idx="287">
                  <c:v>0.21166878556182744</c:v>
                </c:pt>
                <c:pt idx="288">
                  <c:v>0.21218593032607058</c:v>
                </c:pt>
                <c:pt idx="289">
                  <c:v>0.212731621303765</c:v>
                </c:pt>
                <c:pt idx="290">
                  <c:v>0.21330569227215262</c:v>
                </c:pt>
                <c:pt idx="291">
                  <c:v>0.21390796836365533</c:v>
                </c:pt>
                <c:pt idx="292">
                  <c:v>0.21453826611914134</c:v>
                </c:pt>
                <c:pt idx="293">
                  <c:v>0.21519639354380837</c:v>
                </c:pt>
                <c:pt idx="294">
                  <c:v>0.21588215016566759</c:v>
                </c:pt>
                <c:pt idx="295">
                  <c:v>0.21659532709660884</c:v>
                </c:pt>
                <c:pt idx="296">
                  <c:v>0.21733570709603023</c:v>
                </c:pt>
                <c:pt idx="297">
                  <c:v>0.21810306463701173</c:v>
                </c:pt>
                <c:pt idx="298">
                  <c:v>0.21889716597501283</c:v>
                </c:pt>
                <c:pt idx="299">
                  <c:v>0.21971776921907332</c:v>
                </c:pt>
                <c:pt idx="300">
                  <c:v>0.22056462440549568</c:v>
                </c:pt>
                <c:pt idx="301">
                  <c:v>0.22143747357398647</c:v>
                </c:pt>
                <c:pt idx="302">
                  <c:v>0.22233605084623348</c:v>
                </c:pt>
                <c:pt idx="303">
                  <c:v>0.22326008250689491</c:v>
                </c:pt>
                <c:pt idx="304">
                  <c:v>0.22420928708697563</c:v>
                </c:pt>
                <c:pt idx="305">
                  <c:v>0.22518337544956529</c:v>
                </c:pt>
                <c:pt idx="306">
                  <c:v>0.22618205087791254</c:v>
                </c:pt>
                <c:pt idx="307">
                  <c:v>0.22720500916580749</c:v>
                </c:pt>
                <c:pt idx="308">
                  <c:v>0.22825193871024607</c:v>
                </c:pt>
                <c:pt idx="309">
                  <c:v>0.22932252060634711</c:v>
                </c:pt>
                <c:pt idx="310">
                  <c:v>0.23041642874449414</c:v>
                </c:pt>
                <c:pt idx="311">
                  <c:v>0.2315333299096714</c:v>
                </c:pt>
                <c:pt idx="312">
                  <c:v>0.23267288388296428</c:v>
                </c:pt>
                <c:pt idx="313">
                  <c:v>0.23383474354519346</c:v>
                </c:pt>
                <c:pt idx="314">
                  <c:v>0.23501855498265056</c:v>
                </c:pt>
                <c:pt idx="315">
                  <c:v>0.23622395759490389</c:v>
                </c:pt>
                <c:pt idx="316">
                  <c:v>0.2374505842046408</c:v>
                </c:pt>
                <c:pt idx="317">
                  <c:v>0.23869806116951342</c:v>
                </c:pt>
                <c:pt idx="318">
                  <c:v>0.23996600849595354</c:v>
                </c:pt>
                <c:pt idx="319">
                  <c:v>0.2412540399549227</c:v>
                </c:pt>
                <c:pt idx="320">
                  <c:v>0.24256176319956108</c:v>
                </c:pt>
                <c:pt idx="321">
                  <c:v>0.24388877988470015</c:v>
                </c:pt>
                <c:pt idx="322">
                  <c:v>0.24523468578820257</c:v>
                </c:pt>
                <c:pt idx="323">
                  <c:v>0.24659907093409197</c:v>
                </c:pt>
                <c:pt idx="324">
                  <c:v>0.24798151971743582</c:v>
                </c:pt>
                <c:pt idx="325">
                  <c:v>0.24938161103094264</c:v>
                </c:pt>
                <c:pt idx="326">
                  <c:v>0.25079891839323548</c:v>
                </c:pt>
                <c:pt idx="327">
                  <c:v>0.25223301007876175</c:v>
                </c:pt>
                <c:pt idx="328">
                  <c:v>0.25368344924930192</c:v>
                </c:pt>
                <c:pt idx="329">
                  <c:v>0.25514979408703381</c:v>
                </c:pt>
                <c:pt idx="330">
                  <c:v>0.25663159792911505</c:v>
                </c:pt>
                <c:pt idx="331">
                  <c:v>0.25812840940374088</c:v>
                </c:pt>
                <c:pt idx="332">
                  <c:v>0.2596397725676361</c:v>
                </c:pt>
                <c:pt idx="333">
                  <c:v>0.26116522704494005</c:v>
                </c:pt>
                <c:pt idx="334">
                  <c:v>0.26270430816744161</c:v>
                </c:pt>
                <c:pt idx="335">
                  <c:v>0.26425654711612151</c:v>
                </c:pt>
                <c:pt idx="336">
                  <c:v>0.26582147106395893</c:v>
                </c:pt>
                <c:pt idx="337">
                  <c:v>0.26739860331995968</c:v>
                </c:pt>
                <c:pt idx="338">
                  <c:v>0.26898746347436064</c:v>
                </c:pt>
                <c:pt idx="339">
                  <c:v>0.27058756754496704</c:v>
                </c:pt>
                <c:pt idx="340">
                  <c:v>0.27219842812457851</c:v>
                </c:pt>
                <c:pt idx="341">
                  <c:v>0.27381955452945766</c:v>
                </c:pt>
                <c:pt idx="342">
                  <c:v>0.27545045294879739</c:v>
                </c:pt>
                <c:pt idx="343">
                  <c:v>0.27709062659514028</c:v>
                </c:pt>
                <c:pt idx="344">
                  <c:v>0.27873957585570502</c:v>
                </c:pt>
                <c:pt idx="345">
                  <c:v>0.28039679844457299</c:v>
                </c:pt>
                <c:pt idx="346">
                  <c:v>0.28206178955568983</c:v>
                </c:pt>
                <c:pt idx="347">
                  <c:v>0.28373404201663388</c:v>
                </c:pt>
                <c:pt idx="348">
                  <c:v>0.28541304644310617</c:v>
                </c:pt>
                <c:pt idx="349">
                  <c:v>0.28709829139409354</c:v>
                </c:pt>
                <c:pt idx="350">
                  <c:v>0.28878926352765838</c:v>
                </c:pt>
                <c:pt idx="351">
                  <c:v>0.29048544775730817</c:v>
                </c:pt>
                <c:pt idx="352">
                  <c:v>0.29218632740889522</c:v>
                </c:pt>
                <c:pt idx="353">
                  <c:v>0.29389138437800089</c:v>
                </c:pt>
                <c:pt idx="354">
                  <c:v>0.29560009928775499</c:v>
                </c:pt>
                <c:pt idx="355">
                  <c:v>0.29731195164704349</c:v>
                </c:pt>
                <c:pt idx="356">
                  <c:v>0.29902642000905455</c:v>
                </c:pt>
                <c:pt idx="357">
                  <c:v>0.30074298213011669</c:v>
                </c:pt>
                <c:pt idx="358">
                  <c:v>0.30246111512877927</c:v>
                </c:pt>
                <c:pt idx="359">
                  <c:v>0.30418029564508675</c:v>
                </c:pt>
                <c:pt idx="360">
                  <c:v>0.30589999999999995</c:v>
                </c:pt>
              </c:numCache>
            </c:numRef>
          </c:xVal>
          <c:yVal>
            <c:numRef>
              <c:f>'Centre of gravity'!$R$2:$R$362</c:f>
              <c:numCache>
                <c:formatCode>0.000</c:formatCode>
                <c:ptCount val="361"/>
                <c:pt idx="0">
                  <c:v>0.40443680414176963</c:v>
                </c:pt>
                <c:pt idx="1">
                  <c:v>0.40442179650922516</c:v>
                </c:pt>
                <c:pt idx="2">
                  <c:v>0.40437677818306184</c:v>
                </c:pt>
                <c:pt idx="3">
                  <c:v>0.40430176287629799</c:v>
                </c:pt>
                <c:pt idx="4">
                  <c:v>0.40419677343932275</c:v>
                </c:pt>
                <c:pt idx="5">
                  <c:v>0.4040618418529357</c:v>
                </c:pt>
                <c:pt idx="6">
                  <c:v>0.40389700921860505</c:v>
                </c:pt>
                <c:pt idx="7">
                  <c:v>0.40370232574594817</c:v>
                </c:pt>
                <c:pt idx="8">
                  <c:v>0.40347785073743658</c:v>
                </c:pt>
                <c:pt idx="9">
                  <c:v>0.40322365257033255</c:v>
                </c:pt>
                <c:pt idx="10">
                  <c:v>0.40293980867586021</c:v>
                </c:pt>
                <c:pt idx="11">
                  <c:v>0.40262640551561946</c:v>
                </c:pt>
                <c:pt idx="12">
                  <c:v>0.4022835385552489</c:v>
                </c:pt>
                <c:pt idx="13">
                  <c:v>0.40191131223534615</c:v>
                </c:pt>
                <c:pt idx="14">
                  <c:v>0.401509839939654</c:v>
                </c:pt>
                <c:pt idx="15">
                  <c:v>0.40107924396052297</c:v>
                </c:pt>
                <c:pt idx="16">
                  <c:v>0.40061965546165945</c:v>
                </c:pt>
                <c:pt idx="17">
                  <c:v>0.40013121443817246</c:v>
                </c:pt>
                <c:pt idx="18">
                  <c:v>0.39961406967392932</c:v>
                </c:pt>
                <c:pt idx="19">
                  <c:v>0.3990683786962349</c:v>
                </c:pt>
                <c:pt idx="20">
                  <c:v>0.39849430772784727</c:v>
                </c:pt>
                <c:pt idx="21">
                  <c:v>0.39789203163634457</c:v>
                </c:pt>
                <c:pt idx="22">
                  <c:v>0.39726173388085856</c:v>
                </c:pt>
                <c:pt idx="23">
                  <c:v>0.39660360645619153</c:v>
                </c:pt>
                <c:pt idx="24">
                  <c:v>0.39591784983433231</c:v>
                </c:pt>
                <c:pt idx="25">
                  <c:v>0.39520467290339106</c:v>
                </c:pt>
                <c:pt idx="26">
                  <c:v>0.39446429290396967</c:v>
                </c:pt>
                <c:pt idx="27">
                  <c:v>0.39369693536298817</c:v>
                </c:pt>
                <c:pt idx="28">
                  <c:v>0.39290283402498705</c:v>
                </c:pt>
                <c:pt idx="29">
                  <c:v>0.39208223078092658</c:v>
                </c:pt>
                <c:pt idx="30">
                  <c:v>0.39123537559450422</c:v>
                </c:pt>
                <c:pt idx="31">
                  <c:v>0.39036252642601343</c:v>
                </c:pt>
                <c:pt idx="32">
                  <c:v>0.38946394915376636</c:v>
                </c:pt>
                <c:pt idx="33">
                  <c:v>0.38853991749310496</c:v>
                </c:pt>
                <c:pt idx="34">
                  <c:v>0.38759071291302427</c:v>
                </c:pt>
                <c:pt idx="35">
                  <c:v>0.38661662455043461</c:v>
                </c:pt>
                <c:pt idx="36">
                  <c:v>0.38561794912208736</c:v>
                </c:pt>
                <c:pt idx="37">
                  <c:v>0.38459499083419241</c:v>
                </c:pt>
                <c:pt idx="38">
                  <c:v>0.38354806128975383</c:v>
                </c:pt>
                <c:pt idx="39">
                  <c:v>0.38247747939365279</c:v>
                </c:pt>
                <c:pt idx="40">
                  <c:v>0.3813835712555057</c:v>
                </c:pt>
                <c:pt idx="41">
                  <c:v>0.38026667009032844</c:v>
                </c:pt>
                <c:pt idx="42">
                  <c:v>0.37912711611703559</c:v>
                </c:pt>
                <c:pt idx="43">
                  <c:v>0.37796525645480644</c:v>
                </c:pt>
                <c:pt idx="44">
                  <c:v>0.37678144501734934</c:v>
                </c:pt>
                <c:pt idx="45">
                  <c:v>0.37557604240509601</c:v>
                </c:pt>
                <c:pt idx="46">
                  <c:v>0.37434941579535908</c:v>
                </c:pt>
                <c:pt idx="47">
                  <c:v>0.37310193883048648</c:v>
                </c:pt>
                <c:pt idx="48">
                  <c:v>0.37183399150404639</c:v>
                </c:pt>
                <c:pt idx="49">
                  <c:v>0.37054596004507717</c:v>
                </c:pt>
                <c:pt idx="50">
                  <c:v>0.36923823680043877</c:v>
                </c:pt>
                <c:pt idx="51">
                  <c:v>0.3679112201152997</c:v>
                </c:pt>
                <c:pt idx="52">
                  <c:v>0.36656531421179733</c:v>
                </c:pt>
                <c:pt idx="53">
                  <c:v>0.36520092906590795</c:v>
                </c:pt>
                <c:pt idx="54">
                  <c:v>0.36381848028256408</c:v>
                </c:pt>
                <c:pt idx="55">
                  <c:v>0.3624183889690572</c:v>
                </c:pt>
                <c:pt idx="56">
                  <c:v>0.36100108160676447</c:v>
                </c:pt>
                <c:pt idx="57">
                  <c:v>0.35956698992123814</c:v>
                </c:pt>
                <c:pt idx="58">
                  <c:v>0.35811655075069798</c:v>
                </c:pt>
                <c:pt idx="59">
                  <c:v>0.35665020591296609</c:v>
                </c:pt>
                <c:pt idx="60">
                  <c:v>0.35516840207088485</c:v>
                </c:pt>
                <c:pt idx="61">
                  <c:v>0.35367159059625902</c:v>
                </c:pt>
                <c:pt idx="62">
                  <c:v>0.3521602274323638</c:v>
                </c:pt>
                <c:pt idx="63">
                  <c:v>0.35063477295505985</c:v>
                </c:pt>
                <c:pt idx="64">
                  <c:v>0.34909569183255829</c:v>
                </c:pt>
                <c:pt idx="65">
                  <c:v>0.34754345288387845</c:v>
                </c:pt>
                <c:pt idx="66">
                  <c:v>0.34597852893604097</c:v>
                </c:pt>
                <c:pt idx="67">
                  <c:v>0.34440139668004016</c:v>
                </c:pt>
                <c:pt idx="68">
                  <c:v>0.34281253652563926</c:v>
                </c:pt>
                <c:pt idx="69">
                  <c:v>0.34121243245503285</c:v>
                </c:pt>
                <c:pt idx="70">
                  <c:v>0.33960157187542139</c:v>
                </c:pt>
                <c:pt idx="71">
                  <c:v>0.33798044547054223</c:v>
                </c:pt>
                <c:pt idx="72">
                  <c:v>0.33634954705120251</c:v>
                </c:pt>
                <c:pt idx="73">
                  <c:v>0.33470937340485957</c:v>
                </c:pt>
                <c:pt idx="74">
                  <c:v>0.33306042414429488</c:v>
                </c:pt>
                <c:pt idx="75">
                  <c:v>0.33140320155542691</c:v>
                </c:pt>
                <c:pt idx="76">
                  <c:v>0.32973821044431006</c:v>
                </c:pt>
                <c:pt idx="77">
                  <c:v>0.32806595798336596</c:v>
                </c:pt>
                <c:pt idx="78">
                  <c:v>0.32638695355689368</c:v>
                </c:pt>
                <c:pt idx="79">
                  <c:v>0.32470170860590641</c:v>
                </c:pt>
                <c:pt idx="80">
                  <c:v>0.32301073647234152</c:v>
                </c:pt>
                <c:pt idx="81">
                  <c:v>0.32131455224269173</c:v>
                </c:pt>
                <c:pt idx="82">
                  <c:v>0.31961367259110468</c:v>
                </c:pt>
                <c:pt idx="83">
                  <c:v>0.31790861562199907</c:v>
                </c:pt>
                <c:pt idx="84">
                  <c:v>0.31619990071224491</c:v>
                </c:pt>
                <c:pt idx="85">
                  <c:v>0.31448804835295641</c:v>
                </c:pt>
                <c:pt idx="86">
                  <c:v>0.31277357999094529</c:v>
                </c:pt>
                <c:pt idx="87">
                  <c:v>0.31105701786988316</c:v>
                </c:pt>
                <c:pt idx="88">
                  <c:v>0.30933888487122063</c:v>
                </c:pt>
                <c:pt idx="89">
                  <c:v>0.30761970435491315</c:v>
                </c:pt>
                <c:pt idx="90">
                  <c:v>0.30589999999999995</c:v>
                </c:pt>
                <c:pt idx="91">
                  <c:v>0.30418029564508681</c:v>
                </c:pt>
                <c:pt idx="92">
                  <c:v>0.30246111512877927</c:v>
                </c:pt>
                <c:pt idx="93">
                  <c:v>0.30074298213011674</c:v>
                </c:pt>
                <c:pt idx="94">
                  <c:v>0.29902642000905455</c:v>
                </c:pt>
                <c:pt idx="95">
                  <c:v>0.29731195164704349</c:v>
                </c:pt>
                <c:pt idx="96">
                  <c:v>0.29560009928775499</c:v>
                </c:pt>
                <c:pt idx="97">
                  <c:v>0.29389138437800089</c:v>
                </c:pt>
                <c:pt idx="98">
                  <c:v>0.29218632740889527</c:v>
                </c:pt>
                <c:pt idx="99">
                  <c:v>0.29048544775730822</c:v>
                </c:pt>
                <c:pt idx="100">
                  <c:v>0.28878926352765844</c:v>
                </c:pt>
                <c:pt idx="101">
                  <c:v>0.28709829139409349</c:v>
                </c:pt>
                <c:pt idx="102">
                  <c:v>0.28541304644310622</c:v>
                </c:pt>
                <c:pt idx="103">
                  <c:v>0.28373404201663394</c:v>
                </c:pt>
                <c:pt idx="104">
                  <c:v>0.28206178955568983</c:v>
                </c:pt>
                <c:pt idx="105">
                  <c:v>0.28039679844457299</c:v>
                </c:pt>
                <c:pt idx="106">
                  <c:v>0.27873957585570502</c:v>
                </c:pt>
                <c:pt idx="107">
                  <c:v>0.27709062659514033</c:v>
                </c:pt>
                <c:pt idx="108">
                  <c:v>0.27545045294879739</c:v>
                </c:pt>
                <c:pt idx="109">
                  <c:v>0.27381955452945766</c:v>
                </c:pt>
                <c:pt idx="110">
                  <c:v>0.27219842812457851</c:v>
                </c:pt>
                <c:pt idx="111">
                  <c:v>0.2705875675449671</c:v>
                </c:pt>
                <c:pt idx="112">
                  <c:v>0.26898746347436064</c:v>
                </c:pt>
                <c:pt idx="113">
                  <c:v>0.26739860331995974</c:v>
                </c:pt>
                <c:pt idx="114">
                  <c:v>0.26582147106395893</c:v>
                </c:pt>
                <c:pt idx="115">
                  <c:v>0.26425654711612151</c:v>
                </c:pt>
                <c:pt idx="116">
                  <c:v>0.26270430816744161</c:v>
                </c:pt>
                <c:pt idx="117">
                  <c:v>0.26116522704494011</c:v>
                </c:pt>
                <c:pt idx="118">
                  <c:v>0.2596397725676361</c:v>
                </c:pt>
                <c:pt idx="119">
                  <c:v>0.25812840940374088</c:v>
                </c:pt>
                <c:pt idx="120">
                  <c:v>0.25663159792911511</c:v>
                </c:pt>
                <c:pt idx="121">
                  <c:v>0.25514979408703381</c:v>
                </c:pt>
                <c:pt idx="122">
                  <c:v>0.25368344924930192</c:v>
                </c:pt>
                <c:pt idx="123">
                  <c:v>0.25223301007876175</c:v>
                </c:pt>
                <c:pt idx="124">
                  <c:v>0.25079891839323543</c:v>
                </c:pt>
                <c:pt idx="125">
                  <c:v>0.24938161103094267</c:v>
                </c:pt>
                <c:pt idx="126">
                  <c:v>0.24798151971743584</c:v>
                </c:pt>
                <c:pt idx="127">
                  <c:v>0.24659907093409195</c:v>
                </c:pt>
                <c:pt idx="128">
                  <c:v>0.24523468578820257</c:v>
                </c:pt>
                <c:pt idx="129">
                  <c:v>0.2438887798847002</c:v>
                </c:pt>
                <c:pt idx="130">
                  <c:v>0.2425617631995611</c:v>
                </c:pt>
                <c:pt idx="131">
                  <c:v>0.24125403995492273</c:v>
                </c:pt>
                <c:pt idx="132">
                  <c:v>0.23996600849595351</c:v>
                </c:pt>
                <c:pt idx="133">
                  <c:v>0.23869806116951342</c:v>
                </c:pt>
                <c:pt idx="134">
                  <c:v>0.23745058420464082</c:v>
                </c:pt>
                <c:pt idx="135">
                  <c:v>0.23622395759490392</c:v>
                </c:pt>
                <c:pt idx="136">
                  <c:v>0.23501855498265056</c:v>
                </c:pt>
                <c:pt idx="137">
                  <c:v>0.23383474354519346</c:v>
                </c:pt>
                <c:pt idx="138">
                  <c:v>0.23267288388296434</c:v>
                </c:pt>
                <c:pt idx="139">
                  <c:v>0.23153332990967143</c:v>
                </c:pt>
                <c:pt idx="140">
                  <c:v>0.23041642874449419</c:v>
                </c:pt>
                <c:pt idx="141">
                  <c:v>0.22932252060634711</c:v>
                </c:pt>
                <c:pt idx="142">
                  <c:v>0.22825193871024604</c:v>
                </c:pt>
                <c:pt idx="143">
                  <c:v>0.22720500916580749</c:v>
                </c:pt>
                <c:pt idx="144">
                  <c:v>0.22618205087791254</c:v>
                </c:pt>
                <c:pt idx="145">
                  <c:v>0.22518337544956529</c:v>
                </c:pt>
                <c:pt idx="146">
                  <c:v>0.22420928708697563</c:v>
                </c:pt>
                <c:pt idx="147">
                  <c:v>0.22326008250689494</c:v>
                </c:pt>
                <c:pt idx="148">
                  <c:v>0.22233605084623353</c:v>
                </c:pt>
                <c:pt idx="149">
                  <c:v>0.22143747357398649</c:v>
                </c:pt>
                <c:pt idx="150">
                  <c:v>0.22056462440549568</c:v>
                </c:pt>
                <c:pt idx="151">
                  <c:v>0.21971776921907332</c:v>
                </c:pt>
                <c:pt idx="152">
                  <c:v>0.21889716597501285</c:v>
                </c:pt>
                <c:pt idx="153">
                  <c:v>0.21810306463701173</c:v>
                </c:pt>
                <c:pt idx="154">
                  <c:v>0.21733570709603023</c:v>
                </c:pt>
                <c:pt idx="155">
                  <c:v>0.21659532709660884</c:v>
                </c:pt>
                <c:pt idx="156">
                  <c:v>0.21588215016566761</c:v>
                </c:pt>
                <c:pt idx="157">
                  <c:v>0.2151963935438084</c:v>
                </c:pt>
                <c:pt idx="158">
                  <c:v>0.21453826611914134</c:v>
                </c:pt>
                <c:pt idx="159">
                  <c:v>0.21390796836365533</c:v>
                </c:pt>
                <c:pt idx="160">
                  <c:v>0.21330569227215262</c:v>
                </c:pt>
                <c:pt idx="161">
                  <c:v>0.212731621303765</c:v>
                </c:pt>
                <c:pt idx="162">
                  <c:v>0.21218593032607058</c:v>
                </c:pt>
                <c:pt idx="163">
                  <c:v>0.21166878556182744</c:v>
                </c:pt>
                <c:pt idx="164">
                  <c:v>0.21118034453834045</c:v>
                </c:pt>
                <c:pt idx="165">
                  <c:v>0.21072075603947696</c:v>
                </c:pt>
                <c:pt idx="166">
                  <c:v>0.2102901600603459</c:v>
                </c:pt>
                <c:pt idx="167">
                  <c:v>0.20988868776465378</c:v>
                </c:pt>
                <c:pt idx="168">
                  <c:v>0.20951646144475097</c:v>
                </c:pt>
                <c:pt idx="169">
                  <c:v>0.20917359448438044</c:v>
                </c:pt>
                <c:pt idx="170">
                  <c:v>0.20886019132413969</c:v>
                </c:pt>
                <c:pt idx="171">
                  <c:v>0.20857634742966735</c:v>
                </c:pt>
                <c:pt idx="172">
                  <c:v>0.20832214926256329</c:v>
                </c:pt>
                <c:pt idx="173">
                  <c:v>0.20809767425405173</c:v>
                </c:pt>
                <c:pt idx="174">
                  <c:v>0.20790299078139482</c:v>
                </c:pt>
                <c:pt idx="175">
                  <c:v>0.2077381581470642</c:v>
                </c:pt>
                <c:pt idx="176">
                  <c:v>0.20760322656067715</c:v>
                </c:pt>
                <c:pt idx="177">
                  <c:v>0.20749823712370191</c:v>
                </c:pt>
                <c:pt idx="178">
                  <c:v>0.20742322181693806</c:v>
                </c:pt>
                <c:pt idx="179">
                  <c:v>0.20737820349077474</c:v>
                </c:pt>
                <c:pt idx="180">
                  <c:v>0.20736319585823024</c:v>
                </c:pt>
                <c:pt idx="181">
                  <c:v>0.20737820349077474</c:v>
                </c:pt>
                <c:pt idx="182">
                  <c:v>0.20742322181693806</c:v>
                </c:pt>
                <c:pt idx="183">
                  <c:v>0.20749823712370191</c:v>
                </c:pt>
                <c:pt idx="184">
                  <c:v>0.20760322656067715</c:v>
                </c:pt>
                <c:pt idx="185">
                  <c:v>0.2077381581470642</c:v>
                </c:pt>
                <c:pt idx="186">
                  <c:v>0.20790299078139482</c:v>
                </c:pt>
                <c:pt idx="187">
                  <c:v>0.20809767425405173</c:v>
                </c:pt>
                <c:pt idx="188">
                  <c:v>0.20832214926256332</c:v>
                </c:pt>
                <c:pt idx="189">
                  <c:v>0.20857634742966732</c:v>
                </c:pt>
                <c:pt idx="190">
                  <c:v>0.20886019132413969</c:v>
                </c:pt>
                <c:pt idx="191">
                  <c:v>0.20917359448438044</c:v>
                </c:pt>
                <c:pt idx="192">
                  <c:v>0.209516461444751</c:v>
                </c:pt>
                <c:pt idx="193">
                  <c:v>0.20988868776465375</c:v>
                </c:pt>
                <c:pt idx="194">
                  <c:v>0.2102901600603459</c:v>
                </c:pt>
                <c:pt idx="195">
                  <c:v>0.21072075603947693</c:v>
                </c:pt>
                <c:pt idx="196">
                  <c:v>0.21118034453834045</c:v>
                </c:pt>
                <c:pt idx="197">
                  <c:v>0.21166878556182744</c:v>
                </c:pt>
                <c:pt idx="198">
                  <c:v>0.21218593032607058</c:v>
                </c:pt>
                <c:pt idx="199">
                  <c:v>0.212731621303765</c:v>
                </c:pt>
                <c:pt idx="200">
                  <c:v>0.21330569227215262</c:v>
                </c:pt>
                <c:pt idx="201">
                  <c:v>0.21390796836365533</c:v>
                </c:pt>
                <c:pt idx="202">
                  <c:v>0.21453826611914134</c:v>
                </c:pt>
                <c:pt idx="203">
                  <c:v>0.2151963935438084</c:v>
                </c:pt>
                <c:pt idx="204">
                  <c:v>0.21588215016566761</c:v>
                </c:pt>
                <c:pt idx="205">
                  <c:v>0.21659532709660884</c:v>
                </c:pt>
                <c:pt idx="206">
                  <c:v>0.21733570709603023</c:v>
                </c:pt>
                <c:pt idx="207">
                  <c:v>0.21810306463701173</c:v>
                </c:pt>
                <c:pt idx="208">
                  <c:v>0.21889716597501285</c:v>
                </c:pt>
                <c:pt idx="209">
                  <c:v>0.21971776921907332</c:v>
                </c:pt>
                <c:pt idx="210">
                  <c:v>0.22056462440549568</c:v>
                </c:pt>
                <c:pt idx="211">
                  <c:v>0.22143747357398647</c:v>
                </c:pt>
                <c:pt idx="212">
                  <c:v>0.22233605084623351</c:v>
                </c:pt>
                <c:pt idx="213">
                  <c:v>0.22326008250689494</c:v>
                </c:pt>
                <c:pt idx="214">
                  <c:v>0.2242092870869756</c:v>
                </c:pt>
                <c:pt idx="215">
                  <c:v>0.22518337544956529</c:v>
                </c:pt>
                <c:pt idx="216">
                  <c:v>0.22618205087791254</c:v>
                </c:pt>
                <c:pt idx="217">
                  <c:v>0.22720500916580749</c:v>
                </c:pt>
                <c:pt idx="218">
                  <c:v>0.22825193871024602</c:v>
                </c:pt>
                <c:pt idx="219">
                  <c:v>0.22932252060634711</c:v>
                </c:pt>
                <c:pt idx="220">
                  <c:v>0.23041642874449417</c:v>
                </c:pt>
                <c:pt idx="221">
                  <c:v>0.2315333299096714</c:v>
                </c:pt>
                <c:pt idx="222">
                  <c:v>0.23267288388296431</c:v>
                </c:pt>
                <c:pt idx="223">
                  <c:v>0.23383474354519346</c:v>
                </c:pt>
                <c:pt idx="224">
                  <c:v>0.23501855498265056</c:v>
                </c:pt>
                <c:pt idx="225">
                  <c:v>0.23622395759490389</c:v>
                </c:pt>
                <c:pt idx="226">
                  <c:v>0.23745058420464082</c:v>
                </c:pt>
                <c:pt idx="227">
                  <c:v>0.23869806116951339</c:v>
                </c:pt>
                <c:pt idx="228">
                  <c:v>0.23996600849595354</c:v>
                </c:pt>
                <c:pt idx="229">
                  <c:v>0.24125403995492273</c:v>
                </c:pt>
                <c:pt idx="230">
                  <c:v>0.24256176319956108</c:v>
                </c:pt>
                <c:pt idx="231">
                  <c:v>0.24388877988470015</c:v>
                </c:pt>
                <c:pt idx="232">
                  <c:v>0.24523468578820259</c:v>
                </c:pt>
                <c:pt idx="233">
                  <c:v>0.24659907093409197</c:v>
                </c:pt>
                <c:pt idx="234">
                  <c:v>0.24798151971743582</c:v>
                </c:pt>
                <c:pt idx="235">
                  <c:v>0.24938161103094264</c:v>
                </c:pt>
                <c:pt idx="236">
                  <c:v>0.25079891839323548</c:v>
                </c:pt>
                <c:pt idx="237">
                  <c:v>0.25223301007876175</c:v>
                </c:pt>
                <c:pt idx="238">
                  <c:v>0.25368344924930192</c:v>
                </c:pt>
                <c:pt idx="239">
                  <c:v>0.25514979408703381</c:v>
                </c:pt>
                <c:pt idx="240">
                  <c:v>0.25663159792911505</c:v>
                </c:pt>
                <c:pt idx="241">
                  <c:v>0.25812840940374093</c:v>
                </c:pt>
                <c:pt idx="242">
                  <c:v>0.2596397725676361</c:v>
                </c:pt>
                <c:pt idx="243">
                  <c:v>0.26116522704494005</c:v>
                </c:pt>
                <c:pt idx="244">
                  <c:v>0.26270430816744161</c:v>
                </c:pt>
                <c:pt idx="245">
                  <c:v>0.26425654711612151</c:v>
                </c:pt>
                <c:pt idx="246">
                  <c:v>0.26582147106395893</c:v>
                </c:pt>
                <c:pt idx="247">
                  <c:v>0.26739860331995974</c:v>
                </c:pt>
                <c:pt idx="248">
                  <c:v>0.26898746347436064</c:v>
                </c:pt>
                <c:pt idx="249">
                  <c:v>0.27058756754496704</c:v>
                </c:pt>
                <c:pt idx="250">
                  <c:v>0.27219842812457856</c:v>
                </c:pt>
                <c:pt idx="251">
                  <c:v>0.27381955452945766</c:v>
                </c:pt>
                <c:pt idx="252">
                  <c:v>0.27545045294879739</c:v>
                </c:pt>
                <c:pt idx="253">
                  <c:v>0.27709062659514028</c:v>
                </c:pt>
                <c:pt idx="254">
                  <c:v>0.27873957585570502</c:v>
                </c:pt>
                <c:pt idx="255">
                  <c:v>0.28039679844457299</c:v>
                </c:pt>
                <c:pt idx="256">
                  <c:v>0.28206178955568983</c:v>
                </c:pt>
                <c:pt idx="257">
                  <c:v>0.28373404201663388</c:v>
                </c:pt>
                <c:pt idx="258">
                  <c:v>0.28541304644310617</c:v>
                </c:pt>
                <c:pt idx="259">
                  <c:v>0.28709829139409354</c:v>
                </c:pt>
                <c:pt idx="260">
                  <c:v>0.28878926352765844</c:v>
                </c:pt>
                <c:pt idx="261">
                  <c:v>0.29048544775730817</c:v>
                </c:pt>
                <c:pt idx="262">
                  <c:v>0.29218632740889522</c:v>
                </c:pt>
                <c:pt idx="263">
                  <c:v>0.29389138437800089</c:v>
                </c:pt>
                <c:pt idx="264">
                  <c:v>0.29560009928775505</c:v>
                </c:pt>
                <c:pt idx="265">
                  <c:v>0.29731195164704349</c:v>
                </c:pt>
                <c:pt idx="266">
                  <c:v>0.29902642000905455</c:v>
                </c:pt>
                <c:pt idx="267">
                  <c:v>0.30074298213011674</c:v>
                </c:pt>
                <c:pt idx="268">
                  <c:v>0.30246111512877927</c:v>
                </c:pt>
                <c:pt idx="269">
                  <c:v>0.30418029564508681</c:v>
                </c:pt>
                <c:pt idx="270">
                  <c:v>0.30589999999999995</c:v>
                </c:pt>
                <c:pt idx="271">
                  <c:v>0.30761970435491309</c:v>
                </c:pt>
                <c:pt idx="272">
                  <c:v>0.30933888487122063</c:v>
                </c:pt>
                <c:pt idx="273">
                  <c:v>0.31105701786988316</c:v>
                </c:pt>
                <c:pt idx="274">
                  <c:v>0.31277357999094529</c:v>
                </c:pt>
                <c:pt idx="275">
                  <c:v>0.31448804835295641</c:v>
                </c:pt>
                <c:pt idx="276">
                  <c:v>0.31619990071224485</c:v>
                </c:pt>
                <c:pt idx="277">
                  <c:v>0.31790861562199907</c:v>
                </c:pt>
                <c:pt idx="278">
                  <c:v>0.31961367259110468</c:v>
                </c:pt>
                <c:pt idx="279">
                  <c:v>0.32131455224269168</c:v>
                </c:pt>
                <c:pt idx="280">
                  <c:v>0.32301073647234146</c:v>
                </c:pt>
                <c:pt idx="281">
                  <c:v>0.32470170860590641</c:v>
                </c:pt>
                <c:pt idx="282">
                  <c:v>0.32638695355689368</c:v>
                </c:pt>
                <c:pt idx="283">
                  <c:v>0.32806595798336596</c:v>
                </c:pt>
                <c:pt idx="284">
                  <c:v>0.32973821044431006</c:v>
                </c:pt>
                <c:pt idx="285">
                  <c:v>0.33140320155542685</c:v>
                </c:pt>
                <c:pt idx="286">
                  <c:v>0.33306042414429493</c:v>
                </c:pt>
                <c:pt idx="287">
                  <c:v>0.33470937340485957</c:v>
                </c:pt>
                <c:pt idx="288">
                  <c:v>0.33634954705120246</c:v>
                </c:pt>
                <c:pt idx="289">
                  <c:v>0.33798044547054218</c:v>
                </c:pt>
                <c:pt idx="290">
                  <c:v>0.33960157187542139</c:v>
                </c:pt>
                <c:pt idx="291">
                  <c:v>0.34121243245503285</c:v>
                </c:pt>
                <c:pt idx="292">
                  <c:v>0.34281253652563926</c:v>
                </c:pt>
                <c:pt idx="293">
                  <c:v>0.34440139668004016</c:v>
                </c:pt>
                <c:pt idx="294">
                  <c:v>0.34597852893604092</c:v>
                </c:pt>
                <c:pt idx="295">
                  <c:v>0.34754345288387845</c:v>
                </c:pt>
                <c:pt idx="296">
                  <c:v>0.34909569183255823</c:v>
                </c:pt>
                <c:pt idx="297">
                  <c:v>0.35063477295505979</c:v>
                </c:pt>
                <c:pt idx="298">
                  <c:v>0.35216022743236375</c:v>
                </c:pt>
                <c:pt idx="299">
                  <c:v>0.35367159059625902</c:v>
                </c:pt>
                <c:pt idx="300">
                  <c:v>0.35516840207088485</c:v>
                </c:pt>
                <c:pt idx="301">
                  <c:v>0.35665020591296609</c:v>
                </c:pt>
                <c:pt idx="302">
                  <c:v>0.35811655075069793</c:v>
                </c:pt>
                <c:pt idx="303">
                  <c:v>0.35956698992123809</c:v>
                </c:pt>
                <c:pt idx="304">
                  <c:v>0.36100108160676447</c:v>
                </c:pt>
                <c:pt idx="305">
                  <c:v>0.3624183889690572</c:v>
                </c:pt>
                <c:pt idx="306">
                  <c:v>0.36381848028256403</c:v>
                </c:pt>
                <c:pt idx="307">
                  <c:v>0.3652009290659079</c:v>
                </c:pt>
                <c:pt idx="308">
                  <c:v>0.36656531421179733</c:v>
                </c:pt>
                <c:pt idx="309">
                  <c:v>0.3679112201152997</c:v>
                </c:pt>
                <c:pt idx="310">
                  <c:v>0.36923823680043877</c:v>
                </c:pt>
                <c:pt idx="311">
                  <c:v>0.37054596004507717</c:v>
                </c:pt>
                <c:pt idx="312">
                  <c:v>0.37183399150404634</c:v>
                </c:pt>
                <c:pt idx="313">
                  <c:v>0.37310193883048648</c:v>
                </c:pt>
                <c:pt idx="314">
                  <c:v>0.37434941579535908</c:v>
                </c:pt>
                <c:pt idx="315">
                  <c:v>0.37557604240509601</c:v>
                </c:pt>
                <c:pt idx="316">
                  <c:v>0.37678144501734934</c:v>
                </c:pt>
                <c:pt idx="317">
                  <c:v>0.37796525645480644</c:v>
                </c:pt>
                <c:pt idx="318">
                  <c:v>0.37912711611703559</c:v>
                </c:pt>
                <c:pt idx="319">
                  <c:v>0.38026667009032844</c:v>
                </c:pt>
                <c:pt idx="320">
                  <c:v>0.3813835712555057</c:v>
                </c:pt>
                <c:pt idx="321">
                  <c:v>0.38247747939365279</c:v>
                </c:pt>
                <c:pt idx="322">
                  <c:v>0.38354806128975388</c:v>
                </c:pt>
                <c:pt idx="323">
                  <c:v>0.38459499083419241</c:v>
                </c:pt>
                <c:pt idx="324">
                  <c:v>0.38561794912208736</c:v>
                </c:pt>
                <c:pt idx="325">
                  <c:v>0.38661662455043455</c:v>
                </c:pt>
                <c:pt idx="326">
                  <c:v>0.38759071291302427</c:v>
                </c:pt>
                <c:pt idx="327">
                  <c:v>0.38853991749310496</c:v>
                </c:pt>
                <c:pt idx="328">
                  <c:v>0.38946394915376636</c:v>
                </c:pt>
                <c:pt idx="329">
                  <c:v>0.39036252642601338</c:v>
                </c:pt>
                <c:pt idx="330">
                  <c:v>0.39123537559450416</c:v>
                </c:pt>
                <c:pt idx="331">
                  <c:v>0.39208223078092658</c:v>
                </c:pt>
                <c:pt idx="332">
                  <c:v>0.39290283402498705</c:v>
                </c:pt>
                <c:pt idx="333">
                  <c:v>0.39369693536298817</c:v>
                </c:pt>
                <c:pt idx="334">
                  <c:v>0.39446429290396967</c:v>
                </c:pt>
                <c:pt idx="335">
                  <c:v>0.39520467290339106</c:v>
                </c:pt>
                <c:pt idx="336">
                  <c:v>0.39591784983433231</c:v>
                </c:pt>
                <c:pt idx="337">
                  <c:v>0.39660360645619147</c:v>
                </c:pt>
                <c:pt idx="338">
                  <c:v>0.39726173388085856</c:v>
                </c:pt>
                <c:pt idx="339">
                  <c:v>0.39789203163634451</c:v>
                </c:pt>
                <c:pt idx="340">
                  <c:v>0.39849430772784727</c:v>
                </c:pt>
                <c:pt idx="341">
                  <c:v>0.3990683786962349</c:v>
                </c:pt>
                <c:pt idx="342">
                  <c:v>0.39961406967392932</c:v>
                </c:pt>
                <c:pt idx="343">
                  <c:v>0.40013121443817246</c:v>
                </c:pt>
                <c:pt idx="344">
                  <c:v>0.40061965546165945</c:v>
                </c:pt>
                <c:pt idx="345">
                  <c:v>0.40107924396052297</c:v>
                </c:pt>
                <c:pt idx="346">
                  <c:v>0.401509839939654</c:v>
                </c:pt>
                <c:pt idx="347">
                  <c:v>0.40191131223534615</c:v>
                </c:pt>
                <c:pt idx="348">
                  <c:v>0.4022835385552489</c:v>
                </c:pt>
                <c:pt idx="349">
                  <c:v>0.40262640551561946</c:v>
                </c:pt>
                <c:pt idx="350">
                  <c:v>0.40293980867586021</c:v>
                </c:pt>
                <c:pt idx="351">
                  <c:v>0.40322365257033255</c:v>
                </c:pt>
                <c:pt idx="352">
                  <c:v>0.40347785073743658</c:v>
                </c:pt>
                <c:pt idx="353">
                  <c:v>0.40370232574594817</c:v>
                </c:pt>
                <c:pt idx="354">
                  <c:v>0.40389700921860505</c:v>
                </c:pt>
                <c:pt idx="355">
                  <c:v>0.4040618418529357</c:v>
                </c:pt>
                <c:pt idx="356">
                  <c:v>0.40419677343932275</c:v>
                </c:pt>
                <c:pt idx="357">
                  <c:v>0.40430176287629799</c:v>
                </c:pt>
                <c:pt idx="358">
                  <c:v>0.40437677818306184</c:v>
                </c:pt>
                <c:pt idx="359">
                  <c:v>0.40442179650922516</c:v>
                </c:pt>
                <c:pt idx="360">
                  <c:v>0.40443680414176963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C1E-401E-942F-2ABB68546115}"/>
            </c:ext>
          </c:extLst>
        </c:ser>
        <c:ser>
          <c:idx val="6"/>
          <c:order val="6"/>
          <c:tx>
            <c:v>front sprocket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'Centre of gravity'!$S$2:$S$362</c:f>
              <c:numCache>
                <c:formatCode>0.000</c:formatCode>
                <c:ptCount val="361"/>
                <c:pt idx="0">
                  <c:v>0.96340000000000003</c:v>
                </c:pt>
                <c:pt idx="1">
                  <c:v>0.96410551973534897</c:v>
                </c:pt>
                <c:pt idx="2">
                  <c:v>0.96481082456255196</c:v>
                </c:pt>
                <c:pt idx="3">
                  <c:v>0.96551569963892647</c:v>
                </c:pt>
                <c:pt idx="4">
                  <c:v>0.96621993025269548</c:v>
                </c:pt>
                <c:pt idx="5">
                  <c:v>0.96692330188839226</c:v>
                </c:pt>
                <c:pt idx="6">
                  <c:v>0.96762560029220301</c:v>
                </c:pt>
                <c:pt idx="7">
                  <c:v>0.96832661153723043</c:v>
                </c:pt>
                <c:pt idx="8">
                  <c:v>0.96902612208865824</c:v>
                </c:pt>
                <c:pt idx="9">
                  <c:v>0.9697239188687965</c:v>
                </c:pt>
                <c:pt idx="10">
                  <c:v>0.97041978932198636</c:v>
                </c:pt>
                <c:pt idx="11">
                  <c:v>0.97111352147934626</c:v>
                </c:pt>
                <c:pt idx="12">
                  <c:v>0.97180490402334097</c:v>
                </c:pt>
                <c:pt idx="13">
                  <c:v>0.97249372635215003</c:v>
                </c:pt>
                <c:pt idx="14">
                  <c:v>0.97317977864381944</c:v>
                </c:pt>
                <c:pt idx="15">
                  <c:v>0.97386285192017508</c:v>
                </c:pt>
                <c:pt idx="16">
                  <c:v>0.97454273811047987</c:v>
                </c:pt>
                <c:pt idx="17">
                  <c:v>0.97521923011481415</c:v>
                </c:pt>
                <c:pt idx="18">
                  <c:v>0.9758921218671599</c:v>
                </c:pt>
                <c:pt idx="19">
                  <c:v>0.97656120839817118</c:v>
                </c:pt>
                <c:pt idx="20">
                  <c:v>0.97722628589760885</c:v>
                </c:pt>
                <c:pt idx="21">
                  <c:v>0.97788715177642382</c:v>
                </c:pt>
                <c:pt idx="22">
                  <c:v>0.97854360472846746</c:v>
                </c:pt>
                <c:pt idx="23">
                  <c:v>0.97919544479181142</c:v>
                </c:pt>
                <c:pt idx="24">
                  <c:v>0.9798424734096578</c:v>
                </c:pt>
                <c:pt idx="25">
                  <c:v>0.9804844934908219</c:v>
                </c:pt>
                <c:pt idx="26">
                  <c:v>0.9811213094697675</c:v>
                </c:pt>
                <c:pt idx="27">
                  <c:v>0.98175272736617836</c:v>
                </c:pt>
                <c:pt idx="28">
                  <c:v>0.98237855484404668</c:v>
                </c:pt>
                <c:pt idx="29">
                  <c:v>0.98299860127026006</c:v>
                </c:pt>
                <c:pt idx="30">
                  <c:v>0.98361267777267058</c:v>
                </c:pt>
                <c:pt idx="31">
                  <c:v>0.98422059729762701</c:v>
                </c:pt>
                <c:pt idx="32">
                  <c:v>0.98482217466695299</c:v>
                </c:pt>
                <c:pt idx="33">
                  <c:v>0.98541722663435416</c:v>
                </c:pt>
                <c:pt idx="34">
                  <c:v>0.98600557194123661</c:v>
                </c:pt>
                <c:pt idx="35">
                  <c:v>0.98658703137192094</c:v>
                </c:pt>
                <c:pt idx="36">
                  <c:v>0.98716142780823146</c:v>
                </c:pt>
                <c:pt idx="37">
                  <c:v>0.98772858628344951</c:v>
                </c:pt>
                <c:pt idx="38">
                  <c:v>0.98828833403560923</c:v>
                </c:pt>
                <c:pt idx="39">
                  <c:v>0.98884050056012285</c:v>
                </c:pt>
                <c:pt idx="40">
                  <c:v>0.98938491766171843</c:v>
                </c:pt>
                <c:pt idx="41">
                  <c:v>0.9899214195056727</c:v>
                </c:pt>
                <c:pt idx="42">
                  <c:v>0.99044984266832681</c:v>
                </c:pt>
                <c:pt idx="43">
                  <c:v>0.99097002618686636</c:v>
                </c:pt>
                <c:pt idx="44">
                  <c:v>0.99148181160835236</c:v>
                </c:pt>
                <c:pt idx="45">
                  <c:v>0.99198504303798818</c:v>
                </c:pt>
                <c:pt idx="46">
                  <c:v>0.99247956718660491</c:v>
                </c:pt>
                <c:pt idx="47">
                  <c:v>0.99296523341735643</c:v>
                </c:pt>
                <c:pt idx="48">
                  <c:v>0.9934418937916043</c:v>
                </c:pt>
                <c:pt idx="49">
                  <c:v>0.99390940311398079</c:v>
                </c:pt>
                <c:pt idx="50">
                  <c:v>0.99436761897661774</c:v>
                </c:pt>
                <c:pt idx="51">
                  <c:v>0.99481640180252429</c:v>
                </c:pt>
                <c:pt idx="52">
                  <c:v>0.99525561488810421</c:v>
                </c:pt>
                <c:pt idx="53">
                  <c:v>0.99568512444479684</c:v>
                </c:pt>
                <c:pt idx="54">
                  <c:v>0.99610479963983067</c:v>
                </c:pt>
                <c:pt idx="55">
                  <c:v>0.99651451263607571</c:v>
                </c:pt>
                <c:pt idx="56">
                  <c:v>0.99691413863098433</c:v>
                </c:pt>
                <c:pt idx="57">
                  <c:v>0.99730355589460706</c:v>
                </c:pt>
                <c:pt idx="58">
                  <c:v>0.99768264580667343</c:v>
                </c:pt>
                <c:pt idx="59">
                  <c:v>0.99805129289272343</c:v>
                </c:pt>
                <c:pt idx="60">
                  <c:v>0.99840938485928388</c:v>
                </c:pt>
                <c:pt idx="61">
                  <c:v>0.99875681262807237</c:v>
                </c:pt>
                <c:pt idx="62">
                  <c:v>0.99909347036922536</c:v>
                </c:pt>
                <c:pt idx="63">
                  <c:v>0.9994192555335335</c:v>
                </c:pt>
                <c:pt idx="64">
                  <c:v>0.99973406888367977</c:v>
                </c:pt>
                <c:pt idx="65">
                  <c:v>1.0000378145244682</c:v>
                </c:pt>
                <c:pt idx="66">
                  <c:v>1.0003303999320337</c:v>
                </c:pt>
                <c:pt idx="67">
                  <c:v>1.0006117359820272</c:v>
                </c:pt>
                <c:pt idx="68">
                  <c:v>1.0008817369767624</c:v>
                </c:pt>
                <c:pt idx="69">
                  <c:v>1.0011403206713207</c:v>
                </c:pt>
                <c:pt idx="70">
                  <c:v>1.0013874082986041</c:v>
                </c:pt>
                <c:pt idx="71">
                  <c:v>1.001622924593327</c:v>
                </c:pt>
                <c:pt idx="72">
                  <c:v>1.0018467978149455</c:v>
                </c:pt>
                <c:pt idx="73">
                  <c:v>1.0020589597695067</c:v>
                </c:pt>
                <c:pt idx="74">
                  <c:v>1.0022593458304243</c:v>
                </c:pt>
                <c:pt idx="75">
                  <c:v>1.0024478949581632</c:v>
                </c:pt>
                <c:pt idx="76">
                  <c:v>1.0026245497188324</c:v>
                </c:pt>
                <c:pt idx="77">
                  <c:v>1.0027892563016805</c:v>
                </c:pt>
                <c:pt idx="78">
                  <c:v>1.0029419645354867</c:v>
                </c:pt>
                <c:pt idx="79">
                  <c:v>1.0030826279038438</c:v>
                </c:pt>
                <c:pt idx="80">
                  <c:v>1.0032112035593272</c:v>
                </c:pt>
                <c:pt idx="81">
                  <c:v>1.0033276523365466</c:v>
                </c:pt>
                <c:pt idx="82">
                  <c:v>1.0034319387640767</c:v>
                </c:pt>
                <c:pt idx="83">
                  <c:v>1.0035240310752607</c:v>
                </c:pt>
                <c:pt idx="84">
                  <c:v>1.0036039012178892</c:v>
                </c:pt>
                <c:pt idx="85">
                  <c:v>1.0036715248627428</c:v>
                </c:pt>
                <c:pt idx="86">
                  <c:v>1.0037268814110043</c:v>
                </c:pt>
                <c:pt idx="87">
                  <c:v>1.0037699540005325</c:v>
                </c:pt>
                <c:pt idx="88">
                  <c:v>1.0038007295109996</c:v>
                </c:pt>
                <c:pt idx="89">
                  <c:v>1.0038191985678873</c:v>
                </c:pt>
                <c:pt idx="90">
                  <c:v>1.0038253555453414</c:v>
                </c:pt>
                <c:pt idx="91">
                  <c:v>1.0038191985678873</c:v>
                </c:pt>
                <c:pt idx="92">
                  <c:v>1.0038007295109996</c:v>
                </c:pt>
                <c:pt idx="93">
                  <c:v>1.0037699540005325</c:v>
                </c:pt>
                <c:pt idx="94">
                  <c:v>1.0037268814110043</c:v>
                </c:pt>
                <c:pt idx="95">
                  <c:v>1.0036715248627428</c:v>
                </c:pt>
                <c:pt idx="96">
                  <c:v>1.0036039012178892</c:v>
                </c:pt>
                <c:pt idx="97">
                  <c:v>1.0035240310752607</c:v>
                </c:pt>
                <c:pt idx="98">
                  <c:v>1.0034319387640767</c:v>
                </c:pt>
                <c:pt idx="99">
                  <c:v>1.0033276523365466</c:v>
                </c:pt>
                <c:pt idx="100">
                  <c:v>1.0032112035593272</c:v>
                </c:pt>
                <c:pt idx="101">
                  <c:v>1.0030826279038438</c:v>
                </c:pt>
                <c:pt idx="102">
                  <c:v>1.0029419645354867</c:v>
                </c:pt>
                <c:pt idx="103">
                  <c:v>1.0027892563016805</c:v>
                </c:pt>
                <c:pt idx="104">
                  <c:v>1.0026245497188324</c:v>
                </c:pt>
                <c:pt idx="105">
                  <c:v>1.0024478949581632</c:v>
                </c:pt>
                <c:pt idx="106">
                  <c:v>1.0022593458304243</c:v>
                </c:pt>
                <c:pt idx="107">
                  <c:v>1.0020589597695067</c:v>
                </c:pt>
                <c:pt idx="108">
                  <c:v>1.0018467978149455</c:v>
                </c:pt>
                <c:pt idx="109">
                  <c:v>1.001622924593327</c:v>
                </c:pt>
                <c:pt idx="110">
                  <c:v>1.0013874082986041</c:v>
                </c:pt>
                <c:pt idx="111">
                  <c:v>1.0011403206713207</c:v>
                </c:pt>
                <c:pt idx="112">
                  <c:v>1.0008817369767624</c:v>
                </c:pt>
                <c:pt idx="113">
                  <c:v>1.0006117359820272</c:v>
                </c:pt>
                <c:pt idx="114">
                  <c:v>1.0003303999320337</c:v>
                </c:pt>
                <c:pt idx="115">
                  <c:v>1.0000378145244682</c:v>
                </c:pt>
                <c:pt idx="116">
                  <c:v>0.99973406888367977</c:v>
                </c:pt>
                <c:pt idx="117">
                  <c:v>0.9994192555335335</c:v>
                </c:pt>
                <c:pt idx="118">
                  <c:v>0.99909347036922536</c:v>
                </c:pt>
                <c:pt idx="119">
                  <c:v>0.99875681262807237</c:v>
                </c:pt>
                <c:pt idx="120">
                  <c:v>0.99840938485928388</c:v>
                </c:pt>
                <c:pt idx="121">
                  <c:v>0.99805129289272343</c:v>
                </c:pt>
                <c:pt idx="122">
                  <c:v>0.99768264580667343</c:v>
                </c:pt>
                <c:pt idx="123">
                  <c:v>0.99730355589460706</c:v>
                </c:pt>
                <c:pt idx="124">
                  <c:v>0.99691413863098433</c:v>
                </c:pt>
                <c:pt idx="125">
                  <c:v>0.99651451263607571</c:v>
                </c:pt>
                <c:pt idx="126">
                  <c:v>0.99610479963983067</c:v>
                </c:pt>
                <c:pt idx="127">
                  <c:v>0.99568512444479684</c:v>
                </c:pt>
                <c:pt idx="128">
                  <c:v>0.99525561488810421</c:v>
                </c:pt>
                <c:pt idx="129">
                  <c:v>0.99481640180252429</c:v>
                </c:pt>
                <c:pt idx="130">
                  <c:v>0.99436761897661774</c:v>
                </c:pt>
                <c:pt idx="131">
                  <c:v>0.99390940311398102</c:v>
                </c:pt>
                <c:pt idx="132">
                  <c:v>0.9934418937916043</c:v>
                </c:pt>
                <c:pt idx="133">
                  <c:v>0.99296523341735643</c:v>
                </c:pt>
                <c:pt idx="134">
                  <c:v>0.99247956718660491</c:v>
                </c:pt>
                <c:pt idx="135">
                  <c:v>0.99198504303798818</c:v>
                </c:pt>
                <c:pt idx="136">
                  <c:v>0.99148181160835236</c:v>
                </c:pt>
                <c:pt idx="137">
                  <c:v>0.99097002618686636</c:v>
                </c:pt>
                <c:pt idx="138">
                  <c:v>0.99044984266832681</c:v>
                </c:pt>
                <c:pt idx="139">
                  <c:v>0.9899214195056727</c:v>
                </c:pt>
                <c:pt idx="140">
                  <c:v>0.98938491766171843</c:v>
                </c:pt>
                <c:pt idx="141">
                  <c:v>0.98884050056012285</c:v>
                </c:pt>
                <c:pt idx="142">
                  <c:v>0.98828833403560923</c:v>
                </c:pt>
                <c:pt idx="143">
                  <c:v>0.98772858628344951</c:v>
                </c:pt>
                <c:pt idx="144">
                  <c:v>0.98716142780823146</c:v>
                </c:pt>
                <c:pt idx="145">
                  <c:v>0.98658703137192094</c:v>
                </c:pt>
                <c:pt idx="146">
                  <c:v>0.98600557194123661</c:v>
                </c:pt>
                <c:pt idx="147">
                  <c:v>0.98541722663435416</c:v>
                </c:pt>
                <c:pt idx="148">
                  <c:v>0.98482217466695299</c:v>
                </c:pt>
                <c:pt idx="149">
                  <c:v>0.98422059729762701</c:v>
                </c:pt>
                <c:pt idx="150">
                  <c:v>0.98361267777267058</c:v>
                </c:pt>
                <c:pt idx="151">
                  <c:v>0.98299860127026006</c:v>
                </c:pt>
                <c:pt idx="152">
                  <c:v>0.98237855484404668</c:v>
                </c:pt>
                <c:pt idx="153">
                  <c:v>0.98175272736617836</c:v>
                </c:pt>
                <c:pt idx="154">
                  <c:v>0.9811213094697675</c:v>
                </c:pt>
                <c:pt idx="155">
                  <c:v>0.9804844934908219</c:v>
                </c:pt>
                <c:pt idx="156">
                  <c:v>0.9798424734096578</c:v>
                </c:pt>
                <c:pt idx="157">
                  <c:v>0.97919544479181142</c:v>
                </c:pt>
                <c:pt idx="158">
                  <c:v>0.97854360472846746</c:v>
                </c:pt>
                <c:pt idx="159">
                  <c:v>0.9778871517764236</c:v>
                </c:pt>
                <c:pt idx="160">
                  <c:v>0.97722628589760885</c:v>
                </c:pt>
                <c:pt idx="161">
                  <c:v>0.97656120839817118</c:v>
                </c:pt>
                <c:pt idx="162">
                  <c:v>0.9758921218671599</c:v>
                </c:pt>
                <c:pt idx="163">
                  <c:v>0.97521923011481415</c:v>
                </c:pt>
                <c:pt idx="164">
                  <c:v>0.97454273811047987</c:v>
                </c:pt>
                <c:pt idx="165">
                  <c:v>0.97386285192017508</c:v>
                </c:pt>
                <c:pt idx="166">
                  <c:v>0.97317977864381944</c:v>
                </c:pt>
                <c:pt idx="167">
                  <c:v>0.97249372635215026</c:v>
                </c:pt>
                <c:pt idx="168">
                  <c:v>0.97180490402334097</c:v>
                </c:pt>
                <c:pt idx="169">
                  <c:v>0.97111352147934626</c:v>
                </c:pt>
                <c:pt idx="170">
                  <c:v>0.97041978932198636</c:v>
                </c:pt>
                <c:pt idx="171">
                  <c:v>0.9697239188687965</c:v>
                </c:pt>
                <c:pt idx="172">
                  <c:v>0.96902612208865824</c:v>
                </c:pt>
                <c:pt idx="173">
                  <c:v>0.96832661153723043</c:v>
                </c:pt>
                <c:pt idx="174">
                  <c:v>0.96762560029220301</c:v>
                </c:pt>
                <c:pt idx="175">
                  <c:v>0.96692330188839226</c:v>
                </c:pt>
                <c:pt idx="176">
                  <c:v>0.96621993025269548</c:v>
                </c:pt>
                <c:pt idx="177">
                  <c:v>0.96551569963892647</c:v>
                </c:pt>
                <c:pt idx="178">
                  <c:v>0.96481082456255196</c:v>
                </c:pt>
                <c:pt idx="179">
                  <c:v>0.96410551973534897</c:v>
                </c:pt>
                <c:pt idx="180">
                  <c:v>0.96340000000000003</c:v>
                </c:pt>
                <c:pt idx="181">
                  <c:v>0.96269448026465088</c:v>
                </c:pt>
                <c:pt idx="182">
                  <c:v>0.96198917543744789</c:v>
                </c:pt>
                <c:pt idx="183">
                  <c:v>0.9612843003610736</c:v>
                </c:pt>
                <c:pt idx="184">
                  <c:v>0.96058006974730437</c:v>
                </c:pt>
                <c:pt idx="185">
                  <c:v>0.95987669811160758</c:v>
                </c:pt>
                <c:pt idx="186">
                  <c:v>0.95917439970779683</c:v>
                </c:pt>
                <c:pt idx="187">
                  <c:v>0.95847338846276964</c:v>
                </c:pt>
                <c:pt idx="188">
                  <c:v>0.95777387791134161</c:v>
                </c:pt>
                <c:pt idx="189">
                  <c:v>0.95707608113120335</c:v>
                </c:pt>
                <c:pt idx="190">
                  <c:v>0.95638021067801371</c:v>
                </c:pt>
                <c:pt idx="191">
                  <c:v>0.9556864785206538</c:v>
                </c:pt>
                <c:pt idx="192">
                  <c:v>0.95499509597665888</c:v>
                </c:pt>
                <c:pt idx="193">
                  <c:v>0.95430627364784981</c:v>
                </c:pt>
                <c:pt idx="194">
                  <c:v>0.95362022135618041</c:v>
                </c:pt>
                <c:pt idx="195">
                  <c:v>0.95293714807982477</c:v>
                </c:pt>
                <c:pt idx="196">
                  <c:v>0.95225726188951998</c:v>
                </c:pt>
                <c:pt idx="197">
                  <c:v>0.9515807698851857</c:v>
                </c:pt>
                <c:pt idx="198">
                  <c:v>0.95090787813283995</c:v>
                </c:pt>
                <c:pt idx="199">
                  <c:v>0.95023879160182889</c:v>
                </c:pt>
                <c:pt idx="200">
                  <c:v>0.94957371410239122</c:v>
                </c:pt>
                <c:pt idx="201">
                  <c:v>0.94891284822357624</c:v>
                </c:pt>
                <c:pt idx="202">
                  <c:v>0.9482563952715326</c:v>
                </c:pt>
                <c:pt idx="203">
                  <c:v>0.94760455520818865</c:v>
                </c:pt>
                <c:pt idx="204">
                  <c:v>0.94695752659034205</c:v>
                </c:pt>
                <c:pt idx="205">
                  <c:v>0.94631550650917795</c:v>
                </c:pt>
                <c:pt idx="206">
                  <c:v>0.94567869053023257</c:v>
                </c:pt>
                <c:pt idx="207">
                  <c:v>0.94504727263382149</c:v>
                </c:pt>
                <c:pt idx="208">
                  <c:v>0.94442144515595317</c:v>
                </c:pt>
                <c:pt idx="209">
                  <c:v>0.94380139872973978</c:v>
                </c:pt>
                <c:pt idx="210">
                  <c:v>0.94318732222732926</c:v>
                </c:pt>
                <c:pt idx="211">
                  <c:v>0.94257940270237284</c:v>
                </c:pt>
                <c:pt idx="212">
                  <c:v>0.94197782533304686</c:v>
                </c:pt>
                <c:pt idx="213">
                  <c:v>0.94138277336564591</c:v>
                </c:pt>
                <c:pt idx="214">
                  <c:v>0.94079442805876323</c:v>
                </c:pt>
                <c:pt idx="215">
                  <c:v>0.94021296862807913</c:v>
                </c:pt>
                <c:pt idx="216">
                  <c:v>0.93963857219176861</c:v>
                </c:pt>
                <c:pt idx="217">
                  <c:v>0.93907141371655056</c:v>
                </c:pt>
                <c:pt idx="218">
                  <c:v>0.93851166596439084</c:v>
                </c:pt>
                <c:pt idx="219">
                  <c:v>0.937959499439877</c:v>
                </c:pt>
                <c:pt idx="220">
                  <c:v>0.93741508233828141</c:v>
                </c:pt>
                <c:pt idx="221">
                  <c:v>0.93687858049432737</c:v>
                </c:pt>
                <c:pt idx="222">
                  <c:v>0.93635015733167326</c:v>
                </c:pt>
                <c:pt idx="223">
                  <c:v>0.93582997381313371</c:v>
                </c:pt>
                <c:pt idx="224">
                  <c:v>0.93531818839164749</c:v>
                </c:pt>
                <c:pt idx="225">
                  <c:v>0.93481495696201189</c:v>
                </c:pt>
                <c:pt idx="226">
                  <c:v>0.93432043281339516</c:v>
                </c:pt>
                <c:pt idx="227">
                  <c:v>0.93383476658264342</c:v>
                </c:pt>
                <c:pt idx="228">
                  <c:v>0.93335810620839554</c:v>
                </c:pt>
                <c:pt idx="229">
                  <c:v>0.93289059688601905</c:v>
                </c:pt>
                <c:pt idx="230">
                  <c:v>0.93243238102338233</c:v>
                </c:pt>
                <c:pt idx="231">
                  <c:v>0.93198359819747578</c:v>
                </c:pt>
                <c:pt idx="232">
                  <c:v>0.93154438511189586</c:v>
                </c:pt>
                <c:pt idx="233">
                  <c:v>0.931114875555203</c:v>
                </c:pt>
                <c:pt idx="234">
                  <c:v>0.93069520036016917</c:v>
                </c:pt>
                <c:pt idx="235">
                  <c:v>0.93028548736392414</c:v>
                </c:pt>
                <c:pt idx="236">
                  <c:v>0.92988586136901552</c:v>
                </c:pt>
                <c:pt idx="237">
                  <c:v>0.92949644410539278</c:v>
                </c:pt>
                <c:pt idx="238">
                  <c:v>0.92911735419332664</c:v>
                </c:pt>
                <c:pt idx="239">
                  <c:v>0.92874870710727642</c:v>
                </c:pt>
                <c:pt idx="240">
                  <c:v>0.92839061514071619</c:v>
                </c:pt>
                <c:pt idx="241">
                  <c:v>0.92804318737192748</c:v>
                </c:pt>
                <c:pt idx="242">
                  <c:v>0.92770652963077449</c:v>
                </c:pt>
                <c:pt idx="243">
                  <c:v>0.92738074446646634</c:v>
                </c:pt>
                <c:pt idx="244">
                  <c:v>0.92706593111632007</c:v>
                </c:pt>
                <c:pt idx="245">
                  <c:v>0.92676218547553191</c:v>
                </c:pt>
                <c:pt idx="246">
                  <c:v>0.92646960006796619</c:v>
                </c:pt>
                <c:pt idx="247">
                  <c:v>0.92618826401797261</c:v>
                </c:pt>
                <c:pt idx="248">
                  <c:v>0.92591826302323743</c:v>
                </c:pt>
                <c:pt idx="249">
                  <c:v>0.9256596793286791</c:v>
                </c:pt>
                <c:pt idx="250">
                  <c:v>0.925412591701396</c:v>
                </c:pt>
                <c:pt idx="251">
                  <c:v>0.92517707540667282</c:v>
                </c:pt>
                <c:pt idx="252">
                  <c:v>0.92495320218505461</c:v>
                </c:pt>
                <c:pt idx="253">
                  <c:v>0.92474104023049342</c:v>
                </c:pt>
                <c:pt idx="254">
                  <c:v>0.92454065416957554</c:v>
                </c:pt>
                <c:pt idx="255">
                  <c:v>0.92435210504183662</c:v>
                </c:pt>
                <c:pt idx="256">
                  <c:v>0.92417545028116765</c:v>
                </c:pt>
                <c:pt idx="257">
                  <c:v>0.92401074369831959</c:v>
                </c:pt>
                <c:pt idx="258">
                  <c:v>0.92385803546451317</c:v>
                </c:pt>
                <c:pt idx="259">
                  <c:v>0.92371737209615601</c:v>
                </c:pt>
                <c:pt idx="260">
                  <c:v>0.9235887964406726</c:v>
                </c:pt>
                <c:pt idx="261">
                  <c:v>0.92347234766345321</c:v>
                </c:pt>
                <c:pt idx="262">
                  <c:v>0.92336806123592341</c:v>
                </c:pt>
                <c:pt idx="263">
                  <c:v>0.92327596892473918</c:v>
                </c:pt>
                <c:pt idx="264">
                  <c:v>0.92319609878211062</c:v>
                </c:pt>
                <c:pt idx="265">
                  <c:v>0.92312847513725704</c:v>
                </c:pt>
                <c:pt idx="266">
                  <c:v>0.92307311858899577</c:v>
                </c:pt>
                <c:pt idx="267">
                  <c:v>0.92303004599946736</c:v>
                </c:pt>
                <c:pt idx="268">
                  <c:v>0.92299927048900021</c:v>
                </c:pt>
                <c:pt idx="269">
                  <c:v>0.92298080143211281</c:v>
                </c:pt>
                <c:pt idx="270">
                  <c:v>0.92297464445465849</c:v>
                </c:pt>
                <c:pt idx="271">
                  <c:v>0.92298080143211281</c:v>
                </c:pt>
                <c:pt idx="272">
                  <c:v>0.92299927048900021</c:v>
                </c:pt>
                <c:pt idx="273">
                  <c:v>0.92303004599946736</c:v>
                </c:pt>
                <c:pt idx="274">
                  <c:v>0.92307311858899577</c:v>
                </c:pt>
                <c:pt idx="275">
                  <c:v>0.92312847513725704</c:v>
                </c:pt>
                <c:pt idx="276">
                  <c:v>0.92319609878211062</c:v>
                </c:pt>
                <c:pt idx="277">
                  <c:v>0.92327596892473918</c:v>
                </c:pt>
                <c:pt idx="278">
                  <c:v>0.92336806123592341</c:v>
                </c:pt>
                <c:pt idx="279">
                  <c:v>0.92347234766345321</c:v>
                </c:pt>
                <c:pt idx="280">
                  <c:v>0.9235887964406726</c:v>
                </c:pt>
                <c:pt idx="281">
                  <c:v>0.92371737209615601</c:v>
                </c:pt>
                <c:pt idx="282">
                  <c:v>0.92385803546451317</c:v>
                </c:pt>
                <c:pt idx="283">
                  <c:v>0.92401074369831959</c:v>
                </c:pt>
                <c:pt idx="284">
                  <c:v>0.92417545028116743</c:v>
                </c:pt>
                <c:pt idx="285">
                  <c:v>0.92435210504183662</c:v>
                </c:pt>
                <c:pt idx="286">
                  <c:v>0.92454065416957554</c:v>
                </c:pt>
                <c:pt idx="287">
                  <c:v>0.92474104023049342</c:v>
                </c:pt>
                <c:pt idx="288">
                  <c:v>0.92495320218505461</c:v>
                </c:pt>
                <c:pt idx="289">
                  <c:v>0.92517707540667282</c:v>
                </c:pt>
                <c:pt idx="290">
                  <c:v>0.925412591701396</c:v>
                </c:pt>
                <c:pt idx="291">
                  <c:v>0.9256596793286791</c:v>
                </c:pt>
                <c:pt idx="292">
                  <c:v>0.92591826302323743</c:v>
                </c:pt>
                <c:pt idx="293">
                  <c:v>0.92618826401797261</c:v>
                </c:pt>
                <c:pt idx="294">
                  <c:v>0.92646960006796619</c:v>
                </c:pt>
                <c:pt idx="295">
                  <c:v>0.92676218547553191</c:v>
                </c:pt>
                <c:pt idx="296">
                  <c:v>0.92706593111632007</c:v>
                </c:pt>
                <c:pt idx="297">
                  <c:v>0.92738074446646634</c:v>
                </c:pt>
                <c:pt idx="298">
                  <c:v>0.92770652963077449</c:v>
                </c:pt>
                <c:pt idx="299">
                  <c:v>0.92804318737192748</c:v>
                </c:pt>
                <c:pt idx="300">
                  <c:v>0.92839061514071619</c:v>
                </c:pt>
                <c:pt idx="301">
                  <c:v>0.92874870710727642</c:v>
                </c:pt>
                <c:pt idx="302">
                  <c:v>0.92911735419332664</c:v>
                </c:pt>
                <c:pt idx="303">
                  <c:v>0.92949644410539278</c:v>
                </c:pt>
                <c:pt idx="304">
                  <c:v>0.92988586136901574</c:v>
                </c:pt>
                <c:pt idx="305">
                  <c:v>0.93028548736392414</c:v>
                </c:pt>
                <c:pt idx="306">
                  <c:v>0.93069520036016917</c:v>
                </c:pt>
                <c:pt idx="307">
                  <c:v>0.931114875555203</c:v>
                </c:pt>
                <c:pt idx="308">
                  <c:v>0.93154438511189586</c:v>
                </c:pt>
                <c:pt idx="309">
                  <c:v>0.93198359819747578</c:v>
                </c:pt>
                <c:pt idx="310">
                  <c:v>0.93243238102338233</c:v>
                </c:pt>
                <c:pt idx="311">
                  <c:v>0.93289059688601905</c:v>
                </c:pt>
                <c:pt idx="312">
                  <c:v>0.93335810620839554</c:v>
                </c:pt>
                <c:pt idx="313">
                  <c:v>0.93383476658264342</c:v>
                </c:pt>
                <c:pt idx="314">
                  <c:v>0.93432043281339516</c:v>
                </c:pt>
                <c:pt idx="315">
                  <c:v>0.93481495696201189</c:v>
                </c:pt>
                <c:pt idx="316">
                  <c:v>0.93531818839164749</c:v>
                </c:pt>
                <c:pt idx="317">
                  <c:v>0.93582997381313371</c:v>
                </c:pt>
                <c:pt idx="318">
                  <c:v>0.93635015733167326</c:v>
                </c:pt>
                <c:pt idx="319">
                  <c:v>0.93687858049432737</c:v>
                </c:pt>
                <c:pt idx="320">
                  <c:v>0.93741508233828141</c:v>
                </c:pt>
                <c:pt idx="321">
                  <c:v>0.937959499439877</c:v>
                </c:pt>
                <c:pt idx="322">
                  <c:v>0.93851166596439084</c:v>
                </c:pt>
                <c:pt idx="323">
                  <c:v>0.93907141371655056</c:v>
                </c:pt>
                <c:pt idx="324">
                  <c:v>0.93963857219176861</c:v>
                </c:pt>
                <c:pt idx="325">
                  <c:v>0.94021296862807913</c:v>
                </c:pt>
                <c:pt idx="326">
                  <c:v>0.94079442805876323</c:v>
                </c:pt>
                <c:pt idx="327">
                  <c:v>0.94138277336564591</c:v>
                </c:pt>
                <c:pt idx="328">
                  <c:v>0.94197782533304686</c:v>
                </c:pt>
                <c:pt idx="329">
                  <c:v>0.94257940270237284</c:v>
                </c:pt>
                <c:pt idx="330">
                  <c:v>0.94318732222732926</c:v>
                </c:pt>
                <c:pt idx="331">
                  <c:v>0.94380139872973978</c:v>
                </c:pt>
                <c:pt idx="332">
                  <c:v>0.94442144515595317</c:v>
                </c:pt>
                <c:pt idx="333">
                  <c:v>0.94504727263382149</c:v>
                </c:pt>
                <c:pt idx="334">
                  <c:v>0.94567869053023235</c:v>
                </c:pt>
                <c:pt idx="335">
                  <c:v>0.94631550650917795</c:v>
                </c:pt>
                <c:pt idx="336">
                  <c:v>0.94695752659034205</c:v>
                </c:pt>
                <c:pt idx="337">
                  <c:v>0.94760455520818865</c:v>
                </c:pt>
                <c:pt idx="338">
                  <c:v>0.9482563952715326</c:v>
                </c:pt>
                <c:pt idx="339">
                  <c:v>0.94891284822357624</c:v>
                </c:pt>
                <c:pt idx="340">
                  <c:v>0.94957371410239122</c:v>
                </c:pt>
                <c:pt idx="341">
                  <c:v>0.95023879160182889</c:v>
                </c:pt>
                <c:pt idx="342">
                  <c:v>0.95090787813283995</c:v>
                </c:pt>
                <c:pt idx="343">
                  <c:v>0.9515807698851857</c:v>
                </c:pt>
                <c:pt idx="344">
                  <c:v>0.95225726188951998</c:v>
                </c:pt>
                <c:pt idx="345">
                  <c:v>0.95293714807982477</c:v>
                </c:pt>
                <c:pt idx="346">
                  <c:v>0.95362022135618041</c:v>
                </c:pt>
                <c:pt idx="347">
                  <c:v>0.95430627364784981</c:v>
                </c:pt>
                <c:pt idx="348">
                  <c:v>0.95499509597665888</c:v>
                </c:pt>
                <c:pt idx="349">
                  <c:v>0.9556864785206538</c:v>
                </c:pt>
                <c:pt idx="350">
                  <c:v>0.95638021067801371</c:v>
                </c:pt>
                <c:pt idx="351">
                  <c:v>0.95707608113120335</c:v>
                </c:pt>
                <c:pt idx="352">
                  <c:v>0.95777387791134161</c:v>
                </c:pt>
                <c:pt idx="353">
                  <c:v>0.95847338846276964</c:v>
                </c:pt>
                <c:pt idx="354">
                  <c:v>0.95917439970779683</c:v>
                </c:pt>
                <c:pt idx="355">
                  <c:v>0.95987669811160758</c:v>
                </c:pt>
                <c:pt idx="356">
                  <c:v>0.96058006974730437</c:v>
                </c:pt>
                <c:pt idx="357">
                  <c:v>0.9612843003610736</c:v>
                </c:pt>
                <c:pt idx="358">
                  <c:v>0.96198917543744789</c:v>
                </c:pt>
                <c:pt idx="359">
                  <c:v>0.96269448026465088</c:v>
                </c:pt>
                <c:pt idx="360">
                  <c:v>0.96340000000000003</c:v>
                </c:pt>
              </c:numCache>
            </c:numRef>
          </c:xVal>
          <c:yVal>
            <c:numRef>
              <c:f>'Centre of gravity'!$T$2:$T$362</c:f>
              <c:numCache>
                <c:formatCode>0.000</c:formatCode>
                <c:ptCount val="361"/>
                <c:pt idx="0">
                  <c:v>0.44332535554534136</c:v>
                </c:pt>
                <c:pt idx="1">
                  <c:v>0.44331919856788715</c:v>
                </c:pt>
                <c:pt idx="2">
                  <c:v>0.44330072951099969</c:v>
                </c:pt>
                <c:pt idx="3">
                  <c:v>0.44326995400053243</c:v>
                </c:pt>
                <c:pt idx="4">
                  <c:v>0.44322688141100414</c:v>
                </c:pt>
                <c:pt idx="5">
                  <c:v>0.4431715248627428</c:v>
                </c:pt>
                <c:pt idx="6">
                  <c:v>0.44310390121788923</c:v>
                </c:pt>
                <c:pt idx="7">
                  <c:v>0.44302403107526073</c:v>
                </c:pt>
                <c:pt idx="8">
                  <c:v>0.44293193876407649</c:v>
                </c:pt>
                <c:pt idx="9">
                  <c:v>0.44282765233654664</c:v>
                </c:pt>
                <c:pt idx="10">
                  <c:v>0.44271120355932719</c:v>
                </c:pt>
                <c:pt idx="11">
                  <c:v>0.44258262790384384</c:v>
                </c:pt>
                <c:pt idx="12">
                  <c:v>0.44244196453548668</c:v>
                </c:pt>
                <c:pt idx="13">
                  <c:v>0.44228925630168042</c:v>
                </c:pt>
                <c:pt idx="14">
                  <c:v>0.44212454971883236</c:v>
                </c:pt>
                <c:pt idx="15">
                  <c:v>0.44194789495816322</c:v>
                </c:pt>
                <c:pt idx="16">
                  <c:v>0.44175934583042431</c:v>
                </c:pt>
                <c:pt idx="17">
                  <c:v>0.4415589597695066</c:v>
                </c:pt>
                <c:pt idx="18">
                  <c:v>0.44134679781494529</c:v>
                </c:pt>
                <c:pt idx="19">
                  <c:v>0.44112292459332708</c:v>
                </c:pt>
                <c:pt idx="20">
                  <c:v>0.44088740829860396</c:v>
                </c:pt>
                <c:pt idx="21">
                  <c:v>0.44064032067132075</c:v>
                </c:pt>
                <c:pt idx="22">
                  <c:v>0.44038173697676242</c:v>
                </c:pt>
                <c:pt idx="23">
                  <c:v>0.44011173598202724</c:v>
                </c:pt>
                <c:pt idx="24">
                  <c:v>0.43983039993203371</c:v>
                </c:pt>
                <c:pt idx="25">
                  <c:v>0.43953781452446805</c:v>
                </c:pt>
                <c:pt idx="26">
                  <c:v>0.43923406888367977</c:v>
                </c:pt>
                <c:pt idx="27">
                  <c:v>0.43891925553353356</c:v>
                </c:pt>
                <c:pt idx="28">
                  <c:v>0.43859347036922541</c:v>
                </c:pt>
                <c:pt idx="29">
                  <c:v>0.43825681262807237</c:v>
                </c:pt>
                <c:pt idx="30">
                  <c:v>0.43790938485928371</c:v>
                </c:pt>
                <c:pt idx="31">
                  <c:v>0.43755129289272338</c:v>
                </c:pt>
                <c:pt idx="32">
                  <c:v>0.43718264580667332</c:v>
                </c:pt>
                <c:pt idx="33">
                  <c:v>0.43680355589460712</c:v>
                </c:pt>
                <c:pt idx="34">
                  <c:v>0.43641413863098427</c:v>
                </c:pt>
                <c:pt idx="35">
                  <c:v>0.43601451263607566</c:v>
                </c:pt>
                <c:pt idx="36">
                  <c:v>0.43560479963983068</c:v>
                </c:pt>
                <c:pt idx="37">
                  <c:v>0.43518512444479684</c:v>
                </c:pt>
                <c:pt idx="38">
                  <c:v>0.4347556148881041</c:v>
                </c:pt>
                <c:pt idx="39">
                  <c:v>0.43431640180252418</c:v>
                </c:pt>
                <c:pt idx="40">
                  <c:v>0.43386761897661769</c:v>
                </c:pt>
                <c:pt idx="41">
                  <c:v>0.43340940311398085</c:v>
                </c:pt>
                <c:pt idx="42">
                  <c:v>0.4329418937916043</c:v>
                </c:pt>
                <c:pt idx="43">
                  <c:v>0.43246523341735643</c:v>
                </c:pt>
                <c:pt idx="44">
                  <c:v>0.4319795671866048</c:v>
                </c:pt>
                <c:pt idx="45">
                  <c:v>0.43148504303798807</c:v>
                </c:pt>
                <c:pt idx="46">
                  <c:v>0.43098181160835236</c:v>
                </c:pt>
                <c:pt idx="47">
                  <c:v>0.43047002618686619</c:v>
                </c:pt>
                <c:pt idx="48">
                  <c:v>0.42994984266832664</c:v>
                </c:pt>
                <c:pt idx="49">
                  <c:v>0.42942141950567264</c:v>
                </c:pt>
                <c:pt idx="50">
                  <c:v>0.42888491766171843</c:v>
                </c:pt>
                <c:pt idx="51">
                  <c:v>0.42834050056012291</c:v>
                </c:pt>
                <c:pt idx="52">
                  <c:v>0.42778833403560912</c:v>
                </c:pt>
                <c:pt idx="53">
                  <c:v>0.42722858628344934</c:v>
                </c:pt>
                <c:pt idx="54">
                  <c:v>0.42666142780823135</c:v>
                </c:pt>
                <c:pt idx="55">
                  <c:v>0.42608703137192083</c:v>
                </c:pt>
                <c:pt idx="56">
                  <c:v>0.42550557194123662</c:v>
                </c:pt>
                <c:pt idx="57">
                  <c:v>0.42491722663435405</c:v>
                </c:pt>
                <c:pt idx="58">
                  <c:v>0.42432217466695293</c:v>
                </c:pt>
                <c:pt idx="59">
                  <c:v>0.42372059729762707</c:v>
                </c:pt>
                <c:pt idx="60">
                  <c:v>0.42311267777267064</c:v>
                </c:pt>
                <c:pt idx="61">
                  <c:v>0.42249860127026007</c:v>
                </c:pt>
                <c:pt idx="62">
                  <c:v>0.42187855484404663</c:v>
                </c:pt>
                <c:pt idx="63">
                  <c:v>0.42125272736617836</c:v>
                </c:pt>
                <c:pt idx="64">
                  <c:v>0.42062130946976745</c:v>
                </c:pt>
                <c:pt idx="65">
                  <c:v>0.41998449349082184</c:v>
                </c:pt>
                <c:pt idx="66">
                  <c:v>0.4193424734096578</c:v>
                </c:pt>
                <c:pt idx="67">
                  <c:v>0.41869544479181131</c:v>
                </c:pt>
                <c:pt idx="68">
                  <c:v>0.4180436047284673</c:v>
                </c:pt>
                <c:pt idx="69">
                  <c:v>0.41738715177642366</c:v>
                </c:pt>
                <c:pt idx="70">
                  <c:v>0.41672628589760874</c:v>
                </c:pt>
                <c:pt idx="71">
                  <c:v>0.41606120839817112</c:v>
                </c:pt>
                <c:pt idx="72">
                  <c:v>0.41539212186715996</c:v>
                </c:pt>
                <c:pt idx="73">
                  <c:v>0.41471923011481415</c:v>
                </c:pt>
                <c:pt idx="74">
                  <c:v>0.41404273811047987</c:v>
                </c:pt>
                <c:pt idx="75">
                  <c:v>0.41336285192017508</c:v>
                </c:pt>
                <c:pt idx="76">
                  <c:v>0.41267977864381944</c:v>
                </c:pt>
                <c:pt idx="77">
                  <c:v>0.41199372635215009</c:v>
                </c:pt>
                <c:pt idx="78">
                  <c:v>0.41130490402334097</c:v>
                </c:pt>
                <c:pt idx="79">
                  <c:v>0.41061352147934616</c:v>
                </c:pt>
                <c:pt idx="80">
                  <c:v>0.40991978932198619</c:v>
                </c:pt>
                <c:pt idx="81">
                  <c:v>0.40922391886879655</c:v>
                </c:pt>
                <c:pt idx="82">
                  <c:v>0.40852612208865829</c:v>
                </c:pt>
                <c:pt idx="83">
                  <c:v>0.40782661153723032</c:v>
                </c:pt>
                <c:pt idx="84">
                  <c:v>0.40712560029220296</c:v>
                </c:pt>
                <c:pt idx="85">
                  <c:v>0.40642330188839232</c:v>
                </c:pt>
                <c:pt idx="86">
                  <c:v>0.40571993025269548</c:v>
                </c:pt>
                <c:pt idx="87">
                  <c:v>0.40501569963892636</c:v>
                </c:pt>
                <c:pt idx="88">
                  <c:v>0.40431082456255202</c:v>
                </c:pt>
                <c:pt idx="89">
                  <c:v>0.40360551973534892</c:v>
                </c:pt>
                <c:pt idx="90">
                  <c:v>0.40289999999999992</c:v>
                </c:pt>
                <c:pt idx="91">
                  <c:v>0.40219448026465093</c:v>
                </c:pt>
                <c:pt idx="92">
                  <c:v>0.40148917543744783</c:v>
                </c:pt>
                <c:pt idx="93">
                  <c:v>0.40078430036107349</c:v>
                </c:pt>
                <c:pt idx="94">
                  <c:v>0.40008006974730437</c:v>
                </c:pt>
                <c:pt idx="95">
                  <c:v>0.39937669811160753</c:v>
                </c:pt>
                <c:pt idx="96">
                  <c:v>0.39867439970779689</c:v>
                </c:pt>
                <c:pt idx="97">
                  <c:v>0.39797338846276953</c:v>
                </c:pt>
                <c:pt idx="98">
                  <c:v>0.39727387791134161</c:v>
                </c:pt>
                <c:pt idx="99">
                  <c:v>0.3965760811312033</c:v>
                </c:pt>
                <c:pt idx="100">
                  <c:v>0.39588021067801366</c:v>
                </c:pt>
                <c:pt idx="101">
                  <c:v>0.39518647852065369</c:v>
                </c:pt>
                <c:pt idx="102">
                  <c:v>0.39449509597665888</c:v>
                </c:pt>
                <c:pt idx="103">
                  <c:v>0.39380627364784976</c:v>
                </c:pt>
                <c:pt idx="104">
                  <c:v>0.39312022135618041</c:v>
                </c:pt>
                <c:pt idx="105">
                  <c:v>0.39243714807982477</c:v>
                </c:pt>
                <c:pt idx="106">
                  <c:v>0.39175726188951998</c:v>
                </c:pt>
                <c:pt idx="107">
                  <c:v>0.3910807698851857</c:v>
                </c:pt>
                <c:pt idx="108">
                  <c:v>0.39040787813283989</c:v>
                </c:pt>
                <c:pt idx="109">
                  <c:v>0.38973879160182873</c:v>
                </c:pt>
                <c:pt idx="110">
                  <c:v>0.38907371410239111</c:v>
                </c:pt>
                <c:pt idx="111">
                  <c:v>0.38841284822357619</c:v>
                </c:pt>
                <c:pt idx="112">
                  <c:v>0.38775639527153255</c:v>
                </c:pt>
                <c:pt idx="113">
                  <c:v>0.38710455520818854</c:v>
                </c:pt>
                <c:pt idx="114">
                  <c:v>0.38645752659034205</c:v>
                </c:pt>
                <c:pt idx="115">
                  <c:v>0.38581550650917801</c:v>
                </c:pt>
                <c:pt idx="116">
                  <c:v>0.3851786905302324</c:v>
                </c:pt>
                <c:pt idx="117">
                  <c:v>0.38454727263382155</c:v>
                </c:pt>
                <c:pt idx="118">
                  <c:v>0.38392144515595322</c:v>
                </c:pt>
                <c:pt idx="119">
                  <c:v>0.38330139872973978</c:v>
                </c:pt>
                <c:pt idx="120">
                  <c:v>0.38268732222732921</c:v>
                </c:pt>
                <c:pt idx="121">
                  <c:v>0.38207940270237278</c:v>
                </c:pt>
                <c:pt idx="122">
                  <c:v>0.38147782533304692</c:v>
                </c:pt>
                <c:pt idx="123">
                  <c:v>0.3808827733656458</c:v>
                </c:pt>
                <c:pt idx="124">
                  <c:v>0.38029442805876323</c:v>
                </c:pt>
                <c:pt idx="125">
                  <c:v>0.37971296862807902</c:v>
                </c:pt>
                <c:pt idx="126">
                  <c:v>0.3791385721917685</c:v>
                </c:pt>
                <c:pt idx="127">
                  <c:v>0.37857141371655051</c:v>
                </c:pt>
                <c:pt idx="128">
                  <c:v>0.37801166596439073</c:v>
                </c:pt>
                <c:pt idx="129">
                  <c:v>0.37745949943987694</c:v>
                </c:pt>
                <c:pt idx="130">
                  <c:v>0.37691508233828142</c:v>
                </c:pt>
                <c:pt idx="131">
                  <c:v>0.37637858049432721</c:v>
                </c:pt>
                <c:pt idx="132">
                  <c:v>0.37585015733167321</c:v>
                </c:pt>
                <c:pt idx="133">
                  <c:v>0.37532997381313365</c:v>
                </c:pt>
                <c:pt idx="134">
                  <c:v>0.37481818839164749</c:v>
                </c:pt>
                <c:pt idx="135">
                  <c:v>0.37431495696201184</c:v>
                </c:pt>
                <c:pt idx="136">
                  <c:v>0.37382043281339505</c:v>
                </c:pt>
                <c:pt idx="137">
                  <c:v>0.37333476658264342</c:v>
                </c:pt>
                <c:pt idx="138">
                  <c:v>0.3728581062083956</c:v>
                </c:pt>
                <c:pt idx="139">
                  <c:v>0.372390596886019</c:v>
                </c:pt>
                <c:pt idx="140">
                  <c:v>0.37193238102338216</c:v>
                </c:pt>
                <c:pt idx="141">
                  <c:v>0.37148359819747567</c:v>
                </c:pt>
                <c:pt idx="142">
                  <c:v>0.37104438511189575</c:v>
                </c:pt>
                <c:pt idx="143">
                  <c:v>0.370614875555203</c:v>
                </c:pt>
                <c:pt idx="144">
                  <c:v>0.37019520036016917</c:v>
                </c:pt>
                <c:pt idx="145">
                  <c:v>0.36978548736392419</c:v>
                </c:pt>
                <c:pt idx="146">
                  <c:v>0.36938586136901558</c:v>
                </c:pt>
                <c:pt idx="147">
                  <c:v>0.36899644410539273</c:v>
                </c:pt>
                <c:pt idx="148">
                  <c:v>0.36861735419332653</c:v>
                </c:pt>
                <c:pt idx="149">
                  <c:v>0.36824870710727647</c:v>
                </c:pt>
                <c:pt idx="150">
                  <c:v>0.36789061514071614</c:v>
                </c:pt>
                <c:pt idx="151">
                  <c:v>0.36754318737192748</c:v>
                </c:pt>
                <c:pt idx="152">
                  <c:v>0.36720652963077444</c:v>
                </c:pt>
                <c:pt idx="153">
                  <c:v>0.36688074446646629</c:v>
                </c:pt>
                <c:pt idx="154">
                  <c:v>0.36656593111632008</c:v>
                </c:pt>
                <c:pt idx="155">
                  <c:v>0.3662621854755318</c:v>
                </c:pt>
                <c:pt idx="156">
                  <c:v>0.36596960006796614</c:v>
                </c:pt>
                <c:pt idx="157">
                  <c:v>0.36568826401797261</c:v>
                </c:pt>
                <c:pt idx="158">
                  <c:v>0.36541826302323743</c:v>
                </c:pt>
                <c:pt idx="159">
                  <c:v>0.3651596793286791</c:v>
                </c:pt>
                <c:pt idx="160">
                  <c:v>0.36491259170139589</c:v>
                </c:pt>
                <c:pt idx="161">
                  <c:v>0.36467707540667277</c:v>
                </c:pt>
                <c:pt idx="162">
                  <c:v>0.36445320218505456</c:v>
                </c:pt>
                <c:pt idx="163">
                  <c:v>0.36424104023049325</c:v>
                </c:pt>
                <c:pt idx="164">
                  <c:v>0.36404065416957554</c:v>
                </c:pt>
                <c:pt idx="165">
                  <c:v>0.36385210504183663</c:v>
                </c:pt>
                <c:pt idx="166">
                  <c:v>0.36367545028116749</c:v>
                </c:pt>
                <c:pt idx="167">
                  <c:v>0.36351074369831943</c:v>
                </c:pt>
                <c:pt idx="168">
                  <c:v>0.36335803546451317</c:v>
                </c:pt>
                <c:pt idx="169">
                  <c:v>0.36321737209615601</c:v>
                </c:pt>
                <c:pt idx="170">
                  <c:v>0.36308879644067266</c:v>
                </c:pt>
                <c:pt idx="171">
                  <c:v>0.36297234766345321</c:v>
                </c:pt>
                <c:pt idx="172">
                  <c:v>0.36286806123592336</c:v>
                </c:pt>
                <c:pt idx="173">
                  <c:v>0.36277596892473912</c:v>
                </c:pt>
                <c:pt idx="174">
                  <c:v>0.36269609878211062</c:v>
                </c:pt>
                <c:pt idx="175">
                  <c:v>0.36262847513725704</c:v>
                </c:pt>
                <c:pt idx="176">
                  <c:v>0.36257311858899571</c:v>
                </c:pt>
                <c:pt idx="177">
                  <c:v>0.36253004599946742</c:v>
                </c:pt>
                <c:pt idx="178">
                  <c:v>0.36249927048900016</c:v>
                </c:pt>
                <c:pt idx="179">
                  <c:v>0.3624808014321127</c:v>
                </c:pt>
                <c:pt idx="180">
                  <c:v>0.36247464445465849</c:v>
                </c:pt>
                <c:pt idx="181">
                  <c:v>0.3624808014321127</c:v>
                </c:pt>
                <c:pt idx="182">
                  <c:v>0.36249927048900016</c:v>
                </c:pt>
                <c:pt idx="183">
                  <c:v>0.36253004599946742</c:v>
                </c:pt>
                <c:pt idx="184">
                  <c:v>0.36257311858899571</c:v>
                </c:pt>
                <c:pt idx="185">
                  <c:v>0.36262847513725704</c:v>
                </c:pt>
                <c:pt idx="186">
                  <c:v>0.36269609878211062</c:v>
                </c:pt>
                <c:pt idx="187">
                  <c:v>0.36277596892473912</c:v>
                </c:pt>
                <c:pt idx="188">
                  <c:v>0.36286806123592336</c:v>
                </c:pt>
                <c:pt idx="189">
                  <c:v>0.36297234766345321</c:v>
                </c:pt>
                <c:pt idx="190">
                  <c:v>0.36308879644067266</c:v>
                </c:pt>
                <c:pt idx="191">
                  <c:v>0.36321737209615601</c:v>
                </c:pt>
                <c:pt idx="192">
                  <c:v>0.36335803546451317</c:v>
                </c:pt>
                <c:pt idx="193">
                  <c:v>0.36351074369831943</c:v>
                </c:pt>
                <c:pt idx="194">
                  <c:v>0.36367545028116749</c:v>
                </c:pt>
                <c:pt idx="195">
                  <c:v>0.36385210504183663</c:v>
                </c:pt>
                <c:pt idx="196">
                  <c:v>0.36404065416957554</c:v>
                </c:pt>
                <c:pt idx="197">
                  <c:v>0.36424104023049325</c:v>
                </c:pt>
                <c:pt idx="198">
                  <c:v>0.36445320218505456</c:v>
                </c:pt>
                <c:pt idx="199">
                  <c:v>0.36467707540667277</c:v>
                </c:pt>
                <c:pt idx="200">
                  <c:v>0.36491259170139589</c:v>
                </c:pt>
                <c:pt idx="201">
                  <c:v>0.3651596793286791</c:v>
                </c:pt>
                <c:pt idx="202">
                  <c:v>0.36541826302323743</c:v>
                </c:pt>
                <c:pt idx="203">
                  <c:v>0.36568826401797261</c:v>
                </c:pt>
                <c:pt idx="204">
                  <c:v>0.36596960006796614</c:v>
                </c:pt>
                <c:pt idx="205">
                  <c:v>0.3662621854755318</c:v>
                </c:pt>
                <c:pt idx="206">
                  <c:v>0.36656593111632008</c:v>
                </c:pt>
                <c:pt idx="207">
                  <c:v>0.36688074446646629</c:v>
                </c:pt>
                <c:pt idx="208">
                  <c:v>0.36720652963077444</c:v>
                </c:pt>
                <c:pt idx="209">
                  <c:v>0.36754318737192748</c:v>
                </c:pt>
                <c:pt idx="210">
                  <c:v>0.36789061514071614</c:v>
                </c:pt>
                <c:pt idx="211">
                  <c:v>0.36824870710727647</c:v>
                </c:pt>
                <c:pt idx="212">
                  <c:v>0.36861735419332653</c:v>
                </c:pt>
                <c:pt idx="213">
                  <c:v>0.36899644410539273</c:v>
                </c:pt>
                <c:pt idx="214">
                  <c:v>0.36938586136901558</c:v>
                </c:pt>
                <c:pt idx="215">
                  <c:v>0.36978548736392419</c:v>
                </c:pt>
                <c:pt idx="216">
                  <c:v>0.37019520036016917</c:v>
                </c:pt>
                <c:pt idx="217">
                  <c:v>0.370614875555203</c:v>
                </c:pt>
                <c:pt idx="218">
                  <c:v>0.37104438511189575</c:v>
                </c:pt>
                <c:pt idx="219">
                  <c:v>0.37148359819747567</c:v>
                </c:pt>
                <c:pt idx="220">
                  <c:v>0.37193238102338216</c:v>
                </c:pt>
                <c:pt idx="221">
                  <c:v>0.372390596886019</c:v>
                </c:pt>
                <c:pt idx="222">
                  <c:v>0.37285810620839555</c:v>
                </c:pt>
                <c:pt idx="223">
                  <c:v>0.37333476658264342</c:v>
                </c:pt>
                <c:pt idx="224">
                  <c:v>0.37382043281339505</c:v>
                </c:pt>
                <c:pt idx="225">
                  <c:v>0.37431495696201178</c:v>
                </c:pt>
                <c:pt idx="226">
                  <c:v>0.37481818839164749</c:v>
                </c:pt>
                <c:pt idx="227">
                  <c:v>0.37532997381313365</c:v>
                </c:pt>
                <c:pt idx="228">
                  <c:v>0.37585015733167321</c:v>
                </c:pt>
                <c:pt idx="229">
                  <c:v>0.37637858049432721</c:v>
                </c:pt>
                <c:pt idx="230">
                  <c:v>0.37691508233828142</c:v>
                </c:pt>
                <c:pt idx="231">
                  <c:v>0.37745949943987694</c:v>
                </c:pt>
                <c:pt idx="232">
                  <c:v>0.37801166596439073</c:v>
                </c:pt>
                <c:pt idx="233">
                  <c:v>0.37857141371655051</c:v>
                </c:pt>
                <c:pt idx="234">
                  <c:v>0.3791385721917685</c:v>
                </c:pt>
                <c:pt idx="235">
                  <c:v>0.37971296862807896</c:v>
                </c:pt>
                <c:pt idx="236">
                  <c:v>0.38029442805876323</c:v>
                </c:pt>
                <c:pt idx="237">
                  <c:v>0.3808827733656458</c:v>
                </c:pt>
                <c:pt idx="238">
                  <c:v>0.38147782533304686</c:v>
                </c:pt>
                <c:pt idx="239">
                  <c:v>0.38207940270237278</c:v>
                </c:pt>
                <c:pt idx="240">
                  <c:v>0.38268732222732921</c:v>
                </c:pt>
                <c:pt idx="241">
                  <c:v>0.38330139872973978</c:v>
                </c:pt>
                <c:pt idx="242">
                  <c:v>0.38392144515595322</c:v>
                </c:pt>
                <c:pt idx="243">
                  <c:v>0.38454727263382149</c:v>
                </c:pt>
                <c:pt idx="244">
                  <c:v>0.3851786905302324</c:v>
                </c:pt>
                <c:pt idx="245">
                  <c:v>0.38581550650917801</c:v>
                </c:pt>
                <c:pt idx="246">
                  <c:v>0.38645752659034205</c:v>
                </c:pt>
                <c:pt idx="247">
                  <c:v>0.38710455520818854</c:v>
                </c:pt>
                <c:pt idx="248">
                  <c:v>0.38775639527153249</c:v>
                </c:pt>
                <c:pt idx="249">
                  <c:v>0.38841284822357619</c:v>
                </c:pt>
                <c:pt idx="250">
                  <c:v>0.38907371410239117</c:v>
                </c:pt>
                <c:pt idx="251">
                  <c:v>0.38973879160182873</c:v>
                </c:pt>
                <c:pt idx="252">
                  <c:v>0.39040787813283989</c:v>
                </c:pt>
                <c:pt idx="253">
                  <c:v>0.3910807698851857</c:v>
                </c:pt>
                <c:pt idx="254">
                  <c:v>0.39175726188951998</c:v>
                </c:pt>
                <c:pt idx="255">
                  <c:v>0.39243714807982477</c:v>
                </c:pt>
                <c:pt idx="256">
                  <c:v>0.39312022135618041</c:v>
                </c:pt>
                <c:pt idx="257">
                  <c:v>0.39380627364784976</c:v>
                </c:pt>
                <c:pt idx="258">
                  <c:v>0.39449509597665888</c:v>
                </c:pt>
                <c:pt idx="259">
                  <c:v>0.39518647852065369</c:v>
                </c:pt>
                <c:pt idx="260">
                  <c:v>0.39588021067801366</c:v>
                </c:pt>
                <c:pt idx="261">
                  <c:v>0.3965760811312033</c:v>
                </c:pt>
                <c:pt idx="262">
                  <c:v>0.39727387791134156</c:v>
                </c:pt>
                <c:pt idx="263">
                  <c:v>0.39797338846276953</c:v>
                </c:pt>
                <c:pt idx="264">
                  <c:v>0.39867439970779689</c:v>
                </c:pt>
                <c:pt idx="265">
                  <c:v>0.39937669811160753</c:v>
                </c:pt>
                <c:pt idx="266">
                  <c:v>0.40008006974730437</c:v>
                </c:pt>
                <c:pt idx="267">
                  <c:v>0.40078430036107349</c:v>
                </c:pt>
                <c:pt idx="268">
                  <c:v>0.40148917543744789</c:v>
                </c:pt>
                <c:pt idx="269">
                  <c:v>0.40219448026465093</c:v>
                </c:pt>
                <c:pt idx="270">
                  <c:v>0.40289999999999992</c:v>
                </c:pt>
                <c:pt idx="271">
                  <c:v>0.40360551973534892</c:v>
                </c:pt>
                <c:pt idx="272">
                  <c:v>0.40431082456255202</c:v>
                </c:pt>
                <c:pt idx="273">
                  <c:v>0.40501569963892636</c:v>
                </c:pt>
                <c:pt idx="274">
                  <c:v>0.40571993025269548</c:v>
                </c:pt>
                <c:pt idx="275">
                  <c:v>0.40642330188839232</c:v>
                </c:pt>
                <c:pt idx="276">
                  <c:v>0.40712560029220296</c:v>
                </c:pt>
                <c:pt idx="277">
                  <c:v>0.40782661153723032</c:v>
                </c:pt>
                <c:pt idx="278">
                  <c:v>0.40852612208865829</c:v>
                </c:pt>
                <c:pt idx="279">
                  <c:v>0.40922391886879655</c:v>
                </c:pt>
                <c:pt idx="280">
                  <c:v>0.40991978932198619</c:v>
                </c:pt>
                <c:pt idx="281">
                  <c:v>0.41061352147934616</c:v>
                </c:pt>
                <c:pt idx="282">
                  <c:v>0.41130490402334097</c:v>
                </c:pt>
                <c:pt idx="283">
                  <c:v>0.41199372635215009</c:v>
                </c:pt>
                <c:pt idx="284">
                  <c:v>0.41267977864381944</c:v>
                </c:pt>
                <c:pt idx="285">
                  <c:v>0.41336285192017508</c:v>
                </c:pt>
                <c:pt idx="286">
                  <c:v>0.41404273811047992</c:v>
                </c:pt>
                <c:pt idx="287">
                  <c:v>0.41471923011481415</c:v>
                </c:pt>
                <c:pt idx="288">
                  <c:v>0.41539212186715996</c:v>
                </c:pt>
                <c:pt idx="289">
                  <c:v>0.41606120839817112</c:v>
                </c:pt>
                <c:pt idx="290">
                  <c:v>0.41672628589760874</c:v>
                </c:pt>
                <c:pt idx="291">
                  <c:v>0.41738715177642366</c:v>
                </c:pt>
                <c:pt idx="292">
                  <c:v>0.4180436047284673</c:v>
                </c:pt>
                <c:pt idx="293">
                  <c:v>0.41869544479181131</c:v>
                </c:pt>
                <c:pt idx="294">
                  <c:v>0.41934247340965775</c:v>
                </c:pt>
                <c:pt idx="295">
                  <c:v>0.41998449349082184</c:v>
                </c:pt>
                <c:pt idx="296">
                  <c:v>0.42062130946976745</c:v>
                </c:pt>
                <c:pt idx="297">
                  <c:v>0.4212527273661783</c:v>
                </c:pt>
                <c:pt idx="298">
                  <c:v>0.42187855484404663</c:v>
                </c:pt>
                <c:pt idx="299">
                  <c:v>0.42249860127026007</c:v>
                </c:pt>
                <c:pt idx="300">
                  <c:v>0.42311267777267064</c:v>
                </c:pt>
                <c:pt idx="301">
                  <c:v>0.42372059729762707</c:v>
                </c:pt>
                <c:pt idx="302">
                  <c:v>0.42432217466695293</c:v>
                </c:pt>
                <c:pt idx="303">
                  <c:v>0.42491722663435405</c:v>
                </c:pt>
                <c:pt idx="304">
                  <c:v>0.42550557194123667</c:v>
                </c:pt>
                <c:pt idx="305">
                  <c:v>0.42608703137192083</c:v>
                </c:pt>
                <c:pt idx="306">
                  <c:v>0.42666142780823135</c:v>
                </c:pt>
                <c:pt idx="307">
                  <c:v>0.42722858628344934</c:v>
                </c:pt>
                <c:pt idx="308">
                  <c:v>0.42778833403560912</c:v>
                </c:pt>
                <c:pt idx="309">
                  <c:v>0.42834050056012291</c:v>
                </c:pt>
                <c:pt idx="310">
                  <c:v>0.42888491766171843</c:v>
                </c:pt>
                <c:pt idx="311">
                  <c:v>0.42942141950567264</c:v>
                </c:pt>
                <c:pt idx="312">
                  <c:v>0.42994984266832664</c:v>
                </c:pt>
                <c:pt idx="313">
                  <c:v>0.43047002618686619</c:v>
                </c:pt>
                <c:pt idx="314">
                  <c:v>0.43098181160835236</c:v>
                </c:pt>
                <c:pt idx="315">
                  <c:v>0.43148504303798801</c:v>
                </c:pt>
                <c:pt idx="316">
                  <c:v>0.4319795671866048</c:v>
                </c:pt>
                <c:pt idx="317">
                  <c:v>0.43246523341735643</c:v>
                </c:pt>
                <c:pt idx="318">
                  <c:v>0.4329418937916043</c:v>
                </c:pt>
                <c:pt idx="319">
                  <c:v>0.43340940311398085</c:v>
                </c:pt>
                <c:pt idx="320">
                  <c:v>0.43386761897661769</c:v>
                </c:pt>
                <c:pt idx="321">
                  <c:v>0.43431640180252418</c:v>
                </c:pt>
                <c:pt idx="322">
                  <c:v>0.4347556148881041</c:v>
                </c:pt>
                <c:pt idx="323">
                  <c:v>0.43518512444479684</c:v>
                </c:pt>
                <c:pt idx="324">
                  <c:v>0.43560479963983068</c:v>
                </c:pt>
                <c:pt idx="325">
                  <c:v>0.43601451263607566</c:v>
                </c:pt>
                <c:pt idx="326">
                  <c:v>0.43641413863098427</c:v>
                </c:pt>
                <c:pt idx="327">
                  <c:v>0.43680355589460712</c:v>
                </c:pt>
                <c:pt idx="328">
                  <c:v>0.43718264580667332</c:v>
                </c:pt>
                <c:pt idx="329">
                  <c:v>0.43755129289272338</c:v>
                </c:pt>
                <c:pt idx="330">
                  <c:v>0.43790938485928371</c:v>
                </c:pt>
                <c:pt idx="331">
                  <c:v>0.43825681262807237</c:v>
                </c:pt>
                <c:pt idx="332">
                  <c:v>0.43859347036922541</c:v>
                </c:pt>
                <c:pt idx="333">
                  <c:v>0.43891925553353356</c:v>
                </c:pt>
                <c:pt idx="334">
                  <c:v>0.43923406888367977</c:v>
                </c:pt>
                <c:pt idx="335">
                  <c:v>0.43953781452446805</c:v>
                </c:pt>
                <c:pt idx="336">
                  <c:v>0.43983039993203371</c:v>
                </c:pt>
                <c:pt idx="337">
                  <c:v>0.44011173598202724</c:v>
                </c:pt>
                <c:pt idx="338">
                  <c:v>0.44038173697676242</c:v>
                </c:pt>
                <c:pt idx="339">
                  <c:v>0.44064032067132075</c:v>
                </c:pt>
                <c:pt idx="340">
                  <c:v>0.44088740829860396</c:v>
                </c:pt>
                <c:pt idx="341">
                  <c:v>0.44112292459332708</c:v>
                </c:pt>
                <c:pt idx="342">
                  <c:v>0.44134679781494529</c:v>
                </c:pt>
                <c:pt idx="343">
                  <c:v>0.4415589597695066</c:v>
                </c:pt>
                <c:pt idx="344">
                  <c:v>0.44175934583042431</c:v>
                </c:pt>
                <c:pt idx="345">
                  <c:v>0.44194789495816322</c:v>
                </c:pt>
                <c:pt idx="346">
                  <c:v>0.44212454971883236</c:v>
                </c:pt>
                <c:pt idx="347">
                  <c:v>0.44228925630168042</c:v>
                </c:pt>
                <c:pt idx="348">
                  <c:v>0.44244196453548668</c:v>
                </c:pt>
                <c:pt idx="349">
                  <c:v>0.44258262790384384</c:v>
                </c:pt>
                <c:pt idx="350">
                  <c:v>0.44271120355932719</c:v>
                </c:pt>
                <c:pt idx="351">
                  <c:v>0.44282765233654664</c:v>
                </c:pt>
                <c:pt idx="352">
                  <c:v>0.44293193876407649</c:v>
                </c:pt>
                <c:pt idx="353">
                  <c:v>0.44302403107526073</c:v>
                </c:pt>
                <c:pt idx="354">
                  <c:v>0.44310390121788923</c:v>
                </c:pt>
                <c:pt idx="355">
                  <c:v>0.4431715248627428</c:v>
                </c:pt>
                <c:pt idx="356">
                  <c:v>0.44322688141100414</c:v>
                </c:pt>
                <c:pt idx="357">
                  <c:v>0.44326995400053243</c:v>
                </c:pt>
                <c:pt idx="358">
                  <c:v>0.44330072951099969</c:v>
                </c:pt>
                <c:pt idx="359">
                  <c:v>0.44331919856788715</c:v>
                </c:pt>
                <c:pt idx="360">
                  <c:v>0.44332535554534136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CC1E-401E-942F-2ABB68546115}"/>
            </c:ext>
          </c:extLst>
        </c:ser>
        <c:ser>
          <c:idx val="7"/>
          <c:order val="7"/>
          <c:tx>
            <c:v>forks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'Centre of gravity'!$U$2:$U$102</c:f>
              <c:numCache>
                <c:formatCode>0.000</c:formatCode>
                <c:ptCount val="101"/>
                <c:pt idx="0">
                  <c:v>1.6709000000000001</c:v>
                </c:pt>
                <c:pt idx="1">
                  <c:v>1.6680121698341619</c:v>
                </c:pt>
                <c:pt idx="2">
                  <c:v>1.6651243396683237</c:v>
                </c:pt>
                <c:pt idx="3">
                  <c:v>1.6622365095024856</c:v>
                </c:pt>
                <c:pt idx="4">
                  <c:v>1.6593486793366474</c:v>
                </c:pt>
                <c:pt idx="5">
                  <c:v>1.656460849170809</c:v>
                </c:pt>
                <c:pt idx="6">
                  <c:v>1.6535730190049709</c:v>
                </c:pt>
                <c:pt idx="7">
                  <c:v>1.6506851888391327</c:v>
                </c:pt>
                <c:pt idx="8">
                  <c:v>1.6477973586732946</c:v>
                </c:pt>
                <c:pt idx="9">
                  <c:v>1.6449095285074564</c:v>
                </c:pt>
                <c:pt idx="10">
                  <c:v>1.6420216983416183</c:v>
                </c:pt>
                <c:pt idx="11">
                  <c:v>1.6391338681757801</c:v>
                </c:pt>
                <c:pt idx="12">
                  <c:v>1.6362460380099419</c:v>
                </c:pt>
                <c:pt idx="13">
                  <c:v>1.6333582078441038</c:v>
                </c:pt>
                <c:pt idx="14">
                  <c:v>1.6304703776782654</c:v>
                </c:pt>
                <c:pt idx="15">
                  <c:v>1.6275825475124273</c:v>
                </c:pt>
                <c:pt idx="16">
                  <c:v>1.6246947173465891</c:v>
                </c:pt>
                <c:pt idx="17">
                  <c:v>1.6218068871807509</c:v>
                </c:pt>
                <c:pt idx="18">
                  <c:v>1.6189190570149128</c:v>
                </c:pt>
                <c:pt idx="19">
                  <c:v>1.6160312268490746</c:v>
                </c:pt>
                <c:pt idx="20">
                  <c:v>1.6131433966832365</c:v>
                </c:pt>
                <c:pt idx="21">
                  <c:v>1.6102555665173983</c:v>
                </c:pt>
                <c:pt idx="22">
                  <c:v>1.6073677363515602</c:v>
                </c:pt>
                <c:pt idx="23">
                  <c:v>1.604479906185722</c:v>
                </c:pt>
                <c:pt idx="24">
                  <c:v>1.6015920760198836</c:v>
                </c:pt>
                <c:pt idx="25">
                  <c:v>1.5987042458540455</c:v>
                </c:pt>
                <c:pt idx="26">
                  <c:v>1.5958164156882073</c:v>
                </c:pt>
                <c:pt idx="27">
                  <c:v>1.5929285855223692</c:v>
                </c:pt>
                <c:pt idx="28">
                  <c:v>1.590040755356531</c:v>
                </c:pt>
                <c:pt idx="29">
                  <c:v>1.5871529251906928</c:v>
                </c:pt>
                <c:pt idx="30">
                  <c:v>1.5842650950248547</c:v>
                </c:pt>
                <c:pt idx="31">
                  <c:v>1.5813772648590165</c:v>
                </c:pt>
                <c:pt idx="32">
                  <c:v>1.5784894346931782</c:v>
                </c:pt>
                <c:pt idx="33">
                  <c:v>1.57560160452734</c:v>
                </c:pt>
                <c:pt idx="34">
                  <c:v>1.5727137743615018</c:v>
                </c:pt>
                <c:pt idx="35">
                  <c:v>1.5698259441956637</c:v>
                </c:pt>
                <c:pt idx="36">
                  <c:v>1.5669381140298255</c:v>
                </c:pt>
                <c:pt idx="37">
                  <c:v>1.5640502838639874</c:v>
                </c:pt>
                <c:pt idx="38">
                  <c:v>1.5611624536981492</c:v>
                </c:pt>
                <c:pt idx="39">
                  <c:v>1.5582746235323111</c:v>
                </c:pt>
                <c:pt idx="40">
                  <c:v>1.5553867933664729</c:v>
                </c:pt>
                <c:pt idx="41">
                  <c:v>1.5524989632006347</c:v>
                </c:pt>
                <c:pt idx="42">
                  <c:v>1.5496111330347964</c:v>
                </c:pt>
                <c:pt idx="43">
                  <c:v>1.5467233028689582</c:v>
                </c:pt>
                <c:pt idx="44">
                  <c:v>1.54383547270312</c:v>
                </c:pt>
                <c:pt idx="45">
                  <c:v>1.5409476425372819</c:v>
                </c:pt>
                <c:pt idx="46">
                  <c:v>1.5380598123714437</c:v>
                </c:pt>
                <c:pt idx="47">
                  <c:v>1.5351719822056056</c:v>
                </c:pt>
                <c:pt idx="48">
                  <c:v>1.5322841520397674</c:v>
                </c:pt>
                <c:pt idx="49">
                  <c:v>1.5293963218739293</c:v>
                </c:pt>
                <c:pt idx="50">
                  <c:v>1.5265084917080909</c:v>
                </c:pt>
                <c:pt idx="51">
                  <c:v>1.5236206615422527</c:v>
                </c:pt>
                <c:pt idx="52">
                  <c:v>1.5207328313764146</c:v>
                </c:pt>
                <c:pt idx="53">
                  <c:v>1.5178450012105764</c:v>
                </c:pt>
                <c:pt idx="54">
                  <c:v>1.5149571710447383</c:v>
                </c:pt>
                <c:pt idx="55">
                  <c:v>1.5120693408789001</c:v>
                </c:pt>
                <c:pt idx="56">
                  <c:v>1.5091815107130619</c:v>
                </c:pt>
                <c:pt idx="57">
                  <c:v>1.5062936805472238</c:v>
                </c:pt>
                <c:pt idx="58">
                  <c:v>1.5034058503813856</c:v>
                </c:pt>
                <c:pt idx="59">
                  <c:v>1.5005180202155475</c:v>
                </c:pt>
                <c:pt idx="60">
                  <c:v>1.4976301900497093</c:v>
                </c:pt>
                <c:pt idx="61">
                  <c:v>1.4947423598838709</c:v>
                </c:pt>
                <c:pt idx="62">
                  <c:v>1.4918545297180328</c:v>
                </c:pt>
                <c:pt idx="63">
                  <c:v>1.4889666995521946</c:v>
                </c:pt>
                <c:pt idx="64">
                  <c:v>1.4860788693863565</c:v>
                </c:pt>
                <c:pt idx="65">
                  <c:v>1.4831910392205183</c:v>
                </c:pt>
                <c:pt idx="66">
                  <c:v>1.4803032090546802</c:v>
                </c:pt>
                <c:pt idx="67">
                  <c:v>1.477415378888842</c:v>
                </c:pt>
                <c:pt idx="68">
                  <c:v>1.4745275487230036</c:v>
                </c:pt>
                <c:pt idx="69">
                  <c:v>1.4716397185571655</c:v>
                </c:pt>
                <c:pt idx="70">
                  <c:v>1.4687518883913273</c:v>
                </c:pt>
                <c:pt idx="71">
                  <c:v>1.4658640582254892</c:v>
                </c:pt>
                <c:pt idx="72">
                  <c:v>1.462976228059651</c:v>
                </c:pt>
                <c:pt idx="73">
                  <c:v>1.4600883978938128</c:v>
                </c:pt>
                <c:pt idx="74">
                  <c:v>1.4572005677279747</c:v>
                </c:pt>
                <c:pt idx="75">
                  <c:v>1.4543127375621365</c:v>
                </c:pt>
                <c:pt idx="76">
                  <c:v>1.4514249073962984</c:v>
                </c:pt>
                <c:pt idx="77">
                  <c:v>1.4485370772304602</c:v>
                </c:pt>
                <c:pt idx="78">
                  <c:v>1.4456492470646221</c:v>
                </c:pt>
                <c:pt idx="79">
                  <c:v>1.4427614168987837</c:v>
                </c:pt>
                <c:pt idx="80">
                  <c:v>1.4398735867329455</c:v>
                </c:pt>
                <c:pt idx="81">
                  <c:v>1.4369857565671074</c:v>
                </c:pt>
                <c:pt idx="82">
                  <c:v>1.4340979264012692</c:v>
                </c:pt>
                <c:pt idx="83">
                  <c:v>1.4312100962354311</c:v>
                </c:pt>
                <c:pt idx="84">
                  <c:v>1.4283222660695929</c:v>
                </c:pt>
                <c:pt idx="85">
                  <c:v>1.4254344359037547</c:v>
                </c:pt>
                <c:pt idx="86">
                  <c:v>1.4225466057379166</c:v>
                </c:pt>
                <c:pt idx="87">
                  <c:v>1.4196587755720782</c:v>
                </c:pt>
                <c:pt idx="88">
                  <c:v>1.41677094540624</c:v>
                </c:pt>
                <c:pt idx="89">
                  <c:v>1.4138831152404019</c:v>
                </c:pt>
                <c:pt idx="90">
                  <c:v>1.4109952850745637</c:v>
                </c:pt>
                <c:pt idx="91">
                  <c:v>1.4081074549087256</c:v>
                </c:pt>
                <c:pt idx="92">
                  <c:v>1.4052196247428874</c:v>
                </c:pt>
                <c:pt idx="93">
                  <c:v>1.4023317945770493</c:v>
                </c:pt>
                <c:pt idx="94">
                  <c:v>1.3994439644112111</c:v>
                </c:pt>
                <c:pt idx="95">
                  <c:v>1.3965561342453729</c:v>
                </c:pt>
                <c:pt idx="96">
                  <c:v>1.3936683040795348</c:v>
                </c:pt>
                <c:pt idx="97">
                  <c:v>1.3907804739136966</c:v>
                </c:pt>
                <c:pt idx="98">
                  <c:v>1.3878926437478583</c:v>
                </c:pt>
                <c:pt idx="99">
                  <c:v>1.3850048135820201</c:v>
                </c:pt>
                <c:pt idx="100">
                  <c:v>1.3821169834161819</c:v>
                </c:pt>
              </c:numCache>
            </c:numRef>
          </c:xVal>
          <c:yVal>
            <c:numRef>
              <c:f>'Centre of gravity'!$V$2:$V$102</c:f>
              <c:numCache>
                <c:formatCode>0.000</c:formatCode>
                <c:ptCount val="101"/>
                <c:pt idx="0">
                  <c:v>0.30589999999999995</c:v>
                </c:pt>
                <c:pt idx="1">
                  <c:v>0.31238617274926239</c:v>
                </c:pt>
                <c:pt idx="2">
                  <c:v>0.31887234549852489</c:v>
                </c:pt>
                <c:pt idx="3">
                  <c:v>0.32535851824778733</c:v>
                </c:pt>
                <c:pt idx="4">
                  <c:v>0.33184469099704983</c:v>
                </c:pt>
                <c:pt idx="5">
                  <c:v>0.33833086374631227</c:v>
                </c:pt>
                <c:pt idx="6">
                  <c:v>0.34481703649557471</c:v>
                </c:pt>
                <c:pt idx="7">
                  <c:v>0.35130320924483721</c:v>
                </c:pt>
                <c:pt idx="8">
                  <c:v>0.35778938199409965</c:v>
                </c:pt>
                <c:pt idx="9">
                  <c:v>0.36427555474336215</c:v>
                </c:pt>
                <c:pt idx="10">
                  <c:v>0.37076172749262459</c:v>
                </c:pt>
                <c:pt idx="11">
                  <c:v>0.37724790024188709</c:v>
                </c:pt>
                <c:pt idx="12">
                  <c:v>0.38373407299114953</c:v>
                </c:pt>
                <c:pt idx="13">
                  <c:v>0.39022024574041203</c:v>
                </c:pt>
                <c:pt idx="14">
                  <c:v>0.39670641848967447</c:v>
                </c:pt>
                <c:pt idx="15">
                  <c:v>0.40319259123893691</c:v>
                </c:pt>
                <c:pt idx="16">
                  <c:v>0.40967876398819941</c:v>
                </c:pt>
                <c:pt idx="17">
                  <c:v>0.41616493673746185</c:v>
                </c:pt>
                <c:pt idx="18">
                  <c:v>0.42265110948672435</c:v>
                </c:pt>
                <c:pt idx="19">
                  <c:v>0.42913728223598679</c:v>
                </c:pt>
                <c:pt idx="20">
                  <c:v>0.43562345498524924</c:v>
                </c:pt>
                <c:pt idx="21">
                  <c:v>0.44210962773451173</c:v>
                </c:pt>
                <c:pt idx="22">
                  <c:v>0.44859580048377423</c:v>
                </c:pt>
                <c:pt idx="23">
                  <c:v>0.45508197323303667</c:v>
                </c:pt>
                <c:pt idx="24">
                  <c:v>0.46156814598229912</c:v>
                </c:pt>
                <c:pt idx="25">
                  <c:v>0.46805431873156156</c:v>
                </c:pt>
                <c:pt idx="26">
                  <c:v>0.47454049148082406</c:v>
                </c:pt>
                <c:pt idx="27">
                  <c:v>0.48102666423008655</c:v>
                </c:pt>
                <c:pt idx="28">
                  <c:v>0.487512836979349</c:v>
                </c:pt>
                <c:pt idx="29">
                  <c:v>0.49399900972861144</c:v>
                </c:pt>
                <c:pt idx="30">
                  <c:v>0.50048518247787388</c:v>
                </c:pt>
                <c:pt idx="31">
                  <c:v>0.50697135522713643</c:v>
                </c:pt>
                <c:pt idx="32">
                  <c:v>0.51345752797639888</c:v>
                </c:pt>
                <c:pt idx="33">
                  <c:v>0.51994370072566132</c:v>
                </c:pt>
                <c:pt idx="34">
                  <c:v>0.52642987347492376</c:v>
                </c:pt>
                <c:pt idx="35">
                  <c:v>0.5329160462241862</c:v>
                </c:pt>
                <c:pt idx="36">
                  <c:v>0.53940221897344864</c:v>
                </c:pt>
                <c:pt idx="37">
                  <c:v>0.5458883917227112</c:v>
                </c:pt>
                <c:pt idx="38">
                  <c:v>0.55237456447197364</c:v>
                </c:pt>
                <c:pt idx="39">
                  <c:v>0.55886073722123608</c:v>
                </c:pt>
                <c:pt idx="40">
                  <c:v>0.56534690997049863</c:v>
                </c:pt>
                <c:pt idx="41">
                  <c:v>0.57183308271976108</c:v>
                </c:pt>
                <c:pt idx="42">
                  <c:v>0.57831925546902352</c:v>
                </c:pt>
                <c:pt idx="43">
                  <c:v>0.58480542821828596</c:v>
                </c:pt>
                <c:pt idx="44">
                  <c:v>0.5912916009675484</c:v>
                </c:pt>
                <c:pt idx="45">
                  <c:v>0.59777777371681085</c:v>
                </c:pt>
                <c:pt idx="46">
                  <c:v>0.60426394646607329</c:v>
                </c:pt>
                <c:pt idx="47">
                  <c:v>0.61075011921533584</c:v>
                </c:pt>
                <c:pt idx="48">
                  <c:v>0.61723629196459828</c:v>
                </c:pt>
                <c:pt idx="49">
                  <c:v>0.62372246471386084</c:v>
                </c:pt>
                <c:pt idx="50">
                  <c:v>0.63020863746312328</c:v>
                </c:pt>
                <c:pt idx="51">
                  <c:v>0.63669481021238572</c:v>
                </c:pt>
                <c:pt idx="52">
                  <c:v>0.64318098296164816</c:v>
                </c:pt>
                <c:pt idx="53">
                  <c:v>0.6496671557109106</c:v>
                </c:pt>
                <c:pt idx="54">
                  <c:v>0.65615332846017305</c:v>
                </c:pt>
                <c:pt idx="55">
                  <c:v>0.66263950120943549</c:v>
                </c:pt>
                <c:pt idx="56">
                  <c:v>0.66912567395869804</c:v>
                </c:pt>
                <c:pt idx="57">
                  <c:v>0.67561184670796048</c:v>
                </c:pt>
                <c:pt idx="58">
                  <c:v>0.68209801945722293</c:v>
                </c:pt>
                <c:pt idx="59">
                  <c:v>0.68858419220648548</c:v>
                </c:pt>
                <c:pt idx="60">
                  <c:v>0.69507036495574792</c:v>
                </c:pt>
                <c:pt idx="61">
                  <c:v>0.70155653770501036</c:v>
                </c:pt>
                <c:pt idx="62">
                  <c:v>0.70804271045427281</c:v>
                </c:pt>
                <c:pt idx="63">
                  <c:v>0.71452888320353525</c:v>
                </c:pt>
                <c:pt idx="64">
                  <c:v>0.72101505595279769</c:v>
                </c:pt>
                <c:pt idx="65">
                  <c:v>0.72750122870206013</c:v>
                </c:pt>
                <c:pt idx="66">
                  <c:v>0.73398740145132269</c:v>
                </c:pt>
                <c:pt idx="67">
                  <c:v>0.74047357420058513</c:v>
                </c:pt>
                <c:pt idx="68">
                  <c:v>0.74695974694984768</c:v>
                </c:pt>
                <c:pt idx="69">
                  <c:v>0.75344591969911012</c:v>
                </c:pt>
                <c:pt idx="70">
                  <c:v>0.75993209244837256</c:v>
                </c:pt>
                <c:pt idx="71">
                  <c:v>0.76641826519763501</c:v>
                </c:pt>
                <c:pt idx="72">
                  <c:v>0.77290443794689745</c:v>
                </c:pt>
                <c:pt idx="73">
                  <c:v>0.77939061069615989</c:v>
                </c:pt>
                <c:pt idx="74">
                  <c:v>0.78587678344542233</c:v>
                </c:pt>
                <c:pt idx="75">
                  <c:v>0.79236295619468489</c:v>
                </c:pt>
                <c:pt idx="76">
                  <c:v>0.79884912894394733</c:v>
                </c:pt>
                <c:pt idx="77">
                  <c:v>0.80533530169320977</c:v>
                </c:pt>
                <c:pt idx="78">
                  <c:v>0.81182147444247221</c:v>
                </c:pt>
                <c:pt idx="79">
                  <c:v>0.81830764719173477</c:v>
                </c:pt>
                <c:pt idx="80">
                  <c:v>0.82479381994099721</c:v>
                </c:pt>
                <c:pt idx="81">
                  <c:v>0.83127999269025965</c:v>
                </c:pt>
                <c:pt idx="82">
                  <c:v>0.83776616543952209</c:v>
                </c:pt>
                <c:pt idx="83">
                  <c:v>0.84425233818878465</c:v>
                </c:pt>
                <c:pt idx="84">
                  <c:v>0.85073851093804709</c:v>
                </c:pt>
                <c:pt idx="85">
                  <c:v>0.85722468368730953</c:v>
                </c:pt>
                <c:pt idx="86">
                  <c:v>0.86371085643657197</c:v>
                </c:pt>
                <c:pt idx="87">
                  <c:v>0.87019702918583441</c:v>
                </c:pt>
                <c:pt idx="88">
                  <c:v>0.87668320193509697</c:v>
                </c:pt>
                <c:pt idx="89">
                  <c:v>0.88316937468435941</c:v>
                </c:pt>
                <c:pt idx="90">
                  <c:v>0.88965554743362185</c:v>
                </c:pt>
                <c:pt idx="91">
                  <c:v>0.89614172018288429</c:v>
                </c:pt>
                <c:pt idx="92">
                  <c:v>0.90262789293214674</c:v>
                </c:pt>
                <c:pt idx="93">
                  <c:v>0.90911406568140929</c:v>
                </c:pt>
                <c:pt idx="94">
                  <c:v>0.91560023843067173</c:v>
                </c:pt>
                <c:pt idx="95">
                  <c:v>0.92208641117993417</c:v>
                </c:pt>
                <c:pt idx="96">
                  <c:v>0.92857258392919662</c:v>
                </c:pt>
                <c:pt idx="97">
                  <c:v>0.93505875667845906</c:v>
                </c:pt>
                <c:pt idx="98">
                  <c:v>0.94154492942772161</c:v>
                </c:pt>
                <c:pt idx="99">
                  <c:v>0.94803110217698405</c:v>
                </c:pt>
                <c:pt idx="100">
                  <c:v>0.9545172749262465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C7-494B-BA21-228CAB5634A2}"/>
            </c:ext>
          </c:extLst>
        </c:ser>
        <c:ser>
          <c:idx val="8"/>
          <c:order val="8"/>
          <c:tx>
            <c:v>top chain line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trendline>
            <c:spPr>
              <a:ln w="12700" cap="rnd">
                <a:solidFill>
                  <a:srgbClr val="FF0000"/>
                </a:solidFill>
                <a:prstDash val="dash"/>
              </a:ln>
              <a:effectLst/>
            </c:spPr>
            <c:trendlineType val="linear"/>
            <c:forward val="0.35000000000000003"/>
            <c:dispRSqr val="0"/>
            <c:dispEq val="0"/>
          </c:trendline>
          <c:xVal>
            <c:numRef>
              <c:f>'Centre of gravity'!$W$2:$W$102</c:f>
              <c:numCache>
                <c:formatCode>0.000</c:formatCode>
                <c:ptCount val="101"/>
                <c:pt idx="0">
                  <c:v>0.30589999999999995</c:v>
                </c:pt>
                <c:pt idx="1">
                  <c:v>0.31247499999999995</c:v>
                </c:pt>
                <c:pt idx="2">
                  <c:v>0.31904999999999994</c:v>
                </c:pt>
                <c:pt idx="3">
                  <c:v>0.32562499999999994</c:v>
                </c:pt>
                <c:pt idx="4">
                  <c:v>0.33219999999999994</c:v>
                </c:pt>
                <c:pt idx="5">
                  <c:v>0.33877499999999994</c:v>
                </c:pt>
                <c:pt idx="6">
                  <c:v>0.34534999999999993</c:v>
                </c:pt>
                <c:pt idx="7">
                  <c:v>0.35192499999999993</c:v>
                </c:pt>
                <c:pt idx="8">
                  <c:v>0.35849999999999993</c:v>
                </c:pt>
                <c:pt idx="9">
                  <c:v>0.36507499999999993</c:v>
                </c:pt>
                <c:pt idx="10">
                  <c:v>0.37164999999999992</c:v>
                </c:pt>
                <c:pt idx="11">
                  <c:v>0.37822499999999998</c:v>
                </c:pt>
                <c:pt idx="12">
                  <c:v>0.38479999999999998</c:v>
                </c:pt>
                <c:pt idx="13">
                  <c:v>0.39137499999999997</c:v>
                </c:pt>
                <c:pt idx="14">
                  <c:v>0.39794999999999997</c:v>
                </c:pt>
                <c:pt idx="15">
                  <c:v>0.40452499999999997</c:v>
                </c:pt>
                <c:pt idx="16">
                  <c:v>0.41109999999999997</c:v>
                </c:pt>
                <c:pt idx="17">
                  <c:v>0.41767499999999996</c:v>
                </c:pt>
                <c:pt idx="18">
                  <c:v>0.42424999999999996</c:v>
                </c:pt>
                <c:pt idx="19">
                  <c:v>0.43082499999999996</c:v>
                </c:pt>
                <c:pt idx="20">
                  <c:v>0.43739999999999996</c:v>
                </c:pt>
                <c:pt idx="21">
                  <c:v>0.44397500000000001</c:v>
                </c:pt>
                <c:pt idx="22">
                  <c:v>0.45055000000000001</c:v>
                </c:pt>
                <c:pt idx="23">
                  <c:v>0.457125</c:v>
                </c:pt>
                <c:pt idx="24">
                  <c:v>0.4637</c:v>
                </c:pt>
                <c:pt idx="25">
                  <c:v>0.470275</c:v>
                </c:pt>
                <c:pt idx="26">
                  <c:v>0.47685</c:v>
                </c:pt>
                <c:pt idx="27">
                  <c:v>0.48342499999999999</c:v>
                </c:pt>
                <c:pt idx="28">
                  <c:v>0.49</c:v>
                </c:pt>
                <c:pt idx="29">
                  <c:v>0.49657499999999999</c:v>
                </c:pt>
                <c:pt idx="30">
                  <c:v>0.50314999999999999</c:v>
                </c:pt>
                <c:pt idx="31">
                  <c:v>0.50972499999999998</c:v>
                </c:pt>
                <c:pt idx="32">
                  <c:v>0.51629999999999998</c:v>
                </c:pt>
                <c:pt idx="33">
                  <c:v>0.52287499999999998</c:v>
                </c:pt>
                <c:pt idx="34">
                  <c:v>0.52944999999999998</c:v>
                </c:pt>
                <c:pt idx="35">
                  <c:v>0.53602499999999997</c:v>
                </c:pt>
                <c:pt idx="36">
                  <c:v>0.54259999999999997</c:v>
                </c:pt>
                <c:pt idx="37">
                  <c:v>0.54917499999999997</c:v>
                </c:pt>
                <c:pt idx="38">
                  <c:v>0.55574999999999997</c:v>
                </c:pt>
                <c:pt idx="39">
                  <c:v>0.56232499999999996</c:v>
                </c:pt>
                <c:pt idx="40">
                  <c:v>0.56889999999999996</c:v>
                </c:pt>
                <c:pt idx="41">
                  <c:v>0.57547499999999996</c:v>
                </c:pt>
                <c:pt idx="42">
                  <c:v>0.58204999999999996</c:v>
                </c:pt>
                <c:pt idx="43">
                  <c:v>0.58862499999999995</c:v>
                </c:pt>
                <c:pt idx="44">
                  <c:v>0.59519999999999995</c:v>
                </c:pt>
                <c:pt idx="45">
                  <c:v>0.60177499999999995</c:v>
                </c:pt>
                <c:pt idx="46">
                  <c:v>0.60834999999999995</c:v>
                </c:pt>
                <c:pt idx="47">
                  <c:v>0.61492499999999994</c:v>
                </c:pt>
                <c:pt idx="48">
                  <c:v>0.62149999999999994</c:v>
                </c:pt>
                <c:pt idx="49">
                  <c:v>0.62807499999999994</c:v>
                </c:pt>
                <c:pt idx="50">
                  <c:v>0.63464999999999994</c:v>
                </c:pt>
                <c:pt idx="51">
                  <c:v>0.64122499999999993</c:v>
                </c:pt>
                <c:pt idx="52">
                  <c:v>0.64779999999999993</c:v>
                </c:pt>
                <c:pt idx="53">
                  <c:v>0.65437499999999993</c:v>
                </c:pt>
                <c:pt idx="54">
                  <c:v>0.66094999999999993</c:v>
                </c:pt>
                <c:pt idx="55">
                  <c:v>0.66752499999999992</c:v>
                </c:pt>
                <c:pt idx="56">
                  <c:v>0.67410000000000003</c:v>
                </c:pt>
                <c:pt idx="57">
                  <c:v>0.68067500000000003</c:v>
                </c:pt>
                <c:pt idx="58">
                  <c:v>0.68725000000000003</c:v>
                </c:pt>
                <c:pt idx="59">
                  <c:v>0.69382500000000003</c:v>
                </c:pt>
                <c:pt idx="60">
                  <c:v>0.70040000000000002</c:v>
                </c:pt>
                <c:pt idx="61">
                  <c:v>0.70697500000000002</c:v>
                </c:pt>
                <c:pt idx="62">
                  <c:v>0.71355000000000002</c:v>
                </c:pt>
                <c:pt idx="63">
                  <c:v>0.72012500000000002</c:v>
                </c:pt>
                <c:pt idx="64">
                  <c:v>0.72670000000000001</c:v>
                </c:pt>
                <c:pt idx="65">
                  <c:v>0.73327500000000001</c:v>
                </c:pt>
                <c:pt idx="66">
                  <c:v>0.73985000000000001</c:v>
                </c:pt>
                <c:pt idx="67">
                  <c:v>0.74642500000000001</c:v>
                </c:pt>
                <c:pt idx="68">
                  <c:v>0.753</c:v>
                </c:pt>
                <c:pt idx="69">
                  <c:v>0.759575</c:v>
                </c:pt>
                <c:pt idx="70">
                  <c:v>0.76615</c:v>
                </c:pt>
                <c:pt idx="71">
                  <c:v>0.772725</c:v>
                </c:pt>
                <c:pt idx="72">
                  <c:v>0.77929999999999999</c:v>
                </c:pt>
                <c:pt idx="73">
                  <c:v>0.7858750000000001</c:v>
                </c:pt>
                <c:pt idx="74">
                  <c:v>0.7924500000000001</c:v>
                </c:pt>
                <c:pt idx="75">
                  <c:v>0.7990250000000001</c:v>
                </c:pt>
                <c:pt idx="76">
                  <c:v>0.80560000000000009</c:v>
                </c:pt>
                <c:pt idx="77">
                  <c:v>0.81217499999999998</c:v>
                </c:pt>
                <c:pt idx="78">
                  <c:v>0.81874999999999998</c:v>
                </c:pt>
                <c:pt idx="79">
                  <c:v>0.82532499999999998</c:v>
                </c:pt>
                <c:pt idx="80">
                  <c:v>0.83189999999999997</c:v>
                </c:pt>
                <c:pt idx="81">
                  <c:v>0.83847500000000008</c:v>
                </c:pt>
                <c:pt idx="82">
                  <c:v>0.84505000000000008</c:v>
                </c:pt>
                <c:pt idx="83">
                  <c:v>0.85162500000000008</c:v>
                </c:pt>
                <c:pt idx="84">
                  <c:v>0.85820000000000007</c:v>
                </c:pt>
                <c:pt idx="85">
                  <c:v>0.86477500000000007</c:v>
                </c:pt>
                <c:pt idx="86">
                  <c:v>0.87135000000000007</c:v>
                </c:pt>
                <c:pt idx="87">
                  <c:v>0.87792500000000007</c:v>
                </c:pt>
                <c:pt idx="88">
                  <c:v>0.88450000000000006</c:v>
                </c:pt>
                <c:pt idx="89">
                  <c:v>0.89107500000000006</c:v>
                </c:pt>
                <c:pt idx="90">
                  <c:v>0.89765000000000006</c:v>
                </c:pt>
                <c:pt idx="91">
                  <c:v>0.90422500000000006</c:v>
                </c:pt>
                <c:pt idx="92">
                  <c:v>0.91080000000000005</c:v>
                </c:pt>
                <c:pt idx="93">
                  <c:v>0.91737500000000005</c:v>
                </c:pt>
                <c:pt idx="94">
                  <c:v>0.92395000000000005</c:v>
                </c:pt>
                <c:pt idx="95">
                  <c:v>0.93052500000000005</c:v>
                </c:pt>
                <c:pt idx="96">
                  <c:v>0.93710000000000004</c:v>
                </c:pt>
                <c:pt idx="97">
                  <c:v>0.94367500000000004</c:v>
                </c:pt>
                <c:pt idx="98">
                  <c:v>0.95025000000000004</c:v>
                </c:pt>
                <c:pt idx="99">
                  <c:v>0.95682500000000004</c:v>
                </c:pt>
                <c:pt idx="100">
                  <c:v>0.96340000000000003</c:v>
                </c:pt>
              </c:numCache>
            </c:numRef>
          </c:xVal>
          <c:yVal>
            <c:numRef>
              <c:f>'Centre of gravity'!$X$2:$X$102</c:f>
              <c:numCache>
                <c:formatCode>0.000</c:formatCode>
                <c:ptCount val="101"/>
                <c:pt idx="0">
                  <c:v>0.40443680414176963</c:v>
                </c:pt>
                <c:pt idx="1">
                  <c:v>0.40482568965580534</c:v>
                </c:pt>
                <c:pt idx="2">
                  <c:v>0.40521457516984105</c:v>
                </c:pt>
                <c:pt idx="3">
                  <c:v>0.40560346068387676</c:v>
                </c:pt>
                <c:pt idx="4">
                  <c:v>0.40599234619791252</c:v>
                </c:pt>
                <c:pt idx="5">
                  <c:v>0.40638123171194823</c:v>
                </c:pt>
                <c:pt idx="6">
                  <c:v>0.40677011722598394</c:v>
                </c:pt>
                <c:pt idx="7">
                  <c:v>0.40715900274001965</c:v>
                </c:pt>
                <c:pt idx="8">
                  <c:v>0.40754788825405536</c:v>
                </c:pt>
                <c:pt idx="9">
                  <c:v>0.40793677376809107</c:v>
                </c:pt>
                <c:pt idx="10">
                  <c:v>0.40832565928212683</c:v>
                </c:pt>
                <c:pt idx="11">
                  <c:v>0.40871454479616254</c:v>
                </c:pt>
                <c:pt idx="12">
                  <c:v>0.40910343031019825</c:v>
                </c:pt>
                <c:pt idx="13">
                  <c:v>0.40949231582423395</c:v>
                </c:pt>
                <c:pt idx="14">
                  <c:v>0.40988120133826966</c:v>
                </c:pt>
                <c:pt idx="15">
                  <c:v>0.41027008685230537</c:v>
                </c:pt>
                <c:pt idx="16">
                  <c:v>0.41065897236634114</c:v>
                </c:pt>
                <c:pt idx="17">
                  <c:v>0.41104785788037684</c:v>
                </c:pt>
                <c:pt idx="18">
                  <c:v>0.41143674339441255</c:v>
                </c:pt>
                <c:pt idx="19">
                  <c:v>0.41182562890844826</c:v>
                </c:pt>
                <c:pt idx="20">
                  <c:v>0.41221451442248397</c:v>
                </c:pt>
                <c:pt idx="21">
                  <c:v>0.41260339993651968</c:v>
                </c:pt>
                <c:pt idx="22">
                  <c:v>0.41299228545055544</c:v>
                </c:pt>
                <c:pt idx="23">
                  <c:v>0.41338117096459115</c:v>
                </c:pt>
                <c:pt idx="24">
                  <c:v>0.41377005647862686</c:v>
                </c:pt>
                <c:pt idx="25">
                  <c:v>0.41415894199266257</c:v>
                </c:pt>
                <c:pt idx="26">
                  <c:v>0.41454782750669827</c:v>
                </c:pt>
                <c:pt idx="27">
                  <c:v>0.41493671302073398</c:v>
                </c:pt>
                <c:pt idx="28">
                  <c:v>0.41532559853476969</c:v>
                </c:pt>
                <c:pt idx="29">
                  <c:v>0.41571448404880545</c:v>
                </c:pt>
                <c:pt idx="30">
                  <c:v>0.41610336956284116</c:v>
                </c:pt>
                <c:pt idx="31">
                  <c:v>0.41649225507687687</c:v>
                </c:pt>
                <c:pt idx="32">
                  <c:v>0.41688114059091258</c:v>
                </c:pt>
                <c:pt idx="33">
                  <c:v>0.41727002610494829</c:v>
                </c:pt>
                <c:pt idx="34">
                  <c:v>0.417658911618984</c:v>
                </c:pt>
                <c:pt idx="35">
                  <c:v>0.41804779713301976</c:v>
                </c:pt>
                <c:pt idx="36">
                  <c:v>0.41843668264705547</c:v>
                </c:pt>
                <c:pt idx="37">
                  <c:v>0.41882556816109118</c:v>
                </c:pt>
                <c:pt idx="38">
                  <c:v>0.41921445367512689</c:v>
                </c:pt>
                <c:pt idx="39">
                  <c:v>0.41960333918916259</c:v>
                </c:pt>
                <c:pt idx="40">
                  <c:v>0.4199922247031983</c:v>
                </c:pt>
                <c:pt idx="41">
                  <c:v>0.42038111021723407</c:v>
                </c:pt>
                <c:pt idx="42">
                  <c:v>0.42076999573126977</c:v>
                </c:pt>
                <c:pt idx="43">
                  <c:v>0.42115888124530548</c:v>
                </c:pt>
                <c:pt idx="44">
                  <c:v>0.42154776675934119</c:v>
                </c:pt>
                <c:pt idx="45">
                  <c:v>0.4219366522733769</c:v>
                </c:pt>
                <c:pt idx="46">
                  <c:v>0.42232553778741261</c:v>
                </c:pt>
                <c:pt idx="47">
                  <c:v>0.42271442330144837</c:v>
                </c:pt>
                <c:pt idx="48">
                  <c:v>0.42310330881548408</c:v>
                </c:pt>
                <c:pt idx="49">
                  <c:v>0.42349219432951979</c:v>
                </c:pt>
                <c:pt idx="50">
                  <c:v>0.4238810798435555</c:v>
                </c:pt>
                <c:pt idx="51">
                  <c:v>0.42426996535759121</c:v>
                </c:pt>
                <c:pt idx="52">
                  <c:v>0.42465885087162691</c:v>
                </c:pt>
                <c:pt idx="53">
                  <c:v>0.42504773638566262</c:v>
                </c:pt>
                <c:pt idx="54">
                  <c:v>0.42543662189969839</c:v>
                </c:pt>
                <c:pt idx="55">
                  <c:v>0.42582550741373409</c:v>
                </c:pt>
                <c:pt idx="56">
                  <c:v>0.4262143929277698</c:v>
                </c:pt>
                <c:pt idx="57">
                  <c:v>0.42660327844180551</c:v>
                </c:pt>
                <c:pt idx="58">
                  <c:v>0.42699216395584122</c:v>
                </c:pt>
                <c:pt idx="59">
                  <c:v>0.42738104946987693</c:v>
                </c:pt>
                <c:pt idx="60">
                  <c:v>0.42776993498391269</c:v>
                </c:pt>
                <c:pt idx="61">
                  <c:v>0.4281588204979484</c:v>
                </c:pt>
                <c:pt idx="62">
                  <c:v>0.42854770601198411</c:v>
                </c:pt>
                <c:pt idx="63">
                  <c:v>0.42893659152601982</c:v>
                </c:pt>
                <c:pt idx="64">
                  <c:v>0.42932547704005553</c:v>
                </c:pt>
                <c:pt idx="65">
                  <c:v>0.42971436255409123</c:v>
                </c:pt>
                <c:pt idx="66">
                  <c:v>0.430103248068127</c:v>
                </c:pt>
                <c:pt idx="67">
                  <c:v>0.43049213358216271</c:v>
                </c:pt>
                <c:pt idx="68">
                  <c:v>0.43088101909619841</c:v>
                </c:pt>
                <c:pt idx="69">
                  <c:v>0.43126990461023412</c:v>
                </c:pt>
                <c:pt idx="70">
                  <c:v>0.43165879012426983</c:v>
                </c:pt>
                <c:pt idx="71">
                  <c:v>0.43204767563830554</c:v>
                </c:pt>
                <c:pt idx="72">
                  <c:v>0.4324365611523413</c:v>
                </c:pt>
                <c:pt idx="73">
                  <c:v>0.43282544666637701</c:v>
                </c:pt>
                <c:pt idx="74">
                  <c:v>0.43321433218041272</c:v>
                </c:pt>
                <c:pt idx="75">
                  <c:v>0.43360321769444843</c:v>
                </c:pt>
                <c:pt idx="76">
                  <c:v>0.43399210320848414</c:v>
                </c:pt>
                <c:pt idx="77">
                  <c:v>0.43438098872251985</c:v>
                </c:pt>
                <c:pt idx="78">
                  <c:v>0.43476987423655555</c:v>
                </c:pt>
                <c:pt idx="79">
                  <c:v>0.43515875975059132</c:v>
                </c:pt>
                <c:pt idx="80">
                  <c:v>0.43554764526462703</c:v>
                </c:pt>
                <c:pt idx="81">
                  <c:v>0.43593653077866273</c:v>
                </c:pt>
                <c:pt idx="82">
                  <c:v>0.43632541629269844</c:v>
                </c:pt>
                <c:pt idx="83">
                  <c:v>0.43671430180673415</c:v>
                </c:pt>
                <c:pt idx="84">
                  <c:v>0.43710318732076991</c:v>
                </c:pt>
                <c:pt idx="85">
                  <c:v>0.43749207283480562</c:v>
                </c:pt>
                <c:pt idx="86">
                  <c:v>0.43788095834884133</c:v>
                </c:pt>
                <c:pt idx="87">
                  <c:v>0.43826984386287704</c:v>
                </c:pt>
                <c:pt idx="88">
                  <c:v>0.43865872937691275</c:v>
                </c:pt>
                <c:pt idx="89">
                  <c:v>0.43904761489094846</c:v>
                </c:pt>
                <c:pt idx="90">
                  <c:v>0.43943650040498416</c:v>
                </c:pt>
                <c:pt idx="91">
                  <c:v>0.43982538591901993</c:v>
                </c:pt>
                <c:pt idx="92">
                  <c:v>0.44021427143305564</c:v>
                </c:pt>
                <c:pt idx="93">
                  <c:v>0.44060315694709135</c:v>
                </c:pt>
                <c:pt idx="94">
                  <c:v>0.44099204246112705</c:v>
                </c:pt>
                <c:pt idx="95">
                  <c:v>0.44138092797516276</c:v>
                </c:pt>
                <c:pt idx="96">
                  <c:v>0.44176981348919847</c:v>
                </c:pt>
                <c:pt idx="97">
                  <c:v>0.44215869900323423</c:v>
                </c:pt>
                <c:pt idx="98">
                  <c:v>0.44254758451726994</c:v>
                </c:pt>
                <c:pt idx="99">
                  <c:v>0.44293647003130565</c:v>
                </c:pt>
                <c:pt idx="100">
                  <c:v>0.44332535554534136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CC7-494B-BA21-228CAB5634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752024"/>
        <c:axId val="406753008"/>
        <c:extLst>
          <c:ext xmlns:c15="http://schemas.microsoft.com/office/drawing/2012/chart" uri="{02D57815-91ED-43cb-92C2-25804820EDAC}">
            <c15:filteredScatterSeries>
              <c15:ser>
                <c:idx val="9"/>
                <c:order val="9"/>
                <c:tx>
                  <c:v>swing arm line 2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'Centre of gravity'!$Y$2:$Y$80</c15:sqref>
                        </c15:formulaRef>
                      </c:ext>
                    </c:extLst>
                    <c:numCache>
                      <c:formatCode>0.000</c:formatCode>
                      <c:ptCount val="79"/>
                      <c:pt idx="0">
                        <c:v>0.83589999999999998</c:v>
                      </c:pt>
                      <c:pt idx="1">
                        <c:v>0.84119999999999995</c:v>
                      </c:pt>
                      <c:pt idx="2">
                        <c:v>0.84649999999999992</c:v>
                      </c:pt>
                      <c:pt idx="3">
                        <c:v>0.8518</c:v>
                      </c:pt>
                      <c:pt idx="4">
                        <c:v>0.85709999999999997</c:v>
                      </c:pt>
                      <c:pt idx="5">
                        <c:v>0.86239999999999994</c:v>
                      </c:pt>
                      <c:pt idx="6">
                        <c:v>0.86769999999999992</c:v>
                      </c:pt>
                      <c:pt idx="7">
                        <c:v>0.873</c:v>
                      </c:pt>
                      <c:pt idx="8">
                        <c:v>0.87829999999999997</c:v>
                      </c:pt>
                      <c:pt idx="9">
                        <c:v>0.88359999999999994</c:v>
                      </c:pt>
                      <c:pt idx="10">
                        <c:v>0.88889999999999991</c:v>
                      </c:pt>
                      <c:pt idx="11">
                        <c:v>0.89419999999999999</c:v>
                      </c:pt>
                      <c:pt idx="12">
                        <c:v>0.89949999999999997</c:v>
                      </c:pt>
                      <c:pt idx="13">
                        <c:v>0.90479999999999994</c:v>
                      </c:pt>
                      <c:pt idx="14">
                        <c:v>0.91009999999999991</c:v>
                      </c:pt>
                      <c:pt idx="15">
                        <c:v>0.91539999999999999</c:v>
                      </c:pt>
                      <c:pt idx="16">
                        <c:v>0.92069999999999996</c:v>
                      </c:pt>
                      <c:pt idx="17">
                        <c:v>0.92599999999999993</c:v>
                      </c:pt>
                      <c:pt idx="18">
                        <c:v>0.93129999999999991</c:v>
                      </c:pt>
                      <c:pt idx="19">
                        <c:v>0.93659999999999999</c:v>
                      </c:pt>
                      <c:pt idx="20">
                        <c:v>0.94189999999999996</c:v>
                      </c:pt>
                      <c:pt idx="21">
                        <c:v>0.94719999999999993</c:v>
                      </c:pt>
                      <c:pt idx="22">
                        <c:v>0.9524999999999999</c:v>
                      </c:pt>
                      <c:pt idx="23">
                        <c:v>0.95779999999999998</c:v>
                      </c:pt>
                      <c:pt idx="24">
                        <c:v>0.96309999999999996</c:v>
                      </c:pt>
                      <c:pt idx="25">
                        <c:v>0.96839999999999993</c:v>
                      </c:pt>
                      <c:pt idx="26">
                        <c:v>0.9736999999999999</c:v>
                      </c:pt>
                      <c:pt idx="27">
                        <c:v>0.97899999999999998</c:v>
                      </c:pt>
                      <c:pt idx="28">
                        <c:v>0.98429999999999995</c:v>
                      </c:pt>
                      <c:pt idx="29">
                        <c:v>0.98959999999999992</c:v>
                      </c:pt>
                      <c:pt idx="30">
                        <c:v>0.99490000000000001</c:v>
                      </c:pt>
                      <c:pt idx="31">
                        <c:v>1.0002</c:v>
                      </c:pt>
                      <c:pt idx="32">
                        <c:v>1.0055000000000001</c:v>
                      </c:pt>
                      <c:pt idx="33">
                        <c:v>1.0107999999999999</c:v>
                      </c:pt>
                      <c:pt idx="34">
                        <c:v>1.0161</c:v>
                      </c:pt>
                      <c:pt idx="35">
                        <c:v>1.0213999999999999</c:v>
                      </c:pt>
                      <c:pt idx="36">
                        <c:v>1.0266999999999999</c:v>
                      </c:pt>
                      <c:pt idx="37">
                        <c:v>1.032</c:v>
                      </c:pt>
                      <c:pt idx="38">
                        <c:v>1.0373000000000001</c:v>
                      </c:pt>
                      <c:pt idx="39">
                        <c:v>1.0426</c:v>
                      </c:pt>
                      <c:pt idx="40">
                        <c:v>1.0478999999999998</c:v>
                      </c:pt>
                      <c:pt idx="41">
                        <c:v>1.0531999999999999</c:v>
                      </c:pt>
                      <c:pt idx="42">
                        <c:v>1.0585</c:v>
                      </c:pt>
                      <c:pt idx="43">
                        <c:v>1.0638000000000001</c:v>
                      </c:pt>
                      <c:pt idx="44">
                        <c:v>1.0690999999999999</c:v>
                      </c:pt>
                      <c:pt idx="45">
                        <c:v>1.0743999999999998</c:v>
                      </c:pt>
                      <c:pt idx="46">
                        <c:v>1.0796999999999999</c:v>
                      </c:pt>
                      <c:pt idx="47">
                        <c:v>1.085</c:v>
                      </c:pt>
                      <c:pt idx="48">
                        <c:v>1.0903</c:v>
                      </c:pt>
                      <c:pt idx="49">
                        <c:v>1.0955999999999999</c:v>
                      </c:pt>
                      <c:pt idx="50">
                        <c:v>1.1009</c:v>
                      </c:pt>
                      <c:pt idx="51">
                        <c:v>1.1061999999999999</c:v>
                      </c:pt>
                      <c:pt idx="52">
                        <c:v>1.1114999999999999</c:v>
                      </c:pt>
                      <c:pt idx="53">
                        <c:v>1.1168</c:v>
                      </c:pt>
                      <c:pt idx="54">
                        <c:v>1.1221000000000001</c:v>
                      </c:pt>
                      <c:pt idx="55">
                        <c:v>1.1274</c:v>
                      </c:pt>
                      <c:pt idx="56">
                        <c:v>1.1326999999999998</c:v>
                      </c:pt>
                      <c:pt idx="57">
                        <c:v>1.1379999999999999</c:v>
                      </c:pt>
                      <c:pt idx="58">
                        <c:v>1.1433</c:v>
                      </c:pt>
                      <c:pt idx="59">
                        <c:v>1.1486000000000001</c:v>
                      </c:pt>
                      <c:pt idx="60">
                        <c:v>1.1538999999999999</c:v>
                      </c:pt>
                      <c:pt idx="61">
                        <c:v>1.1592</c:v>
                      </c:pt>
                      <c:pt idx="62">
                        <c:v>1.1644999999999999</c:v>
                      </c:pt>
                      <c:pt idx="63">
                        <c:v>1.1698</c:v>
                      </c:pt>
                      <c:pt idx="64">
                        <c:v>1.1751</c:v>
                      </c:pt>
                      <c:pt idx="65">
                        <c:v>1.1804000000000001</c:v>
                      </c:pt>
                      <c:pt idx="66">
                        <c:v>1.1857</c:v>
                      </c:pt>
                      <c:pt idx="67">
                        <c:v>1.1909999999999998</c:v>
                      </c:pt>
                      <c:pt idx="68">
                        <c:v>1.1962999999999999</c:v>
                      </c:pt>
                      <c:pt idx="69">
                        <c:v>1.2016</c:v>
                      </c:pt>
                      <c:pt idx="70">
                        <c:v>1.2069000000000001</c:v>
                      </c:pt>
                      <c:pt idx="71">
                        <c:v>1.2121999999999999</c:v>
                      </c:pt>
                      <c:pt idx="72">
                        <c:v>1.2174999999999998</c:v>
                      </c:pt>
                      <c:pt idx="73">
                        <c:v>1.2227999999999999</c:v>
                      </c:pt>
                      <c:pt idx="74">
                        <c:v>1.2281</c:v>
                      </c:pt>
                      <c:pt idx="75">
                        <c:v>1.2334000000000001</c:v>
                      </c:pt>
                      <c:pt idx="76">
                        <c:v>1.2386999999999999</c:v>
                      </c:pt>
                      <c:pt idx="77">
                        <c:v>1.244</c:v>
                      </c:pt>
                      <c:pt idx="78">
                        <c:v>1.2492999999999999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'Centre of gravity'!$Z$2:$Z$80</c15:sqref>
                        </c15:formulaRef>
                      </c:ext>
                    </c:extLst>
                    <c:numCache>
                      <c:formatCode>0.000</c:formatCode>
                      <c:ptCount val="79"/>
                      <c:pt idx="0">
                        <c:v>0.40089999999999992</c:v>
                      </c:pt>
                      <c:pt idx="1">
                        <c:v>0.40184999999999993</c:v>
                      </c:pt>
                      <c:pt idx="2">
                        <c:v>0.40279999999999994</c:v>
                      </c:pt>
                      <c:pt idx="3">
                        <c:v>0.40374999999999994</c:v>
                      </c:pt>
                      <c:pt idx="4">
                        <c:v>0.40469999999999995</c:v>
                      </c:pt>
                      <c:pt idx="5">
                        <c:v>0.40564999999999996</c:v>
                      </c:pt>
                      <c:pt idx="6">
                        <c:v>0.40659999999999996</c:v>
                      </c:pt>
                      <c:pt idx="7">
                        <c:v>0.40754999999999997</c:v>
                      </c:pt>
                      <c:pt idx="8">
                        <c:v>0.40849999999999997</c:v>
                      </c:pt>
                      <c:pt idx="9">
                        <c:v>0.40944999999999998</c:v>
                      </c:pt>
                      <c:pt idx="10">
                        <c:v>0.41039999999999993</c:v>
                      </c:pt>
                      <c:pt idx="11">
                        <c:v>0.41134999999999994</c:v>
                      </c:pt>
                      <c:pt idx="12">
                        <c:v>0.41229999999999994</c:v>
                      </c:pt>
                      <c:pt idx="13">
                        <c:v>0.41324999999999995</c:v>
                      </c:pt>
                      <c:pt idx="14">
                        <c:v>0.41419999999999996</c:v>
                      </c:pt>
                      <c:pt idx="15">
                        <c:v>0.41514999999999996</c:v>
                      </c:pt>
                      <c:pt idx="16">
                        <c:v>0.41609999999999997</c:v>
                      </c:pt>
                      <c:pt idx="17">
                        <c:v>0.41704999999999992</c:v>
                      </c:pt>
                      <c:pt idx="18">
                        <c:v>0.41799999999999993</c:v>
                      </c:pt>
                      <c:pt idx="19">
                        <c:v>0.41894999999999993</c:v>
                      </c:pt>
                      <c:pt idx="20">
                        <c:v>0.41989999999999994</c:v>
                      </c:pt>
                      <c:pt idx="21">
                        <c:v>0.42084999999999995</c:v>
                      </c:pt>
                      <c:pt idx="22">
                        <c:v>0.42179999999999995</c:v>
                      </c:pt>
                      <c:pt idx="23">
                        <c:v>0.42274999999999996</c:v>
                      </c:pt>
                      <c:pt idx="24">
                        <c:v>0.42369999999999997</c:v>
                      </c:pt>
                      <c:pt idx="25">
                        <c:v>0.42464999999999997</c:v>
                      </c:pt>
                      <c:pt idx="26">
                        <c:v>0.42559999999999998</c:v>
                      </c:pt>
                      <c:pt idx="27">
                        <c:v>0.42654999999999993</c:v>
                      </c:pt>
                      <c:pt idx="28">
                        <c:v>0.42749999999999994</c:v>
                      </c:pt>
                      <c:pt idx="29">
                        <c:v>0.42844999999999994</c:v>
                      </c:pt>
                      <c:pt idx="30">
                        <c:v>0.42939999999999995</c:v>
                      </c:pt>
                      <c:pt idx="31">
                        <c:v>0.43034999999999995</c:v>
                      </c:pt>
                      <c:pt idx="32">
                        <c:v>0.43129999999999996</c:v>
                      </c:pt>
                      <c:pt idx="33">
                        <c:v>0.43224999999999991</c:v>
                      </c:pt>
                      <c:pt idx="34">
                        <c:v>0.43319999999999992</c:v>
                      </c:pt>
                      <c:pt idx="35">
                        <c:v>0.43414999999999992</c:v>
                      </c:pt>
                      <c:pt idx="36">
                        <c:v>0.43509999999999993</c:v>
                      </c:pt>
                      <c:pt idx="37">
                        <c:v>0.43604999999999994</c:v>
                      </c:pt>
                      <c:pt idx="38">
                        <c:v>0.43699999999999994</c:v>
                      </c:pt>
                      <c:pt idx="39">
                        <c:v>0.43794999999999995</c:v>
                      </c:pt>
                      <c:pt idx="40">
                        <c:v>0.43889999999999996</c:v>
                      </c:pt>
                      <c:pt idx="41">
                        <c:v>0.43984999999999996</c:v>
                      </c:pt>
                      <c:pt idx="42">
                        <c:v>0.44079999999999997</c:v>
                      </c:pt>
                      <c:pt idx="43">
                        <c:v>0.44174999999999998</c:v>
                      </c:pt>
                      <c:pt idx="44">
                        <c:v>0.44269999999999998</c:v>
                      </c:pt>
                      <c:pt idx="45">
                        <c:v>0.44364999999999999</c:v>
                      </c:pt>
                      <c:pt idx="46">
                        <c:v>0.44459999999999994</c:v>
                      </c:pt>
                      <c:pt idx="47">
                        <c:v>0.44554999999999995</c:v>
                      </c:pt>
                      <c:pt idx="48">
                        <c:v>0.44649999999999995</c:v>
                      </c:pt>
                      <c:pt idx="49">
                        <c:v>0.44744999999999996</c:v>
                      </c:pt>
                      <c:pt idx="50">
                        <c:v>0.44839999999999991</c:v>
                      </c:pt>
                      <c:pt idx="51">
                        <c:v>0.44934999999999992</c:v>
                      </c:pt>
                      <c:pt idx="52">
                        <c:v>0.45029999999999992</c:v>
                      </c:pt>
                      <c:pt idx="53">
                        <c:v>0.45124999999999993</c:v>
                      </c:pt>
                      <c:pt idx="54">
                        <c:v>0.45219999999999994</c:v>
                      </c:pt>
                      <c:pt idx="55">
                        <c:v>0.45314999999999994</c:v>
                      </c:pt>
                      <c:pt idx="56">
                        <c:v>0.45409999999999995</c:v>
                      </c:pt>
                      <c:pt idx="57">
                        <c:v>0.45504999999999995</c:v>
                      </c:pt>
                      <c:pt idx="58">
                        <c:v>0.45599999999999996</c:v>
                      </c:pt>
                      <c:pt idx="59">
                        <c:v>0.45694999999999997</c:v>
                      </c:pt>
                      <c:pt idx="60">
                        <c:v>0.45789999999999997</c:v>
                      </c:pt>
                      <c:pt idx="61">
                        <c:v>0.45884999999999998</c:v>
                      </c:pt>
                      <c:pt idx="62">
                        <c:v>0.45979999999999999</c:v>
                      </c:pt>
                      <c:pt idx="63">
                        <c:v>0.46074999999999994</c:v>
                      </c:pt>
                      <c:pt idx="64">
                        <c:v>0.46169999999999994</c:v>
                      </c:pt>
                      <c:pt idx="65">
                        <c:v>0.46264999999999995</c:v>
                      </c:pt>
                      <c:pt idx="66">
                        <c:v>0.46359999999999996</c:v>
                      </c:pt>
                      <c:pt idx="67">
                        <c:v>0.46454999999999996</c:v>
                      </c:pt>
                      <c:pt idx="68">
                        <c:v>0.46549999999999991</c:v>
                      </c:pt>
                      <c:pt idx="69">
                        <c:v>0.46644999999999992</c:v>
                      </c:pt>
                      <c:pt idx="70">
                        <c:v>0.46739999999999993</c:v>
                      </c:pt>
                      <c:pt idx="71">
                        <c:v>0.46834999999999993</c:v>
                      </c:pt>
                      <c:pt idx="72">
                        <c:v>0.46929999999999994</c:v>
                      </c:pt>
                      <c:pt idx="73">
                        <c:v>0.47024999999999995</c:v>
                      </c:pt>
                      <c:pt idx="74">
                        <c:v>0.47119999999999995</c:v>
                      </c:pt>
                      <c:pt idx="75">
                        <c:v>0.47214999999999996</c:v>
                      </c:pt>
                      <c:pt idx="76">
                        <c:v>0.47309999999999997</c:v>
                      </c:pt>
                      <c:pt idx="77">
                        <c:v>0.47404999999999997</c:v>
                      </c:pt>
                      <c:pt idx="78">
                        <c:v>0.47499999999999998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FCC7-494B-BA21-228CAB5634A2}"/>
                  </c:ext>
                </c:extLst>
              </c15:ser>
            </c15:filteredScatterSeries>
          </c:ext>
        </c:extLst>
      </c:scatterChart>
      <c:valAx>
        <c:axId val="406752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tx1"/>
                    </a:solidFill>
                  </a:rPr>
                  <a:t>length</a:t>
                </a:r>
                <a:r>
                  <a:rPr lang="en-GB" baseline="0">
                    <a:solidFill>
                      <a:schemeClr val="tx1"/>
                    </a:solidFill>
                  </a:rPr>
                  <a:t> (m)</a:t>
                </a:r>
                <a:endParaRPr lang="en-GB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753008"/>
        <c:crosses val="autoZero"/>
        <c:crossBetween val="midCat"/>
      </c:valAx>
      <c:valAx>
        <c:axId val="40675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tx1"/>
                    </a:solidFill>
                  </a:rPr>
                  <a:t>hight</a:t>
                </a:r>
                <a:r>
                  <a:rPr lang="en-GB" baseline="0">
                    <a:solidFill>
                      <a:schemeClr val="tx1"/>
                    </a:solidFill>
                  </a:rPr>
                  <a:t> (m)</a:t>
                </a:r>
                <a:endParaRPr lang="en-GB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752024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335280</xdr:colOff>
      <xdr:row>0</xdr:row>
      <xdr:rowOff>22860</xdr:rowOff>
    </xdr:from>
    <xdr:to>
      <xdr:col>19</xdr:col>
      <xdr:colOff>205740</xdr:colOff>
      <xdr:row>27</xdr:row>
      <xdr:rowOff>144780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243840</xdr:colOff>
      <xdr:row>10</xdr:row>
      <xdr:rowOff>137160</xdr:rowOff>
    </xdr:from>
    <xdr:to>
      <xdr:col>11</xdr:col>
      <xdr:colOff>510540</xdr:colOff>
      <xdr:row>24</xdr:row>
      <xdr:rowOff>129540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2682240" y="1965960"/>
          <a:ext cx="4533900" cy="2552700"/>
        </a:xfrm>
        <a:prstGeom prst="line">
          <a:avLst/>
        </a:prstGeom>
        <a:ln w="12700" cap="flat" cmpd="sng" algn="ctr">
          <a:solidFill>
            <a:srgbClr val="0000CC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495300</xdr:colOff>
      <xdr:row>3</xdr:row>
      <xdr:rowOff>68580</xdr:rowOff>
    </xdr:from>
    <xdr:to>
      <xdr:col>11</xdr:col>
      <xdr:colOff>510540</xdr:colOff>
      <xdr:row>24</xdr:row>
      <xdr:rowOff>144780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7200900" y="617220"/>
          <a:ext cx="15240" cy="39166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1</xdr:row>
          <xdr:rowOff>53340</xdr:rowOff>
        </xdr:from>
        <xdr:to>
          <xdr:col>18</xdr:col>
          <xdr:colOff>312420</xdr:colOff>
          <xdr:row>13</xdr:row>
          <xdr:rowOff>60960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ACD8-D03A-4370-91E1-3BAADC585EBF}">
  <dimension ref="A1:AB362"/>
  <sheetViews>
    <sheetView topLeftCell="A2" zoomScaleNormal="100" workbookViewId="0">
      <selection activeCell="B21" sqref="B21"/>
    </sheetView>
  </sheetViews>
  <sheetFormatPr defaultRowHeight="14.4" x14ac:dyDescent="0.3"/>
  <cols>
    <col min="1" max="1" width="15.44140625" customWidth="1"/>
    <col min="3" max="3" width="12.88671875" customWidth="1"/>
    <col min="4" max="4" width="13.21875" customWidth="1"/>
    <col min="5" max="5" width="13.44140625" customWidth="1"/>
    <col min="8" max="8" width="13.5546875" customWidth="1"/>
    <col min="9" max="9" width="12.6640625" customWidth="1"/>
    <col min="10" max="10" width="13.5546875" customWidth="1"/>
    <col min="11" max="11" width="13.33203125" customWidth="1"/>
    <col min="12" max="12" width="12.109375" customWidth="1"/>
    <col min="13" max="13" width="12.6640625" customWidth="1"/>
    <col min="14" max="14" width="17.88671875" customWidth="1"/>
    <col min="15" max="15" width="16.77734375" customWidth="1"/>
    <col min="16" max="16" width="11.77734375" customWidth="1"/>
    <col min="17" max="17" width="13.21875" customWidth="1"/>
    <col min="18" max="18" width="13.44140625" customWidth="1"/>
    <col min="19" max="20" width="14.21875" customWidth="1"/>
    <col min="23" max="23" width="14" customWidth="1"/>
    <col min="24" max="24" width="14.109375" customWidth="1"/>
    <col min="25" max="25" width="14.44140625" customWidth="1"/>
    <col min="26" max="26" width="15" customWidth="1"/>
    <col min="27" max="27" width="10.21875" customWidth="1"/>
    <col min="28" max="28" width="10.109375" customWidth="1"/>
  </cols>
  <sheetData>
    <row r="1" spans="1:28" x14ac:dyDescent="0.3">
      <c r="A1" s="46" t="s">
        <v>22</v>
      </c>
      <c r="B1" s="47"/>
      <c r="C1" s="47"/>
      <c r="D1" s="47"/>
      <c r="E1" s="47"/>
      <c r="H1" s="5" t="s">
        <v>0</v>
      </c>
      <c r="I1" s="5" t="s">
        <v>1</v>
      </c>
      <c r="J1" s="18" t="s">
        <v>2</v>
      </c>
      <c r="K1" s="18" t="s">
        <v>3</v>
      </c>
      <c r="L1" s="18" t="s">
        <v>41</v>
      </c>
      <c r="M1" s="18" t="s">
        <v>42</v>
      </c>
      <c r="N1" s="5" t="s">
        <v>55</v>
      </c>
      <c r="O1" s="5" t="s">
        <v>56</v>
      </c>
      <c r="P1" s="5" t="s">
        <v>57</v>
      </c>
      <c r="Q1" s="5" t="s">
        <v>59</v>
      </c>
      <c r="R1" s="5" t="s">
        <v>60</v>
      </c>
      <c r="S1" s="5" t="s">
        <v>61</v>
      </c>
      <c r="T1" s="5" t="s">
        <v>62</v>
      </c>
      <c r="U1" s="5" t="s">
        <v>53</v>
      </c>
      <c r="V1" s="5" t="s">
        <v>54</v>
      </c>
      <c r="W1" s="5" t="s">
        <v>64</v>
      </c>
      <c r="X1" s="5" t="s">
        <v>65</v>
      </c>
      <c r="Y1" s="5" t="s">
        <v>66</v>
      </c>
      <c r="Z1" s="5" t="s">
        <v>67</v>
      </c>
      <c r="AA1" s="5"/>
      <c r="AB1" s="5"/>
    </row>
    <row r="2" spans="1:28" x14ac:dyDescent="0.3">
      <c r="A2" s="1"/>
      <c r="B2" s="5" t="s">
        <v>4</v>
      </c>
      <c r="C2" s="5" t="s">
        <v>21</v>
      </c>
      <c r="D2" s="5" t="s">
        <v>20</v>
      </c>
      <c r="E2" s="5" t="s">
        <v>5</v>
      </c>
      <c r="H2" s="1">
        <v>0</v>
      </c>
      <c r="I2" s="4">
        <f>RADIANS(H2)</f>
        <v>0</v>
      </c>
      <c r="J2" s="4">
        <f>$B$7*SIN(I2)+$B$7</f>
        <v>0.30589999999999995</v>
      </c>
      <c r="K2" s="4">
        <f>$B$7*COS(I2)+$B$7</f>
        <v>0.6117999999999999</v>
      </c>
      <c r="L2" s="4">
        <f>$B$8*SIN(I2)+$B$7+$B$6</f>
        <v>1.6709000000000001</v>
      </c>
      <c r="M2" s="4">
        <f>$B$8*COS(I2)+$B$8</f>
        <v>0.59979999999999989</v>
      </c>
      <c r="N2" s="4">
        <f>$B$16/100*H2+$B$7</f>
        <v>0.30589999999999995</v>
      </c>
      <c r="O2" s="4">
        <f>$B$17/100*H2+$B$7</f>
        <v>0.30589999999999995</v>
      </c>
      <c r="P2" s="4">
        <f>B7+(B6)-(B12)</f>
        <v>1.0432914590747333</v>
      </c>
      <c r="Q2" s="4">
        <f>$D$20*SIN(I2)+$B$7</f>
        <v>0.30589999999999995</v>
      </c>
      <c r="R2" s="4">
        <f>$D$20*COS(I2)+$B$7</f>
        <v>0.40443680414176963</v>
      </c>
      <c r="S2" s="4">
        <f>$D$21*SIN(I2)+$N$102+0.1275</f>
        <v>0.96340000000000003</v>
      </c>
      <c r="T2" s="4">
        <f>$D$21*COS(I2)+$O$102+0.002</f>
        <v>0.44332535554534136</v>
      </c>
      <c r="U2" s="4">
        <f>$B$6+$B$7-(($B$22*SIN(RADIANS($B$15)))/100)*H2</f>
        <v>1.6709000000000001</v>
      </c>
      <c r="V2" s="4">
        <f>$B$7+(($B$22*SIN(RADIANS(180-90-$B$15)))/100)*H2</f>
        <v>0.30589999999999995</v>
      </c>
      <c r="W2" s="4">
        <f>($S$2-$Q$2)/100*H2+$Q$2</f>
        <v>0.30589999999999995</v>
      </c>
      <c r="X2" s="4">
        <f>($T$2-$R$2)/100*H2+$R$2</f>
        <v>0.40443680414176963</v>
      </c>
      <c r="Y2" s="4">
        <f>$B$16/100*H102+$B$7</f>
        <v>0.83589999999999998</v>
      </c>
      <c r="Z2" s="4">
        <f>$B$17/100*H102+$B$7</f>
        <v>0.40089999999999992</v>
      </c>
      <c r="AA2" s="24"/>
    </row>
    <row r="3" spans="1:28" x14ac:dyDescent="0.3">
      <c r="A3" s="5" t="s">
        <v>6</v>
      </c>
      <c r="B3" s="2">
        <v>75.900000000000006</v>
      </c>
      <c r="C3" s="2">
        <v>97.2</v>
      </c>
      <c r="D3" s="2">
        <v>82.4</v>
      </c>
      <c r="E3" s="2">
        <v>111.5</v>
      </c>
      <c r="H3" s="1">
        <f>H2+1</f>
        <v>1</v>
      </c>
      <c r="I3" s="4">
        <f t="shared" ref="I3:I66" si="0">RADIANS(H3)</f>
        <v>1.7453292519943295E-2</v>
      </c>
      <c r="J3" s="4">
        <f t="shared" ref="J3:J66" si="1">$B$7*SIN(I3)+$B$7</f>
        <v>0.31123869112916497</v>
      </c>
      <c r="K3" s="4">
        <f t="shared" ref="K3:K66" si="2">$B$7*COS(I3)+$B$7</f>
        <v>0.61175340994833993</v>
      </c>
      <c r="L3" s="4">
        <f t="shared" ref="L3:L66" si="3">$B$8*SIN(I3)+$B$7+$B$6</f>
        <v>1.6761339766905412</v>
      </c>
      <c r="M3" s="4">
        <f t="shared" ref="M3:M66" si="4">$B$8*COS(I3)+$B$8</f>
        <v>0.59975432377740168</v>
      </c>
      <c r="N3" s="4">
        <f t="shared" ref="N3:N66" si="5">$B$16/100*H3+$B$7</f>
        <v>0.31119999999999998</v>
      </c>
      <c r="O3" s="4">
        <f t="shared" ref="O3:O66" si="6">$B$17/100*H3+$B$7</f>
        <v>0.30684999999999996</v>
      </c>
      <c r="P3" s="5" t="s">
        <v>58</v>
      </c>
      <c r="Q3" s="4">
        <f t="shared" ref="Q3:Q66" si="7">$D$20*SIN(I3)+$B$7</f>
        <v>0.30761970435491309</v>
      </c>
      <c r="R3" s="4">
        <f t="shared" ref="R3:R66" si="8">$D$20*COS(I3)+$B$7</f>
        <v>0.40442179650922516</v>
      </c>
      <c r="S3" s="4">
        <f t="shared" ref="S3:S66" si="9">$D$21*SIN(I3)+$N$102+0.1275</f>
        <v>0.96410551973534897</v>
      </c>
      <c r="T3" s="4">
        <f t="shared" ref="T3:T66" si="10">$D$21*COS(I3)+$O$102+0.002</f>
        <v>0.44331919856788715</v>
      </c>
      <c r="U3" s="4">
        <f t="shared" ref="U3:U66" si="11">$B$6+$B$7-(($B$22*SIN(RADIANS($B$15)))/100)*H3</f>
        <v>1.6680121698341619</v>
      </c>
      <c r="V3" s="4">
        <f t="shared" ref="V3:V66" si="12">$B$7+(($B$22*SIN(RADIANS(180-90-$B$15)))/100)*H3</f>
        <v>0.31238617274926239</v>
      </c>
      <c r="W3" s="4">
        <f t="shared" ref="W3:W66" si="13">($S$2-$Q$2)/100*H3+$Q$2</f>
        <v>0.31247499999999995</v>
      </c>
      <c r="X3" s="4">
        <f t="shared" ref="X3:X66" si="14">($T$2-$R$2)/100*H3+$R$2</f>
        <v>0.40482568965580534</v>
      </c>
      <c r="Y3" s="4">
        <f t="shared" ref="Y3:Y66" si="15">$B$16/100*H103+$B$7</f>
        <v>0.84119999999999995</v>
      </c>
      <c r="Z3" s="4">
        <f t="shared" ref="Z3:Z66" si="16">$B$17/100*H103+$B$7</f>
        <v>0.40184999999999993</v>
      </c>
    </row>
    <row r="4" spans="1:28" x14ac:dyDescent="0.3">
      <c r="A4" s="5" t="s">
        <v>7</v>
      </c>
      <c r="B4" s="2">
        <v>64.599999999999994</v>
      </c>
      <c r="C4" s="2">
        <v>101.9</v>
      </c>
      <c r="D4" s="2">
        <v>61.5</v>
      </c>
      <c r="E4" s="2">
        <v>92.5</v>
      </c>
      <c r="H4" s="1">
        <f t="shared" ref="H4:H67" si="17">H3+1</f>
        <v>2</v>
      </c>
      <c r="I4" s="4">
        <f t="shared" si="0"/>
        <v>3.4906585039886591E-2</v>
      </c>
      <c r="J4" s="4">
        <f t="shared" si="1"/>
        <v>0.31657575604129501</v>
      </c>
      <c r="K4" s="4">
        <f t="shared" si="2"/>
        <v>0.61161365398514134</v>
      </c>
      <c r="L4" s="4">
        <f t="shared" si="3"/>
        <v>1.6813663590610801</v>
      </c>
      <c r="M4" s="4">
        <f t="shared" si="4"/>
        <v>0.59961730902302679</v>
      </c>
      <c r="N4" s="4">
        <f t="shared" si="5"/>
        <v>0.31649999999999995</v>
      </c>
      <c r="O4" s="4">
        <f t="shared" si="6"/>
        <v>0.30779999999999996</v>
      </c>
      <c r="P4" s="4">
        <f>B7+B6-D12</f>
        <v>0.97017707808564235</v>
      </c>
      <c r="Q4" s="4">
        <f t="shared" si="7"/>
        <v>0.30933888487122063</v>
      </c>
      <c r="R4" s="4">
        <f t="shared" si="8"/>
        <v>0.40437677818306184</v>
      </c>
      <c r="S4" s="4">
        <f t="shared" si="9"/>
        <v>0.96481082456255196</v>
      </c>
      <c r="T4" s="4">
        <f t="shared" si="10"/>
        <v>0.44330072951099969</v>
      </c>
      <c r="U4" s="4">
        <f t="shared" si="11"/>
        <v>1.6651243396683237</v>
      </c>
      <c r="V4" s="4">
        <f t="shared" si="12"/>
        <v>0.31887234549852489</v>
      </c>
      <c r="W4" s="4">
        <f t="shared" si="13"/>
        <v>0.31904999999999994</v>
      </c>
      <c r="X4" s="4">
        <f t="shared" si="14"/>
        <v>0.40521457516984105</v>
      </c>
      <c r="Y4" s="4">
        <f t="shared" si="15"/>
        <v>0.84649999999999992</v>
      </c>
      <c r="Z4" s="4">
        <f t="shared" si="16"/>
        <v>0.40279999999999994</v>
      </c>
    </row>
    <row r="5" spans="1:28" x14ac:dyDescent="0.3">
      <c r="A5" s="5"/>
      <c r="B5" s="1"/>
      <c r="C5" s="1"/>
      <c r="D5" s="1"/>
      <c r="E5" s="1"/>
      <c r="H5" s="1">
        <f t="shared" si="17"/>
        <v>3</v>
      </c>
      <c r="I5" s="4">
        <f t="shared" si="0"/>
        <v>5.235987755982989E-2</v>
      </c>
      <c r="J5" s="4">
        <f t="shared" si="1"/>
        <v>0.32190956901471646</v>
      </c>
      <c r="K5" s="4">
        <f t="shared" si="2"/>
        <v>0.61138077468142404</v>
      </c>
      <c r="L5" s="4">
        <f t="shared" si="3"/>
        <v>1.6865955532772587</v>
      </c>
      <c r="M5" s="4">
        <f t="shared" si="4"/>
        <v>0.59938899747289653</v>
      </c>
      <c r="N5" s="4">
        <f t="shared" si="5"/>
        <v>0.32179999999999997</v>
      </c>
      <c r="O5" s="4">
        <f t="shared" si="6"/>
        <v>0.30874999999999997</v>
      </c>
      <c r="Q5" s="4">
        <f t="shared" si="7"/>
        <v>0.31105701786988316</v>
      </c>
      <c r="R5" s="4">
        <f t="shared" si="8"/>
        <v>0.40430176287629799</v>
      </c>
      <c r="S5" s="4">
        <f t="shared" si="9"/>
        <v>0.96551569963892647</v>
      </c>
      <c r="T5" s="4">
        <f t="shared" si="10"/>
        <v>0.44326995400053243</v>
      </c>
      <c r="U5" s="4">
        <f t="shared" si="11"/>
        <v>1.6622365095024856</v>
      </c>
      <c r="V5" s="4">
        <f t="shared" si="12"/>
        <v>0.32535851824778733</v>
      </c>
      <c r="W5" s="4">
        <f t="shared" si="13"/>
        <v>0.32562499999999994</v>
      </c>
      <c r="X5" s="4">
        <f t="shared" si="14"/>
        <v>0.40560346068387676</v>
      </c>
      <c r="Y5" s="4">
        <f t="shared" si="15"/>
        <v>0.8518</v>
      </c>
      <c r="Z5" s="4">
        <f t="shared" si="16"/>
        <v>0.40374999999999994</v>
      </c>
    </row>
    <row r="6" spans="1:28" x14ac:dyDescent="0.3">
      <c r="A6" s="5" t="s">
        <v>8</v>
      </c>
      <c r="B6" s="6">
        <v>1.365</v>
      </c>
      <c r="C6" s="1"/>
      <c r="D6" s="5" t="s">
        <v>9</v>
      </c>
      <c r="E6" s="2">
        <f>B3+B4</f>
        <v>140.5</v>
      </c>
      <c r="H6" s="1">
        <f t="shared" si="17"/>
        <v>4</v>
      </c>
      <c r="I6" s="4">
        <f t="shared" si="0"/>
        <v>6.9813170079773182E-2</v>
      </c>
      <c r="J6" s="4">
        <f t="shared" si="1"/>
        <v>0.32723850531832788</v>
      </c>
      <c r="K6" s="4">
        <f t="shared" si="2"/>
        <v>0.61105484297448009</v>
      </c>
      <c r="L6" s="4">
        <f t="shared" si="3"/>
        <v>1.6918199664758631</v>
      </c>
      <c r="M6" s="4">
        <f t="shared" si="4"/>
        <v>0.59906945867292116</v>
      </c>
      <c r="N6" s="4">
        <f t="shared" si="5"/>
        <v>0.32709999999999995</v>
      </c>
      <c r="O6" s="4">
        <f t="shared" si="6"/>
        <v>0.30969999999999998</v>
      </c>
      <c r="Q6" s="4">
        <f t="shared" si="7"/>
        <v>0.31277357999094535</v>
      </c>
      <c r="R6" s="4">
        <f t="shared" si="8"/>
        <v>0.40419677343932275</v>
      </c>
      <c r="S6" s="4">
        <f t="shared" si="9"/>
        <v>0.96621993025269548</v>
      </c>
      <c r="T6" s="4">
        <f t="shared" si="10"/>
        <v>0.44322688141100414</v>
      </c>
      <c r="U6" s="4">
        <f t="shared" si="11"/>
        <v>1.6593486793366474</v>
      </c>
      <c r="V6" s="4">
        <f t="shared" si="12"/>
        <v>0.33184469099704983</v>
      </c>
      <c r="W6" s="4">
        <f t="shared" si="13"/>
        <v>0.33219999999999994</v>
      </c>
      <c r="X6" s="4">
        <f t="shared" si="14"/>
        <v>0.40599234619791252</v>
      </c>
      <c r="Y6" s="4">
        <f t="shared" si="15"/>
        <v>0.85709999999999997</v>
      </c>
      <c r="Z6" s="4">
        <f t="shared" si="16"/>
        <v>0.40469999999999995</v>
      </c>
    </row>
    <row r="7" spans="1:28" x14ac:dyDescent="0.3">
      <c r="A7" s="5" t="s">
        <v>10</v>
      </c>
      <c r="B7" s="6">
        <f>(17*0.0254/2)+(0.15/100*60)</f>
        <v>0.30589999999999995</v>
      </c>
      <c r="C7" s="1"/>
      <c r="D7" s="5" t="s">
        <v>11</v>
      </c>
      <c r="E7" s="2">
        <v>58</v>
      </c>
      <c r="H7" s="1">
        <f t="shared" si="17"/>
        <v>5</v>
      </c>
      <c r="I7" s="4">
        <f t="shared" si="0"/>
        <v>8.7266462599716474E-2</v>
      </c>
      <c r="J7" s="4">
        <f t="shared" si="1"/>
        <v>0.33256094170650857</v>
      </c>
      <c r="K7" s="4">
        <f t="shared" si="2"/>
        <v>0.61063595814626481</v>
      </c>
      <c r="L7" s="4">
        <f t="shared" si="3"/>
        <v>1.6970380072500226</v>
      </c>
      <c r="M7" s="4">
        <f t="shared" si="4"/>
        <v>0.59865878995771438</v>
      </c>
      <c r="N7" s="4">
        <f t="shared" si="5"/>
        <v>0.33239999999999997</v>
      </c>
      <c r="O7" s="4">
        <f t="shared" si="6"/>
        <v>0.31064999999999993</v>
      </c>
      <c r="Q7" s="4">
        <f t="shared" si="7"/>
        <v>0.31448804835295641</v>
      </c>
      <c r="R7" s="4">
        <f t="shared" si="8"/>
        <v>0.4040618418529357</v>
      </c>
      <c r="S7" s="4">
        <f t="shared" si="9"/>
        <v>0.96692330188839226</v>
      </c>
      <c r="T7" s="4">
        <f t="shared" si="10"/>
        <v>0.4431715248627428</v>
      </c>
      <c r="U7" s="4">
        <f t="shared" si="11"/>
        <v>1.656460849170809</v>
      </c>
      <c r="V7" s="4">
        <f t="shared" si="12"/>
        <v>0.33833086374631227</v>
      </c>
      <c r="W7" s="4">
        <f t="shared" si="13"/>
        <v>0.33877499999999994</v>
      </c>
      <c r="X7" s="4">
        <f t="shared" si="14"/>
        <v>0.40638123171194823</v>
      </c>
      <c r="Y7" s="4">
        <f t="shared" si="15"/>
        <v>0.86239999999999994</v>
      </c>
      <c r="Z7" s="4">
        <f t="shared" si="16"/>
        <v>0.40564999999999996</v>
      </c>
    </row>
    <row r="8" spans="1:28" x14ac:dyDescent="0.3">
      <c r="A8" s="5" t="s">
        <v>12</v>
      </c>
      <c r="B8" s="6">
        <f>(17*0.0254/2)+(0.12/100*70)</f>
        <v>0.29989999999999994</v>
      </c>
      <c r="C8" s="1"/>
      <c r="D8" s="5" t="s">
        <v>13</v>
      </c>
      <c r="E8" s="2">
        <f>E7+E6</f>
        <v>198.5</v>
      </c>
      <c r="H8" s="1">
        <f t="shared" si="17"/>
        <v>6</v>
      </c>
      <c r="I8" s="4">
        <f t="shared" si="0"/>
        <v>0.10471975511965978</v>
      </c>
      <c r="J8" s="4">
        <f t="shared" si="1"/>
        <v>0.33787525691357512</v>
      </c>
      <c r="K8" s="4">
        <f t="shared" si="2"/>
        <v>0.61012424779315477</v>
      </c>
      <c r="L8" s="4">
        <f t="shared" si="3"/>
        <v>1.7022480861339693</v>
      </c>
      <c r="M8" s="4">
        <f t="shared" si="4"/>
        <v>0.59815711642094505</v>
      </c>
      <c r="N8" s="4">
        <f t="shared" si="5"/>
        <v>0.33769999999999994</v>
      </c>
      <c r="O8" s="4">
        <f t="shared" si="6"/>
        <v>0.31159999999999993</v>
      </c>
      <c r="Q8" s="4">
        <f t="shared" si="7"/>
        <v>0.31619990071224491</v>
      </c>
      <c r="R8" s="4">
        <f t="shared" si="8"/>
        <v>0.40389700921860505</v>
      </c>
      <c r="S8" s="4">
        <f t="shared" si="9"/>
        <v>0.96762560029220301</v>
      </c>
      <c r="T8" s="4">
        <f t="shared" si="10"/>
        <v>0.44310390121788923</v>
      </c>
      <c r="U8" s="4">
        <f t="shared" si="11"/>
        <v>1.6535730190049709</v>
      </c>
      <c r="V8" s="4">
        <f t="shared" si="12"/>
        <v>0.34481703649557471</v>
      </c>
      <c r="W8" s="4">
        <f t="shared" si="13"/>
        <v>0.34534999999999993</v>
      </c>
      <c r="X8" s="4">
        <f t="shared" si="14"/>
        <v>0.40677011722598394</v>
      </c>
      <c r="Y8" s="4">
        <f t="shared" si="15"/>
        <v>0.86769999999999992</v>
      </c>
      <c r="Z8" s="4">
        <f t="shared" si="16"/>
        <v>0.40659999999999996</v>
      </c>
    </row>
    <row r="9" spans="1:28" x14ac:dyDescent="0.3">
      <c r="A9" s="5" t="s">
        <v>14</v>
      </c>
      <c r="B9" s="6">
        <f>(B7+B8)/2</f>
        <v>0.30289999999999995</v>
      </c>
      <c r="C9" s="1"/>
      <c r="D9" s="1"/>
      <c r="E9" s="2"/>
      <c r="H9" s="1">
        <f t="shared" si="17"/>
        <v>7</v>
      </c>
      <c r="I9" s="4">
        <f t="shared" si="0"/>
        <v>0.12217304763960307</v>
      </c>
      <c r="J9" s="4">
        <f t="shared" si="1"/>
        <v>0.34317983214763453</v>
      </c>
      <c r="K9" s="4">
        <f t="shared" si="2"/>
        <v>0.60951986778708034</v>
      </c>
      <c r="L9" s="4">
        <f t="shared" si="3"/>
        <v>1.7074486160872038</v>
      </c>
      <c r="M9" s="4">
        <f t="shared" si="4"/>
        <v>0.59756459087723235</v>
      </c>
      <c r="N9" s="4">
        <f t="shared" si="5"/>
        <v>0.34299999999999997</v>
      </c>
      <c r="O9" s="4">
        <f t="shared" si="6"/>
        <v>0.31254999999999994</v>
      </c>
      <c r="Q9" s="4">
        <f t="shared" si="7"/>
        <v>0.31790861562199901</v>
      </c>
      <c r="R9" s="4">
        <f t="shared" si="8"/>
        <v>0.40370232574594817</v>
      </c>
      <c r="S9" s="4">
        <f t="shared" si="9"/>
        <v>0.96832661153723043</v>
      </c>
      <c r="T9" s="4">
        <f t="shared" si="10"/>
        <v>0.44302403107526073</v>
      </c>
      <c r="U9" s="4">
        <f t="shared" si="11"/>
        <v>1.6506851888391327</v>
      </c>
      <c r="V9" s="4">
        <f t="shared" si="12"/>
        <v>0.35130320924483721</v>
      </c>
      <c r="W9" s="4">
        <f t="shared" si="13"/>
        <v>0.35192499999999993</v>
      </c>
      <c r="X9" s="4">
        <f t="shared" si="14"/>
        <v>0.40715900274001965</v>
      </c>
      <c r="Y9" s="4">
        <f t="shared" si="15"/>
        <v>0.873</v>
      </c>
      <c r="Z9" s="4">
        <f t="shared" si="16"/>
        <v>0.40754999999999997</v>
      </c>
    </row>
    <row r="10" spans="1:28" x14ac:dyDescent="0.3">
      <c r="A10" s="5" t="s">
        <v>15</v>
      </c>
      <c r="B10" s="6">
        <v>0.31</v>
      </c>
      <c r="C10" s="1"/>
      <c r="D10" s="1"/>
      <c r="E10" s="2"/>
      <c r="H10" s="1">
        <f t="shared" si="17"/>
        <v>8</v>
      </c>
      <c r="I10" s="4">
        <f t="shared" si="0"/>
        <v>0.13962634015954636</v>
      </c>
      <c r="J10" s="4">
        <f t="shared" si="1"/>
        <v>0.34847305158368397</v>
      </c>
      <c r="K10" s="4">
        <f t="shared" si="2"/>
        <v>0.60882300222804631</v>
      </c>
      <c r="L10" s="4">
        <f t="shared" si="3"/>
        <v>1.7126380129779235</v>
      </c>
      <c r="M10" s="4">
        <f t="shared" si="4"/>
        <v>0.59688139381559679</v>
      </c>
      <c r="N10" s="4">
        <f t="shared" si="5"/>
        <v>0.34829999999999994</v>
      </c>
      <c r="O10" s="4">
        <f t="shared" si="6"/>
        <v>0.31349999999999995</v>
      </c>
      <c r="Q10" s="4">
        <f t="shared" si="7"/>
        <v>0.31961367259110468</v>
      </c>
      <c r="R10" s="4">
        <f t="shared" si="8"/>
        <v>0.40347785073743658</v>
      </c>
      <c r="S10" s="4">
        <f t="shared" si="9"/>
        <v>0.96902612208865824</v>
      </c>
      <c r="T10" s="4">
        <f t="shared" si="10"/>
        <v>0.44293193876407649</v>
      </c>
      <c r="U10" s="4">
        <f t="shared" si="11"/>
        <v>1.6477973586732946</v>
      </c>
      <c r="V10" s="4">
        <f t="shared" si="12"/>
        <v>0.35778938199409965</v>
      </c>
      <c r="W10" s="4">
        <f t="shared" si="13"/>
        <v>0.35849999999999993</v>
      </c>
      <c r="X10" s="4">
        <f t="shared" si="14"/>
        <v>0.40754788825405536</v>
      </c>
      <c r="Y10" s="4">
        <f t="shared" si="15"/>
        <v>0.87829999999999997</v>
      </c>
      <c r="Z10" s="4">
        <f t="shared" si="16"/>
        <v>0.40849999999999997</v>
      </c>
    </row>
    <row r="11" spans="1:28" x14ac:dyDescent="0.3">
      <c r="A11" s="5" t="s">
        <v>16</v>
      </c>
      <c r="B11" s="3">
        <f>DEGREES(ASIN(B10/B6))</f>
        <v>13.126762872569492</v>
      </c>
      <c r="C11" s="1"/>
      <c r="D11" s="1"/>
      <c r="E11" s="1"/>
      <c r="H11" s="1">
        <f t="shared" si="17"/>
        <v>9</v>
      </c>
      <c r="I11" s="4">
        <f t="shared" si="0"/>
        <v>0.15707963267948966</v>
      </c>
      <c r="J11" s="4">
        <f t="shared" si="1"/>
        <v>0.35375330285580658</v>
      </c>
      <c r="K11" s="4">
        <f t="shared" si="2"/>
        <v>0.60803386338805254</v>
      </c>
      <c r="L11" s="4">
        <f t="shared" si="3"/>
        <v>1.7178146960655651</v>
      </c>
      <c r="M11" s="4">
        <f t="shared" si="4"/>
        <v>0.59610773334448175</v>
      </c>
      <c r="N11" s="4">
        <f t="shared" si="5"/>
        <v>0.35359999999999997</v>
      </c>
      <c r="O11" s="4">
        <f t="shared" si="6"/>
        <v>0.31444999999999995</v>
      </c>
      <c r="Q11" s="4">
        <f t="shared" si="7"/>
        <v>0.32131455224269168</v>
      </c>
      <c r="R11" s="4">
        <f t="shared" si="8"/>
        <v>0.40322365257033255</v>
      </c>
      <c r="S11" s="4">
        <f t="shared" si="9"/>
        <v>0.9697239188687965</v>
      </c>
      <c r="T11" s="4">
        <f t="shared" si="10"/>
        <v>0.44282765233654664</v>
      </c>
      <c r="U11" s="4">
        <f t="shared" si="11"/>
        <v>1.6449095285074564</v>
      </c>
      <c r="V11" s="4">
        <f t="shared" si="12"/>
        <v>0.36427555474336215</v>
      </c>
      <c r="W11" s="4">
        <f t="shared" si="13"/>
        <v>0.36507499999999993</v>
      </c>
      <c r="X11" s="4">
        <f t="shared" si="14"/>
        <v>0.40793677376809107</v>
      </c>
      <c r="Y11" s="4">
        <f t="shared" si="15"/>
        <v>0.88359999999999994</v>
      </c>
      <c r="Z11" s="4">
        <f t="shared" si="16"/>
        <v>0.40944999999999998</v>
      </c>
    </row>
    <row r="12" spans="1:28" x14ac:dyDescent="0.3">
      <c r="A12" s="5" t="s">
        <v>17</v>
      </c>
      <c r="B12" s="6">
        <f>(B4)*(B6)/E6</f>
        <v>0.62760854092526686</v>
      </c>
      <c r="C12" s="5" t="s">
        <v>18</v>
      </c>
      <c r="D12" s="6">
        <f>(C4)*(B6)/E8</f>
        <v>0.7007229219143577</v>
      </c>
      <c r="E12" s="1"/>
      <c r="H12" s="1">
        <f t="shared" si="17"/>
        <v>10</v>
      </c>
      <c r="I12" s="4">
        <f t="shared" si="0"/>
        <v>0.17453292519943295</v>
      </c>
      <c r="J12" s="4">
        <f t="shared" si="1"/>
        <v>0.35901897754831391</v>
      </c>
      <c r="K12" s="4">
        <f t="shared" si="2"/>
        <v>0.60715269164643426</v>
      </c>
      <c r="L12" s="4">
        <f t="shared" si="3"/>
        <v>1.7229770884823123</v>
      </c>
      <c r="M12" s="4">
        <f t="shared" si="4"/>
        <v>0.59524384512836104</v>
      </c>
      <c r="N12" s="4">
        <f t="shared" si="5"/>
        <v>0.35889999999999994</v>
      </c>
      <c r="O12" s="4">
        <f t="shared" si="6"/>
        <v>0.31539999999999996</v>
      </c>
      <c r="Q12" s="4">
        <f t="shared" si="7"/>
        <v>0.32301073647234146</v>
      </c>
      <c r="R12" s="4">
        <f t="shared" si="8"/>
        <v>0.40293980867586021</v>
      </c>
      <c r="S12" s="4">
        <f t="shared" si="9"/>
        <v>0.97041978932198636</v>
      </c>
      <c r="T12" s="4">
        <f t="shared" si="10"/>
        <v>0.44271120355932719</v>
      </c>
      <c r="U12" s="4">
        <f t="shared" si="11"/>
        <v>1.6420216983416183</v>
      </c>
      <c r="V12" s="4">
        <f t="shared" si="12"/>
        <v>0.37076172749262459</v>
      </c>
      <c r="W12" s="4">
        <f t="shared" si="13"/>
        <v>0.37164999999999992</v>
      </c>
      <c r="X12" s="4">
        <f t="shared" si="14"/>
        <v>0.40832565928212683</v>
      </c>
      <c r="Y12" s="4">
        <f t="shared" si="15"/>
        <v>0.88889999999999991</v>
      </c>
      <c r="Z12" s="4">
        <f t="shared" si="16"/>
        <v>0.41039999999999993</v>
      </c>
    </row>
    <row r="13" spans="1:28" x14ac:dyDescent="0.3">
      <c r="A13" s="5" t="s">
        <v>46</v>
      </c>
      <c r="B13" s="6">
        <f>((B6)*(B4-D4))/((E6)*TAN(RADIANS(B11)))+B9</f>
        <v>0.4320486773041311</v>
      </c>
      <c r="C13" s="5" t="s">
        <v>19</v>
      </c>
      <c r="D13" s="6">
        <f>((B6)*(C4-E4))/((E8)*TAN(RADIANS(B11)))+B9</f>
        <v>0.58008641117342397</v>
      </c>
      <c r="E13" s="1"/>
      <c r="H13" s="1">
        <f t="shared" si="17"/>
        <v>11</v>
      </c>
      <c r="I13" s="4">
        <f t="shared" si="0"/>
        <v>0.19198621771937624</v>
      </c>
      <c r="J13" s="4">
        <f t="shared" si="1"/>
        <v>0.36426847168568499</v>
      </c>
      <c r="K13" s="4">
        <f t="shared" si="2"/>
        <v>0.60617975541664038</v>
      </c>
      <c r="L13" s="4">
        <f t="shared" si="3"/>
        <v>1.7281236177134258</v>
      </c>
      <c r="M13" s="4">
        <f t="shared" si="4"/>
        <v>0.59428999231595436</v>
      </c>
      <c r="N13" s="4">
        <f t="shared" si="5"/>
        <v>0.36419999999999997</v>
      </c>
      <c r="O13" s="4">
        <f t="shared" si="6"/>
        <v>0.31634999999999996</v>
      </c>
      <c r="Q13" s="4">
        <f t="shared" si="7"/>
        <v>0.32470170860590641</v>
      </c>
      <c r="R13" s="4">
        <f t="shared" si="8"/>
        <v>0.40262640551561946</v>
      </c>
      <c r="S13" s="4">
        <f t="shared" si="9"/>
        <v>0.97111352147934626</v>
      </c>
      <c r="T13" s="4">
        <f t="shared" si="10"/>
        <v>0.44258262790384384</v>
      </c>
      <c r="U13" s="4">
        <f t="shared" si="11"/>
        <v>1.6391338681757801</v>
      </c>
      <c r="V13" s="4">
        <f t="shared" si="12"/>
        <v>0.37724790024188709</v>
      </c>
      <c r="W13" s="4">
        <f t="shared" si="13"/>
        <v>0.37822499999999998</v>
      </c>
      <c r="X13" s="4">
        <f t="shared" si="14"/>
        <v>0.40871454479616254</v>
      </c>
      <c r="Y13" s="4">
        <f t="shared" si="15"/>
        <v>0.89419999999999999</v>
      </c>
      <c r="Z13" s="4">
        <f t="shared" si="16"/>
        <v>0.41134999999999994</v>
      </c>
    </row>
    <row r="14" spans="1:28" x14ac:dyDescent="0.3">
      <c r="A14" s="5" t="s">
        <v>47</v>
      </c>
      <c r="B14" s="26">
        <f>((B8)*(SIN(RADIANS(B15)))-B23)/(COS(RADIANS(B15)))</f>
        <v>9.9590358090342529E-2</v>
      </c>
      <c r="H14" s="1">
        <f t="shared" si="17"/>
        <v>12</v>
      </c>
      <c r="I14" s="4">
        <f t="shared" si="0"/>
        <v>0.20943951023931956</v>
      </c>
      <c r="J14" s="4">
        <f t="shared" si="1"/>
        <v>0.36950018622115255</v>
      </c>
      <c r="K14" s="4">
        <f t="shared" si="2"/>
        <v>0.60511535106447112</v>
      </c>
      <c r="L14" s="4">
        <f t="shared" si="3"/>
        <v>1.7332527160762461</v>
      </c>
      <c r="M14" s="4">
        <f t="shared" si="4"/>
        <v>0.59324646546006821</v>
      </c>
      <c r="N14" s="4">
        <f t="shared" si="5"/>
        <v>0.36949999999999994</v>
      </c>
      <c r="O14" s="4">
        <f t="shared" si="6"/>
        <v>0.31729999999999997</v>
      </c>
      <c r="Q14" s="4">
        <f t="shared" si="7"/>
        <v>0.32638695355689368</v>
      </c>
      <c r="R14" s="4">
        <f t="shared" si="8"/>
        <v>0.4022835385552489</v>
      </c>
      <c r="S14" s="4">
        <f t="shared" si="9"/>
        <v>0.97180490402334097</v>
      </c>
      <c r="T14" s="4">
        <f t="shared" si="10"/>
        <v>0.44244196453548668</v>
      </c>
      <c r="U14" s="4">
        <f t="shared" si="11"/>
        <v>1.6362460380099419</v>
      </c>
      <c r="V14" s="4">
        <f t="shared" si="12"/>
        <v>0.38373407299114953</v>
      </c>
      <c r="W14" s="4">
        <f t="shared" si="13"/>
        <v>0.38479999999999998</v>
      </c>
      <c r="X14" s="4">
        <f t="shared" si="14"/>
        <v>0.40910343031019825</v>
      </c>
      <c r="Y14" s="4">
        <f t="shared" si="15"/>
        <v>0.89949999999999997</v>
      </c>
      <c r="Z14" s="4">
        <f t="shared" si="16"/>
        <v>0.41229999999999994</v>
      </c>
    </row>
    <row r="15" spans="1:28" x14ac:dyDescent="0.3">
      <c r="A15" s="5" t="s">
        <v>48</v>
      </c>
      <c r="B15" s="3">
        <v>24</v>
      </c>
      <c r="H15" s="1">
        <f t="shared" si="17"/>
        <v>13</v>
      </c>
      <c r="I15" s="4">
        <f t="shared" si="0"/>
        <v>0.22689280275926285</v>
      </c>
      <c r="J15" s="4">
        <f t="shared" si="1"/>
        <v>0.37471252752378825</v>
      </c>
      <c r="K15" s="4">
        <f t="shared" si="2"/>
        <v>0.60395980281780337</v>
      </c>
      <c r="L15" s="4">
        <f t="shared" si="3"/>
        <v>1.7383628211977251</v>
      </c>
      <c r="M15" s="4">
        <f t="shared" si="4"/>
        <v>0.59211358242909196</v>
      </c>
      <c r="N15" s="4">
        <f t="shared" si="5"/>
        <v>0.37479999999999997</v>
      </c>
      <c r="O15" s="4">
        <f t="shared" si="6"/>
        <v>0.31824999999999992</v>
      </c>
      <c r="Q15" s="4">
        <f t="shared" si="7"/>
        <v>0.32806595798336596</v>
      </c>
      <c r="R15" s="4">
        <f t="shared" si="8"/>
        <v>0.40191131223534615</v>
      </c>
      <c r="S15" s="4">
        <f t="shared" si="9"/>
        <v>0.97249372635215003</v>
      </c>
      <c r="T15" s="4">
        <f t="shared" si="10"/>
        <v>0.44228925630168042</v>
      </c>
      <c r="U15" s="4">
        <f t="shared" si="11"/>
        <v>1.6333582078441038</v>
      </c>
      <c r="V15" s="4">
        <f t="shared" si="12"/>
        <v>0.39022024574041203</v>
      </c>
      <c r="W15" s="4">
        <f t="shared" si="13"/>
        <v>0.39137499999999997</v>
      </c>
      <c r="X15" s="4">
        <f t="shared" si="14"/>
        <v>0.40949231582423395</v>
      </c>
      <c r="Y15" s="4">
        <f t="shared" si="15"/>
        <v>0.90479999999999994</v>
      </c>
      <c r="Z15" s="4">
        <f t="shared" si="16"/>
        <v>0.41324999999999995</v>
      </c>
    </row>
    <row r="16" spans="1:28" x14ac:dyDescent="0.3">
      <c r="A16" s="5" t="s">
        <v>49</v>
      </c>
      <c r="B16" s="6">
        <v>0.53</v>
      </c>
      <c r="H16" s="1">
        <f t="shared" si="17"/>
        <v>14</v>
      </c>
      <c r="I16" s="4">
        <f t="shared" si="0"/>
        <v>0.24434609527920614</v>
      </c>
      <c r="J16" s="4">
        <f t="shared" si="1"/>
        <v>0.37990390786393829</v>
      </c>
      <c r="K16" s="4">
        <f t="shared" si="2"/>
        <v>0.60271346266782722</v>
      </c>
      <c r="L16" s="4">
        <f t="shared" si="3"/>
        <v>1.7434523764903402</v>
      </c>
      <c r="M16" s="4">
        <f t="shared" si="4"/>
        <v>0.59089168831017125</v>
      </c>
      <c r="N16" s="4">
        <f t="shared" si="5"/>
        <v>0.38009999999999994</v>
      </c>
      <c r="O16" s="4">
        <f t="shared" si="6"/>
        <v>0.31919999999999993</v>
      </c>
      <c r="Q16" s="4">
        <f t="shared" si="7"/>
        <v>0.32973821044431006</v>
      </c>
      <c r="R16" s="4">
        <f t="shared" si="8"/>
        <v>0.401509839939654</v>
      </c>
      <c r="S16" s="4">
        <f t="shared" si="9"/>
        <v>0.97317977864381944</v>
      </c>
      <c r="T16" s="4">
        <f t="shared" si="10"/>
        <v>0.44212454971883236</v>
      </c>
      <c r="U16" s="4">
        <f t="shared" si="11"/>
        <v>1.6304703776782654</v>
      </c>
      <c r="V16" s="4">
        <f t="shared" si="12"/>
        <v>0.39670641848967447</v>
      </c>
      <c r="W16" s="4">
        <f t="shared" si="13"/>
        <v>0.39794999999999997</v>
      </c>
      <c r="X16" s="4">
        <f t="shared" si="14"/>
        <v>0.40988120133826966</v>
      </c>
      <c r="Y16" s="4">
        <f t="shared" si="15"/>
        <v>0.91009999999999991</v>
      </c>
      <c r="Z16" s="4">
        <f t="shared" si="16"/>
        <v>0.41419999999999996</v>
      </c>
    </row>
    <row r="17" spans="1:26" x14ac:dyDescent="0.3">
      <c r="A17" s="5" t="s">
        <v>50</v>
      </c>
      <c r="B17" s="6">
        <f>0.095</f>
        <v>9.5000000000000001E-2</v>
      </c>
      <c r="H17" s="1">
        <f t="shared" si="17"/>
        <v>15</v>
      </c>
      <c r="I17" s="4">
        <f t="shared" si="0"/>
        <v>0.26179938779914941</v>
      </c>
      <c r="J17" s="4">
        <f t="shared" si="1"/>
        <v>0.38507274589686102</v>
      </c>
      <c r="K17" s="4">
        <f t="shared" si="2"/>
        <v>0.60137671026182593</v>
      </c>
      <c r="L17" s="4">
        <f t="shared" si="3"/>
        <v>1.748519831626246</v>
      </c>
      <c r="M17" s="4">
        <f t="shared" si="4"/>
        <v>0.5895811553040915</v>
      </c>
      <c r="N17" s="4">
        <f t="shared" si="5"/>
        <v>0.38539999999999996</v>
      </c>
      <c r="O17" s="4">
        <f t="shared" si="6"/>
        <v>0.32014999999999993</v>
      </c>
      <c r="Q17" s="4">
        <f t="shared" si="7"/>
        <v>0.33140320155542691</v>
      </c>
      <c r="R17" s="4">
        <f t="shared" si="8"/>
        <v>0.40107924396052297</v>
      </c>
      <c r="S17" s="4">
        <f t="shared" si="9"/>
        <v>0.97386285192017508</v>
      </c>
      <c r="T17" s="4">
        <f t="shared" si="10"/>
        <v>0.44194789495816322</v>
      </c>
      <c r="U17" s="4">
        <f t="shared" si="11"/>
        <v>1.6275825475124273</v>
      </c>
      <c r="V17" s="4">
        <f t="shared" si="12"/>
        <v>0.40319259123893691</v>
      </c>
      <c r="W17" s="4">
        <f t="shared" si="13"/>
        <v>0.40452499999999997</v>
      </c>
      <c r="X17" s="4">
        <f t="shared" si="14"/>
        <v>0.41027008685230537</v>
      </c>
      <c r="Y17" s="4">
        <f t="shared" si="15"/>
        <v>0.91539999999999999</v>
      </c>
      <c r="Z17" s="4">
        <f t="shared" si="16"/>
        <v>0.41514999999999996</v>
      </c>
    </row>
    <row r="18" spans="1:26" x14ac:dyDescent="0.3">
      <c r="A18" s="5" t="s">
        <v>51</v>
      </c>
      <c r="B18" s="6">
        <v>1.2999999999999999E-2</v>
      </c>
      <c r="H18" s="1">
        <f t="shared" si="17"/>
        <v>16</v>
      </c>
      <c r="I18" s="4">
        <f t="shared" si="0"/>
        <v>0.27925268031909273</v>
      </c>
      <c r="J18" s="4">
        <f t="shared" si="1"/>
        <v>0.39021746714441996</v>
      </c>
      <c r="K18" s="4">
        <f t="shared" si="2"/>
        <v>0.5999499527875316</v>
      </c>
      <c r="L18" s="4">
        <f t="shared" si="3"/>
        <v>1.7535636430095178</v>
      </c>
      <c r="M18" s="4">
        <f t="shared" si="4"/>
        <v>0.5881823826119017</v>
      </c>
      <c r="N18" s="4">
        <f t="shared" si="5"/>
        <v>0.39069999999999994</v>
      </c>
      <c r="O18" s="4">
        <f t="shared" si="6"/>
        <v>0.32109999999999994</v>
      </c>
      <c r="Q18" s="4">
        <f t="shared" si="7"/>
        <v>0.33306042414429488</v>
      </c>
      <c r="R18" s="4">
        <f t="shared" si="8"/>
        <v>0.40061965546165945</v>
      </c>
      <c r="S18" s="4">
        <f t="shared" si="9"/>
        <v>0.97454273811047987</v>
      </c>
      <c r="T18" s="4">
        <f t="shared" si="10"/>
        <v>0.44175934583042431</v>
      </c>
      <c r="U18" s="4">
        <f t="shared" si="11"/>
        <v>1.6246947173465891</v>
      </c>
      <c r="V18" s="4">
        <f t="shared" si="12"/>
        <v>0.40967876398819941</v>
      </c>
      <c r="W18" s="4">
        <f t="shared" si="13"/>
        <v>0.41109999999999997</v>
      </c>
      <c r="X18" s="4">
        <f t="shared" si="14"/>
        <v>0.41065897236634114</v>
      </c>
      <c r="Y18" s="4">
        <f t="shared" si="15"/>
        <v>0.92069999999999996</v>
      </c>
      <c r="Z18" s="4">
        <f t="shared" si="16"/>
        <v>0.41609999999999997</v>
      </c>
    </row>
    <row r="19" spans="1:26" x14ac:dyDescent="0.3">
      <c r="A19" s="5" t="s">
        <v>52</v>
      </c>
      <c r="B19" s="6">
        <v>1.5875E-2</v>
      </c>
      <c r="H19" s="1">
        <f t="shared" si="17"/>
        <v>17</v>
      </c>
      <c r="I19" s="4">
        <f t="shared" si="0"/>
        <v>0.29670597283903605</v>
      </c>
      <c r="J19" s="4">
        <f t="shared" si="1"/>
        <v>0.3953365044746851</v>
      </c>
      <c r="K19" s="4">
        <f t="shared" si="2"/>
        <v>0.59843362484909246</v>
      </c>
      <c r="L19" s="4">
        <f t="shared" si="3"/>
        <v>1.7585822742463486</v>
      </c>
      <c r="M19" s="4">
        <f t="shared" si="4"/>
        <v>0.58669579631331414</v>
      </c>
      <c r="N19" s="4">
        <f t="shared" si="5"/>
        <v>0.39599999999999996</v>
      </c>
      <c r="O19" s="4">
        <f t="shared" si="6"/>
        <v>0.32204999999999995</v>
      </c>
      <c r="Q19" s="4">
        <f t="shared" si="7"/>
        <v>0.33470937340485957</v>
      </c>
      <c r="R19" s="4">
        <f t="shared" si="8"/>
        <v>0.40013121443817246</v>
      </c>
      <c r="S19" s="4">
        <f t="shared" si="9"/>
        <v>0.97521923011481415</v>
      </c>
      <c r="T19" s="4">
        <f t="shared" si="10"/>
        <v>0.4415589597695066</v>
      </c>
      <c r="U19" s="4">
        <f t="shared" si="11"/>
        <v>1.6218068871807509</v>
      </c>
      <c r="V19" s="4">
        <f t="shared" si="12"/>
        <v>0.41616493673746185</v>
      </c>
      <c r="W19" s="4">
        <f t="shared" si="13"/>
        <v>0.41767499999999996</v>
      </c>
      <c r="X19" s="4">
        <f t="shared" si="14"/>
        <v>0.41104785788037684</v>
      </c>
      <c r="Y19" s="4">
        <f t="shared" si="15"/>
        <v>0.92599999999999993</v>
      </c>
      <c r="Z19" s="4">
        <f t="shared" si="16"/>
        <v>0.41704999999999992</v>
      </c>
    </row>
    <row r="20" spans="1:26" x14ac:dyDescent="0.3">
      <c r="A20" s="5" t="s">
        <v>43</v>
      </c>
      <c r="B20" s="19">
        <v>39</v>
      </c>
      <c r="C20" s="5" t="s">
        <v>45</v>
      </c>
      <c r="D20" s="6">
        <f>($B$19*B20/PI())/2</f>
        <v>9.8536804141769713E-2</v>
      </c>
      <c r="H20" s="1">
        <f t="shared" si="17"/>
        <v>18</v>
      </c>
      <c r="I20" s="4">
        <f t="shared" si="0"/>
        <v>0.31415926535897931</v>
      </c>
      <c r="J20" s="4">
        <f t="shared" si="1"/>
        <v>0.40042829857929635</v>
      </c>
      <c r="K20" s="4">
        <f t="shared" si="2"/>
        <v>0.59682818833468732</v>
      </c>
      <c r="L20" s="4">
        <f t="shared" si="3"/>
        <v>1.7635741966130467</v>
      </c>
      <c r="M20" s="4">
        <f t="shared" si="4"/>
        <v>0.58512184923691646</v>
      </c>
      <c r="N20" s="4">
        <f t="shared" si="5"/>
        <v>0.40129999999999993</v>
      </c>
      <c r="O20" s="4">
        <f t="shared" si="6"/>
        <v>0.32299999999999995</v>
      </c>
      <c r="Q20" s="4">
        <f t="shared" si="7"/>
        <v>0.33634954705120251</v>
      </c>
      <c r="R20" s="4">
        <f t="shared" si="8"/>
        <v>0.39961406967392932</v>
      </c>
      <c r="S20" s="4">
        <f t="shared" si="9"/>
        <v>0.9758921218671599</v>
      </c>
      <c r="T20" s="4">
        <f t="shared" si="10"/>
        <v>0.44134679781494529</v>
      </c>
      <c r="U20" s="4">
        <f t="shared" si="11"/>
        <v>1.6189190570149128</v>
      </c>
      <c r="V20" s="4">
        <f t="shared" si="12"/>
        <v>0.42265110948672435</v>
      </c>
      <c r="W20" s="4">
        <f t="shared" si="13"/>
        <v>0.42424999999999996</v>
      </c>
      <c r="X20" s="4">
        <f t="shared" si="14"/>
        <v>0.41143674339441255</v>
      </c>
      <c r="Y20" s="4">
        <f t="shared" si="15"/>
        <v>0.93129999999999991</v>
      </c>
      <c r="Z20" s="4">
        <f t="shared" si="16"/>
        <v>0.41799999999999993</v>
      </c>
    </row>
    <row r="21" spans="1:26" x14ac:dyDescent="0.3">
      <c r="A21" s="5" t="s">
        <v>44</v>
      </c>
      <c r="B21" s="19">
        <v>16</v>
      </c>
      <c r="C21" s="5" t="s">
        <v>45</v>
      </c>
      <c r="D21" s="6">
        <f>($B$19*B21/PI())/2</f>
        <v>4.0425355545341414E-2</v>
      </c>
      <c r="H21" s="1">
        <f t="shared" si="17"/>
        <v>19</v>
      </c>
      <c r="I21" s="4">
        <f t="shared" si="0"/>
        <v>0.33161255787892263</v>
      </c>
      <c r="J21" s="4">
        <f t="shared" si="1"/>
        <v>0.40549129844844417</v>
      </c>
      <c r="K21" s="4">
        <f t="shared" si="2"/>
        <v>0.59513413227583101</v>
      </c>
      <c r="L21" s="4">
        <f t="shared" si="3"/>
        <v>1.7685378895217012</v>
      </c>
      <c r="M21" s="4">
        <f t="shared" si="4"/>
        <v>0.58346102082223505</v>
      </c>
      <c r="N21" s="4">
        <f t="shared" si="5"/>
        <v>0.40659999999999996</v>
      </c>
      <c r="O21" s="4">
        <f t="shared" si="6"/>
        <v>0.32394999999999996</v>
      </c>
      <c r="Q21" s="4">
        <f t="shared" si="7"/>
        <v>0.33798044547054223</v>
      </c>
      <c r="R21" s="4">
        <f t="shared" si="8"/>
        <v>0.3990683786962349</v>
      </c>
      <c r="S21" s="4">
        <f t="shared" si="9"/>
        <v>0.97656120839817118</v>
      </c>
      <c r="T21" s="4">
        <f t="shared" si="10"/>
        <v>0.44112292459332708</v>
      </c>
      <c r="U21" s="4">
        <f t="shared" si="11"/>
        <v>1.6160312268490746</v>
      </c>
      <c r="V21" s="4">
        <f t="shared" si="12"/>
        <v>0.42913728223598679</v>
      </c>
      <c r="W21" s="4">
        <f t="shared" si="13"/>
        <v>0.43082499999999996</v>
      </c>
      <c r="X21" s="4">
        <f t="shared" si="14"/>
        <v>0.41182562890844826</v>
      </c>
      <c r="Y21" s="4">
        <f t="shared" si="15"/>
        <v>0.93659999999999999</v>
      </c>
      <c r="Z21" s="4">
        <f t="shared" si="16"/>
        <v>0.41894999999999993</v>
      </c>
    </row>
    <row r="22" spans="1:26" x14ac:dyDescent="0.3">
      <c r="A22" s="5" t="s">
        <v>63</v>
      </c>
      <c r="B22" s="6">
        <v>0.71</v>
      </c>
      <c r="H22" s="1">
        <f t="shared" si="17"/>
        <v>20</v>
      </c>
      <c r="I22" s="4">
        <f t="shared" si="0"/>
        <v>0.3490658503988659</v>
      </c>
      <c r="J22" s="4">
        <f t="shared" si="1"/>
        <v>0.41052396184332196</v>
      </c>
      <c r="K22" s="4">
        <f t="shared" si="2"/>
        <v>0.59335197269840934</v>
      </c>
      <c r="L22" s="4">
        <f t="shared" si="3"/>
        <v>1.7734718409833681</v>
      </c>
      <c r="M22" s="4">
        <f t="shared" si="4"/>
        <v>0.58171381697369384</v>
      </c>
      <c r="N22" s="4">
        <f t="shared" si="5"/>
        <v>0.41189999999999993</v>
      </c>
      <c r="O22" s="4">
        <f t="shared" si="6"/>
        <v>0.32489999999999997</v>
      </c>
      <c r="Q22" s="4">
        <f t="shared" si="7"/>
        <v>0.33960157187542139</v>
      </c>
      <c r="R22" s="4">
        <f t="shared" si="8"/>
        <v>0.39849430772784727</v>
      </c>
      <c r="S22" s="4">
        <f t="shared" si="9"/>
        <v>0.97722628589760885</v>
      </c>
      <c r="T22" s="4">
        <f t="shared" si="10"/>
        <v>0.44088740829860396</v>
      </c>
      <c r="U22" s="4">
        <f t="shared" si="11"/>
        <v>1.6131433966832365</v>
      </c>
      <c r="V22" s="4">
        <f t="shared" si="12"/>
        <v>0.43562345498524924</v>
      </c>
      <c r="W22" s="4">
        <f t="shared" si="13"/>
        <v>0.43739999999999996</v>
      </c>
      <c r="X22" s="4">
        <f t="shared" si="14"/>
        <v>0.41221451442248397</v>
      </c>
      <c r="Y22" s="4">
        <f t="shared" si="15"/>
        <v>0.94189999999999996</v>
      </c>
      <c r="Z22" s="4">
        <f t="shared" si="16"/>
        <v>0.41989999999999994</v>
      </c>
    </row>
    <row r="23" spans="1:26" x14ac:dyDescent="0.3">
      <c r="A23" s="5" t="s">
        <v>70</v>
      </c>
      <c r="B23" s="6">
        <v>3.1E-2</v>
      </c>
      <c r="H23" s="1">
        <f t="shared" si="17"/>
        <v>21</v>
      </c>
      <c r="I23" s="4">
        <f t="shared" si="0"/>
        <v>0.36651914291880922</v>
      </c>
      <c r="J23" s="4">
        <f t="shared" si="1"/>
        <v>0.41552475576590731</v>
      </c>
      <c r="K23" s="4">
        <f t="shared" si="2"/>
        <v>0.59148225246549391</v>
      </c>
      <c r="L23" s="4">
        <f t="shared" si="3"/>
        <v>1.7783745480686355</v>
      </c>
      <c r="M23" s="4">
        <f t="shared" si="4"/>
        <v>0.57988076990651072</v>
      </c>
      <c r="N23" s="4">
        <f t="shared" si="5"/>
        <v>0.41719999999999996</v>
      </c>
      <c r="O23" s="4">
        <f t="shared" si="6"/>
        <v>0.32584999999999997</v>
      </c>
      <c r="Q23" s="4">
        <f t="shared" si="7"/>
        <v>0.3412124324550328</v>
      </c>
      <c r="R23" s="4">
        <f t="shared" si="8"/>
        <v>0.39789203163634457</v>
      </c>
      <c r="S23" s="4">
        <f t="shared" si="9"/>
        <v>0.97788715177642382</v>
      </c>
      <c r="T23" s="4">
        <f t="shared" si="10"/>
        <v>0.44064032067132075</v>
      </c>
      <c r="U23" s="4">
        <f t="shared" si="11"/>
        <v>1.6102555665173983</v>
      </c>
      <c r="V23" s="4">
        <f t="shared" si="12"/>
        <v>0.44210962773451173</v>
      </c>
      <c r="W23" s="4">
        <f t="shared" si="13"/>
        <v>0.44397500000000001</v>
      </c>
      <c r="X23" s="4">
        <f t="shared" si="14"/>
        <v>0.41260339993651968</v>
      </c>
      <c r="Y23" s="4">
        <f t="shared" si="15"/>
        <v>0.94719999999999993</v>
      </c>
      <c r="Z23" s="4">
        <f t="shared" si="16"/>
        <v>0.42084999999999995</v>
      </c>
    </row>
    <row r="24" spans="1:26" x14ac:dyDescent="0.3">
      <c r="H24" s="1">
        <f t="shared" si="17"/>
        <v>22</v>
      </c>
      <c r="I24" s="4">
        <f t="shared" si="0"/>
        <v>0.38397243543875248</v>
      </c>
      <c r="J24" s="4">
        <f t="shared" si="1"/>
        <v>0.4204921569259274</v>
      </c>
      <c r="K24" s="4">
        <f t="shared" si="2"/>
        <v>0.58952554111198019</v>
      </c>
      <c r="L24" s="4">
        <f t="shared" si="3"/>
        <v>1.7832445173654319</v>
      </c>
      <c r="M24" s="4">
        <f t="shared" si="4"/>
        <v>0.57796243798457947</v>
      </c>
      <c r="N24" s="4">
        <f t="shared" si="5"/>
        <v>0.42249999999999993</v>
      </c>
      <c r="O24" s="4">
        <f t="shared" si="6"/>
        <v>0.32679999999999992</v>
      </c>
      <c r="Q24" s="4">
        <f t="shared" si="7"/>
        <v>0.34281253652563926</v>
      </c>
      <c r="R24" s="4">
        <f t="shared" si="8"/>
        <v>0.39726173388085856</v>
      </c>
      <c r="S24" s="4">
        <f t="shared" si="9"/>
        <v>0.97854360472846746</v>
      </c>
      <c r="T24" s="4">
        <f t="shared" si="10"/>
        <v>0.44038173697676242</v>
      </c>
      <c r="U24" s="4">
        <f t="shared" si="11"/>
        <v>1.6073677363515602</v>
      </c>
      <c r="V24" s="4">
        <f t="shared" si="12"/>
        <v>0.44859580048377423</v>
      </c>
      <c r="W24" s="4">
        <f t="shared" si="13"/>
        <v>0.45055000000000001</v>
      </c>
      <c r="X24" s="4">
        <f t="shared" si="14"/>
        <v>0.41299228545055544</v>
      </c>
      <c r="Y24" s="4">
        <f t="shared" si="15"/>
        <v>0.9524999999999999</v>
      </c>
      <c r="Z24" s="4">
        <f t="shared" si="16"/>
        <v>0.42179999999999995</v>
      </c>
    </row>
    <row r="25" spans="1:26" x14ac:dyDescent="0.3">
      <c r="H25" s="1">
        <f t="shared" si="17"/>
        <v>23</v>
      </c>
      <c r="I25" s="4">
        <f t="shared" si="0"/>
        <v>0.4014257279586958</v>
      </c>
      <c r="J25" s="4">
        <f t="shared" si="1"/>
        <v>0.4254246522048688</v>
      </c>
      <c r="K25" s="4">
        <f t="shared" si="2"/>
        <v>0.58748243467110139</v>
      </c>
      <c r="L25" s="4">
        <f t="shared" si="3"/>
        <v>1.7880802654339332</v>
      </c>
      <c r="M25" s="4">
        <f t="shared" si="4"/>
        <v>0.57595940555038672</v>
      </c>
      <c r="N25" s="4">
        <f t="shared" si="5"/>
        <v>0.42779999999999996</v>
      </c>
      <c r="O25" s="4">
        <f t="shared" si="6"/>
        <v>0.32774999999999993</v>
      </c>
      <c r="Q25" s="4">
        <f t="shared" si="7"/>
        <v>0.34440139668004016</v>
      </c>
      <c r="R25" s="4">
        <f t="shared" si="8"/>
        <v>0.39660360645619153</v>
      </c>
      <c r="S25" s="4">
        <f t="shared" si="9"/>
        <v>0.97919544479181142</v>
      </c>
      <c r="T25" s="4">
        <f t="shared" si="10"/>
        <v>0.44011173598202724</v>
      </c>
      <c r="U25" s="4">
        <f t="shared" si="11"/>
        <v>1.604479906185722</v>
      </c>
      <c r="V25" s="4">
        <f t="shared" si="12"/>
        <v>0.45508197323303667</v>
      </c>
      <c r="W25" s="4">
        <f t="shared" si="13"/>
        <v>0.457125</v>
      </c>
      <c r="X25" s="4">
        <f t="shared" si="14"/>
        <v>0.41338117096459115</v>
      </c>
      <c r="Y25" s="4">
        <f t="shared" si="15"/>
        <v>0.95779999999999998</v>
      </c>
      <c r="Z25" s="4">
        <f t="shared" si="16"/>
        <v>0.42274999999999996</v>
      </c>
    </row>
    <row r="26" spans="1:26" x14ac:dyDescent="0.3">
      <c r="H26" s="1">
        <f t="shared" si="17"/>
        <v>24</v>
      </c>
      <c r="I26" s="4">
        <f t="shared" si="0"/>
        <v>0.41887902047863912</v>
      </c>
      <c r="J26" s="4">
        <f t="shared" si="1"/>
        <v>0.43032073911688723</v>
      </c>
      <c r="K26" s="4">
        <f t="shared" si="2"/>
        <v>0.58535355549287149</v>
      </c>
      <c r="L26" s="4">
        <f t="shared" si="3"/>
        <v>1.7928803192584324</v>
      </c>
      <c r="M26" s="4">
        <f t="shared" si="4"/>
        <v>0.57387228274701596</v>
      </c>
      <c r="N26" s="4">
        <f t="shared" si="5"/>
        <v>0.43309999999999993</v>
      </c>
      <c r="O26" s="4">
        <f t="shared" si="6"/>
        <v>0.32869999999999994</v>
      </c>
      <c r="Q26" s="4">
        <f t="shared" si="7"/>
        <v>0.34597852893604097</v>
      </c>
      <c r="R26" s="4">
        <f t="shared" si="8"/>
        <v>0.39591784983433231</v>
      </c>
      <c r="S26" s="4">
        <f t="shared" si="9"/>
        <v>0.9798424734096578</v>
      </c>
      <c r="T26" s="4">
        <f t="shared" si="10"/>
        <v>0.43983039993203371</v>
      </c>
      <c r="U26" s="4">
        <f t="shared" si="11"/>
        <v>1.6015920760198836</v>
      </c>
      <c r="V26" s="4">
        <f t="shared" si="12"/>
        <v>0.46156814598229912</v>
      </c>
      <c r="W26" s="4">
        <f t="shared" si="13"/>
        <v>0.4637</v>
      </c>
      <c r="X26" s="4">
        <f t="shared" si="14"/>
        <v>0.41377005647862686</v>
      </c>
      <c r="Y26" s="4">
        <f t="shared" si="15"/>
        <v>0.96309999999999996</v>
      </c>
      <c r="Z26" s="4">
        <f t="shared" si="16"/>
        <v>0.42369999999999997</v>
      </c>
    </row>
    <row r="27" spans="1:26" x14ac:dyDescent="0.3">
      <c r="H27" s="1">
        <f t="shared" si="17"/>
        <v>25</v>
      </c>
      <c r="I27" s="4">
        <f t="shared" si="0"/>
        <v>0.43633231299858238</v>
      </c>
      <c r="J27" s="4">
        <f t="shared" si="1"/>
        <v>0.43517892626647992</v>
      </c>
      <c r="K27" s="4">
        <f t="shared" si="2"/>
        <v>0.58313955205451107</v>
      </c>
      <c r="L27" s="4">
        <f t="shared" si="3"/>
        <v>1.7976432166960357</v>
      </c>
      <c r="M27" s="4">
        <f t="shared" si="4"/>
        <v>0.57170170533229125</v>
      </c>
      <c r="N27" s="4">
        <f t="shared" si="5"/>
        <v>0.43839999999999996</v>
      </c>
      <c r="O27" s="4">
        <f t="shared" si="6"/>
        <v>0.32964999999999994</v>
      </c>
      <c r="Q27" s="4">
        <f t="shared" si="7"/>
        <v>0.34754345288387845</v>
      </c>
      <c r="R27" s="4">
        <f t="shared" si="8"/>
        <v>0.39520467290339106</v>
      </c>
      <c r="S27" s="4">
        <f t="shared" si="9"/>
        <v>0.9804844934908219</v>
      </c>
      <c r="T27" s="4">
        <f t="shared" si="10"/>
        <v>0.43953781452446805</v>
      </c>
      <c r="U27" s="4">
        <f t="shared" si="11"/>
        <v>1.5987042458540455</v>
      </c>
      <c r="V27" s="4">
        <f t="shared" si="12"/>
        <v>0.46805431873156156</v>
      </c>
      <c r="W27" s="4">
        <f t="shared" si="13"/>
        <v>0.470275</v>
      </c>
      <c r="X27" s="4">
        <f t="shared" si="14"/>
        <v>0.41415894199266257</v>
      </c>
      <c r="Y27" s="4">
        <f t="shared" si="15"/>
        <v>0.96839999999999993</v>
      </c>
      <c r="Z27" s="4">
        <f t="shared" si="16"/>
        <v>0.42464999999999997</v>
      </c>
    </row>
    <row r="28" spans="1:26" x14ac:dyDescent="0.3">
      <c r="H28" s="1">
        <f t="shared" si="17"/>
        <v>26</v>
      </c>
      <c r="I28" s="4">
        <f t="shared" si="0"/>
        <v>0.4537856055185257</v>
      </c>
      <c r="J28" s="4">
        <f t="shared" si="1"/>
        <v>0.43999773380277873</v>
      </c>
      <c r="K28" s="4">
        <f t="shared" si="2"/>
        <v>0.58084109876291512</v>
      </c>
      <c r="L28" s="4">
        <f t="shared" si="3"/>
        <v>1.8023675069220442</v>
      </c>
      <c r="M28" s="4">
        <f t="shared" si="4"/>
        <v>0.56944833448512011</v>
      </c>
      <c r="N28" s="4">
        <f t="shared" si="5"/>
        <v>0.44369999999999998</v>
      </c>
      <c r="O28" s="4">
        <f t="shared" si="6"/>
        <v>0.33059999999999995</v>
      </c>
      <c r="Q28" s="4">
        <f t="shared" si="7"/>
        <v>0.34909569183255823</v>
      </c>
      <c r="R28" s="4">
        <f t="shared" si="8"/>
        <v>0.39446429290396967</v>
      </c>
      <c r="S28" s="4">
        <f t="shared" si="9"/>
        <v>0.9811213094697675</v>
      </c>
      <c r="T28" s="4">
        <f t="shared" si="10"/>
        <v>0.43923406888367977</v>
      </c>
      <c r="U28" s="4">
        <f t="shared" si="11"/>
        <v>1.5958164156882073</v>
      </c>
      <c r="V28" s="4">
        <f t="shared" si="12"/>
        <v>0.47454049148082406</v>
      </c>
      <c r="W28" s="4">
        <f t="shared" si="13"/>
        <v>0.47685</v>
      </c>
      <c r="X28" s="4">
        <f t="shared" si="14"/>
        <v>0.41454782750669827</v>
      </c>
      <c r="Y28" s="4">
        <f t="shared" si="15"/>
        <v>0.9736999999999999</v>
      </c>
      <c r="Z28" s="4">
        <f t="shared" si="16"/>
        <v>0.42559999999999998</v>
      </c>
    </row>
    <row r="29" spans="1:26" x14ac:dyDescent="0.3">
      <c r="H29" s="1">
        <f t="shared" si="17"/>
        <v>27</v>
      </c>
      <c r="I29" s="4">
        <f t="shared" si="0"/>
        <v>0.47123889803846897</v>
      </c>
      <c r="J29" s="4">
        <f t="shared" si="1"/>
        <v>0.44477569387032728</v>
      </c>
      <c r="K29" s="4">
        <f t="shared" si="2"/>
        <v>0.5784588957492216</v>
      </c>
      <c r="L29" s="4">
        <f t="shared" si="3"/>
        <v>1.80705175087189</v>
      </c>
      <c r="M29" s="4">
        <f t="shared" si="4"/>
        <v>0.5671128566040915</v>
      </c>
      <c r="N29" s="4">
        <f t="shared" si="5"/>
        <v>0.44899999999999995</v>
      </c>
      <c r="O29" s="4">
        <f t="shared" si="6"/>
        <v>0.33154999999999996</v>
      </c>
      <c r="Q29" s="4">
        <f t="shared" si="7"/>
        <v>0.35063477295505985</v>
      </c>
      <c r="R29" s="4">
        <f t="shared" si="8"/>
        <v>0.39369693536298817</v>
      </c>
      <c r="S29" s="4">
        <f t="shared" si="9"/>
        <v>0.98175272736617836</v>
      </c>
      <c r="T29" s="4">
        <f t="shared" si="10"/>
        <v>0.43891925553353356</v>
      </c>
      <c r="U29" s="4">
        <f t="shared" si="11"/>
        <v>1.5929285855223692</v>
      </c>
      <c r="V29" s="4">
        <f t="shared" si="12"/>
        <v>0.48102666423008655</v>
      </c>
      <c r="W29" s="4">
        <f t="shared" si="13"/>
        <v>0.48342499999999999</v>
      </c>
      <c r="X29" s="4">
        <f t="shared" si="14"/>
        <v>0.41493671302073398</v>
      </c>
      <c r="Y29" s="4">
        <f t="shared" si="15"/>
        <v>0.97899999999999998</v>
      </c>
      <c r="Z29" s="4">
        <f t="shared" si="16"/>
        <v>0.42654999999999993</v>
      </c>
    </row>
    <row r="30" spans="1:26" x14ac:dyDescent="0.3">
      <c r="H30" s="1">
        <f t="shared" si="17"/>
        <v>28</v>
      </c>
      <c r="I30" s="4">
        <f t="shared" si="0"/>
        <v>0.48869219055841229</v>
      </c>
      <c r="J30" s="4">
        <f t="shared" si="1"/>
        <v>0.44951135105620393</v>
      </c>
      <c r="K30" s="4">
        <f t="shared" si="2"/>
        <v>0.57599366865554569</v>
      </c>
      <c r="L30" s="4">
        <f t="shared" si="3"/>
        <v>1.8116945216794886</v>
      </c>
      <c r="M30" s="4">
        <f t="shared" si="4"/>
        <v>0.56469598309839208</v>
      </c>
      <c r="N30" s="4">
        <f t="shared" si="5"/>
        <v>0.45429999999999993</v>
      </c>
      <c r="O30" s="4">
        <f t="shared" si="6"/>
        <v>0.33249999999999996</v>
      </c>
      <c r="Q30" s="4">
        <f t="shared" si="7"/>
        <v>0.3521602274323638</v>
      </c>
      <c r="R30" s="4">
        <f t="shared" si="8"/>
        <v>0.39290283402498705</v>
      </c>
      <c r="S30" s="4">
        <f t="shared" si="9"/>
        <v>0.98237855484404668</v>
      </c>
      <c r="T30" s="4">
        <f t="shared" si="10"/>
        <v>0.43859347036922541</v>
      </c>
      <c r="U30" s="4">
        <f t="shared" si="11"/>
        <v>1.590040755356531</v>
      </c>
      <c r="V30" s="4">
        <f t="shared" si="12"/>
        <v>0.487512836979349</v>
      </c>
      <c r="W30" s="4">
        <f t="shared" si="13"/>
        <v>0.49</v>
      </c>
      <c r="X30" s="4">
        <f t="shared" si="14"/>
        <v>0.41532559853476969</v>
      </c>
      <c r="Y30" s="4">
        <f t="shared" si="15"/>
        <v>0.98429999999999995</v>
      </c>
      <c r="Z30" s="4">
        <f t="shared" si="16"/>
        <v>0.42749999999999994</v>
      </c>
    </row>
    <row r="31" spans="1:26" x14ac:dyDescent="0.3">
      <c r="H31" s="1">
        <f t="shared" si="17"/>
        <v>29</v>
      </c>
      <c r="I31" s="4">
        <f t="shared" si="0"/>
        <v>0.50614548307835561</v>
      </c>
      <c r="J31" s="4">
        <f t="shared" si="1"/>
        <v>0.45420326283335444</v>
      </c>
      <c r="K31" s="4">
        <f t="shared" si="2"/>
        <v>0.57344616841394114</v>
      </c>
      <c r="L31" s="4">
        <f t="shared" si="3"/>
        <v>1.8162944051118763</v>
      </c>
      <c r="M31" s="4">
        <f t="shared" si="4"/>
        <v>0.5621984501711047</v>
      </c>
      <c r="N31" s="4">
        <f t="shared" si="5"/>
        <v>0.45959999999999995</v>
      </c>
      <c r="O31" s="4">
        <f t="shared" si="6"/>
        <v>0.33344999999999997</v>
      </c>
      <c r="Q31" s="4">
        <f t="shared" si="7"/>
        <v>0.35367159059625902</v>
      </c>
      <c r="R31" s="4">
        <f t="shared" si="8"/>
        <v>0.39208223078092658</v>
      </c>
      <c r="S31" s="4">
        <f t="shared" si="9"/>
        <v>0.98299860127026006</v>
      </c>
      <c r="T31" s="4">
        <f t="shared" si="10"/>
        <v>0.43825681262807237</v>
      </c>
      <c r="U31" s="4">
        <f t="shared" si="11"/>
        <v>1.5871529251906928</v>
      </c>
      <c r="V31" s="4">
        <f t="shared" si="12"/>
        <v>0.49399900972861144</v>
      </c>
      <c r="W31" s="4">
        <f t="shared" si="13"/>
        <v>0.49657499999999999</v>
      </c>
      <c r="X31" s="4">
        <f t="shared" si="14"/>
        <v>0.41571448404880545</v>
      </c>
      <c r="Y31" s="4">
        <f t="shared" si="15"/>
        <v>0.98959999999999992</v>
      </c>
      <c r="Z31" s="4">
        <f t="shared" si="16"/>
        <v>0.42844999999999994</v>
      </c>
    </row>
    <row r="32" spans="1:26" x14ac:dyDescent="0.3">
      <c r="H32" s="1">
        <f t="shared" si="17"/>
        <v>30</v>
      </c>
      <c r="I32" s="4">
        <f t="shared" si="0"/>
        <v>0.52359877559829882</v>
      </c>
      <c r="J32" s="4">
        <f t="shared" si="1"/>
        <v>0.45884999999999987</v>
      </c>
      <c r="K32" s="4">
        <f t="shared" si="2"/>
        <v>0.57081717101765972</v>
      </c>
      <c r="L32" s="4">
        <f t="shared" si="3"/>
        <v>1.8208499999999999</v>
      </c>
      <c r="M32" s="4">
        <f t="shared" si="4"/>
        <v>0.55962101859495306</v>
      </c>
      <c r="N32" s="4">
        <f t="shared" si="5"/>
        <v>0.46489999999999998</v>
      </c>
      <c r="O32" s="4">
        <f t="shared" si="6"/>
        <v>0.33439999999999998</v>
      </c>
      <c r="Q32" s="4">
        <f t="shared" si="7"/>
        <v>0.35516840207088479</v>
      </c>
      <c r="R32" s="4">
        <f t="shared" si="8"/>
        <v>0.39123537559450422</v>
      </c>
      <c r="S32" s="4">
        <f t="shared" si="9"/>
        <v>0.98361267777267058</v>
      </c>
      <c r="T32" s="4">
        <f t="shared" si="10"/>
        <v>0.43790938485928371</v>
      </c>
      <c r="U32" s="4">
        <f t="shared" si="11"/>
        <v>1.5842650950248547</v>
      </c>
      <c r="V32" s="4">
        <f t="shared" si="12"/>
        <v>0.50048518247787388</v>
      </c>
      <c r="W32" s="4">
        <f t="shared" si="13"/>
        <v>0.50314999999999999</v>
      </c>
      <c r="X32" s="4">
        <f t="shared" si="14"/>
        <v>0.41610336956284116</v>
      </c>
      <c r="Y32" s="4">
        <f t="shared" si="15"/>
        <v>0.99490000000000001</v>
      </c>
      <c r="Z32" s="4">
        <f t="shared" si="16"/>
        <v>0.42939999999999995</v>
      </c>
    </row>
    <row r="33" spans="8:26" x14ac:dyDescent="0.3">
      <c r="H33" s="1">
        <f t="shared" si="17"/>
        <v>31</v>
      </c>
      <c r="I33" s="4">
        <f t="shared" si="0"/>
        <v>0.54105206811824214</v>
      </c>
      <c r="J33" s="4">
        <f t="shared" si="1"/>
        <v>0.4634501471149855</v>
      </c>
      <c r="K33" s="4">
        <f t="shared" si="2"/>
        <v>0.56810747728477606</v>
      </c>
      <c r="L33" s="4">
        <f t="shared" si="3"/>
        <v>1.8253599186655252</v>
      </c>
      <c r="M33" s="4">
        <f t="shared" si="4"/>
        <v>0.55696447348056344</v>
      </c>
      <c r="N33" s="4">
        <f t="shared" si="5"/>
        <v>0.47019999999999995</v>
      </c>
      <c r="O33" s="4">
        <f t="shared" si="6"/>
        <v>0.33534999999999993</v>
      </c>
      <c r="Q33" s="4">
        <f t="shared" si="7"/>
        <v>0.35665020591296609</v>
      </c>
      <c r="R33" s="4">
        <f t="shared" si="8"/>
        <v>0.39036252642601343</v>
      </c>
      <c r="S33" s="4">
        <f t="shared" si="9"/>
        <v>0.98422059729762701</v>
      </c>
      <c r="T33" s="4">
        <f t="shared" si="10"/>
        <v>0.43755129289272338</v>
      </c>
      <c r="U33" s="4">
        <f t="shared" si="11"/>
        <v>1.5813772648590165</v>
      </c>
      <c r="V33" s="4">
        <f t="shared" si="12"/>
        <v>0.50697135522713643</v>
      </c>
      <c r="W33" s="4">
        <f t="shared" si="13"/>
        <v>0.50972499999999998</v>
      </c>
      <c r="X33" s="4">
        <f t="shared" si="14"/>
        <v>0.41649225507687687</v>
      </c>
      <c r="Y33" s="4">
        <f t="shared" si="15"/>
        <v>1.0002</v>
      </c>
      <c r="Z33" s="4">
        <f t="shared" si="16"/>
        <v>0.43034999999999995</v>
      </c>
    </row>
    <row r="34" spans="8:26" x14ac:dyDescent="0.3">
      <c r="H34" s="1">
        <f t="shared" si="17"/>
        <v>32</v>
      </c>
      <c r="I34" s="4">
        <f t="shared" si="0"/>
        <v>0.55850536063818546</v>
      </c>
      <c r="J34" s="4">
        <f t="shared" si="1"/>
        <v>0.4680023029289373</v>
      </c>
      <c r="K34" s="4">
        <f t="shared" si="2"/>
        <v>0.56531791261425068</v>
      </c>
      <c r="L34" s="4">
        <f t="shared" si="3"/>
        <v>1.829822787343538</v>
      </c>
      <c r="M34" s="4">
        <f t="shared" si="4"/>
        <v>0.55422962403731202</v>
      </c>
      <c r="N34" s="4">
        <f t="shared" si="5"/>
        <v>0.47549999999999992</v>
      </c>
      <c r="O34" s="4">
        <f t="shared" si="6"/>
        <v>0.33629999999999993</v>
      </c>
      <c r="Q34" s="4">
        <f t="shared" si="7"/>
        <v>0.35811655075069798</v>
      </c>
      <c r="R34" s="4">
        <f t="shared" si="8"/>
        <v>0.38946394915376636</v>
      </c>
      <c r="S34" s="4">
        <f t="shared" si="9"/>
        <v>0.98482217466695299</v>
      </c>
      <c r="T34" s="4">
        <f t="shared" si="10"/>
        <v>0.43718264580667332</v>
      </c>
      <c r="U34" s="4">
        <f t="shared" si="11"/>
        <v>1.5784894346931782</v>
      </c>
      <c r="V34" s="4">
        <f t="shared" si="12"/>
        <v>0.51345752797639888</v>
      </c>
      <c r="W34" s="4">
        <f t="shared" si="13"/>
        <v>0.51629999999999998</v>
      </c>
      <c r="X34" s="4">
        <f t="shared" si="14"/>
        <v>0.41688114059091258</v>
      </c>
      <c r="Y34" s="4">
        <f t="shared" si="15"/>
        <v>1.0055000000000001</v>
      </c>
      <c r="Z34" s="4">
        <f t="shared" si="16"/>
        <v>0.43129999999999996</v>
      </c>
    </row>
    <row r="35" spans="8:26" x14ac:dyDescent="0.3">
      <c r="H35" s="1">
        <f t="shared" si="17"/>
        <v>33</v>
      </c>
      <c r="I35" s="4">
        <f t="shared" si="0"/>
        <v>0.57595865315812877</v>
      </c>
      <c r="J35" s="4">
        <f t="shared" si="1"/>
        <v>0.47250508081109671</v>
      </c>
      <c r="K35" s="4">
        <f t="shared" si="2"/>
        <v>0.56244932673450521</v>
      </c>
      <c r="L35" s="4">
        <f t="shared" si="3"/>
        <v>1.8342372466010066</v>
      </c>
      <c r="M35" s="4">
        <f t="shared" si="4"/>
        <v>0.55141730332683259</v>
      </c>
      <c r="N35" s="4">
        <f t="shared" si="5"/>
        <v>0.48079999999999995</v>
      </c>
      <c r="O35" s="4">
        <f t="shared" si="6"/>
        <v>0.33724999999999994</v>
      </c>
      <c r="Q35" s="4">
        <f t="shared" si="7"/>
        <v>0.35956698992123814</v>
      </c>
      <c r="R35" s="4">
        <f t="shared" si="8"/>
        <v>0.38853991749310496</v>
      </c>
      <c r="S35" s="4">
        <f t="shared" si="9"/>
        <v>0.98541722663435416</v>
      </c>
      <c r="T35" s="4">
        <f t="shared" si="10"/>
        <v>0.43680355589460712</v>
      </c>
      <c r="U35" s="4">
        <f t="shared" si="11"/>
        <v>1.57560160452734</v>
      </c>
      <c r="V35" s="4">
        <f t="shared" si="12"/>
        <v>0.51994370072566132</v>
      </c>
      <c r="W35" s="4">
        <f t="shared" si="13"/>
        <v>0.52287499999999998</v>
      </c>
      <c r="X35" s="4">
        <f t="shared" si="14"/>
        <v>0.41727002610494829</v>
      </c>
      <c r="Y35" s="4">
        <f t="shared" si="15"/>
        <v>1.0107999999999999</v>
      </c>
      <c r="Z35" s="4">
        <f t="shared" si="16"/>
        <v>0.43224999999999991</v>
      </c>
    </row>
    <row r="36" spans="8:26" x14ac:dyDescent="0.3">
      <c r="H36" s="1">
        <f t="shared" si="17"/>
        <v>34</v>
      </c>
      <c r="I36" s="4">
        <f t="shared" si="0"/>
        <v>0.59341194567807209</v>
      </c>
      <c r="J36" s="4">
        <f t="shared" si="1"/>
        <v>0.47695710917170142</v>
      </c>
      <c r="K36" s="4">
        <f t="shared" si="2"/>
        <v>0.55950259344458719</v>
      </c>
      <c r="L36" s="4">
        <f t="shared" si="3"/>
        <v>1.8386019517508769</v>
      </c>
      <c r="M36" s="4">
        <f t="shared" si="4"/>
        <v>0.54852836800925686</v>
      </c>
      <c r="N36" s="4">
        <f t="shared" si="5"/>
        <v>0.48609999999999998</v>
      </c>
      <c r="O36" s="4">
        <f t="shared" si="6"/>
        <v>0.33819999999999995</v>
      </c>
      <c r="Q36" s="4">
        <f t="shared" si="7"/>
        <v>0.36100108160676447</v>
      </c>
      <c r="R36" s="4">
        <f t="shared" si="8"/>
        <v>0.38759071291302427</v>
      </c>
      <c r="S36" s="4">
        <f t="shared" si="9"/>
        <v>0.98600557194123661</v>
      </c>
      <c r="T36" s="4">
        <f t="shared" si="10"/>
        <v>0.43641413863098427</v>
      </c>
      <c r="U36" s="4">
        <f t="shared" si="11"/>
        <v>1.5727137743615018</v>
      </c>
      <c r="V36" s="4">
        <f t="shared" si="12"/>
        <v>0.52642987347492376</v>
      </c>
      <c r="W36" s="4">
        <f t="shared" si="13"/>
        <v>0.52944999999999998</v>
      </c>
      <c r="X36" s="4">
        <f t="shared" si="14"/>
        <v>0.417658911618984</v>
      </c>
      <c r="Y36" s="4">
        <f t="shared" si="15"/>
        <v>1.0161</v>
      </c>
      <c r="Z36" s="4">
        <f t="shared" si="16"/>
        <v>0.43319999999999992</v>
      </c>
    </row>
    <row r="37" spans="8:26" x14ac:dyDescent="0.3">
      <c r="H37" s="1">
        <f t="shared" si="17"/>
        <v>35</v>
      </c>
      <c r="I37" s="4">
        <f t="shared" si="0"/>
        <v>0.6108652381980153</v>
      </c>
      <c r="J37" s="4">
        <f t="shared" si="1"/>
        <v>0.4813570318797849</v>
      </c>
      <c r="K37" s="4">
        <f t="shared" si="2"/>
        <v>0.5564786103480025</v>
      </c>
      <c r="L37" s="4">
        <f t="shared" si="3"/>
        <v>1.8429155732616787</v>
      </c>
      <c r="M37" s="4">
        <f t="shared" si="4"/>
        <v>0.54556369808226857</v>
      </c>
      <c r="N37" s="4">
        <f t="shared" si="5"/>
        <v>0.49139999999999995</v>
      </c>
      <c r="O37" s="4">
        <f t="shared" si="6"/>
        <v>0.33914999999999995</v>
      </c>
      <c r="Q37" s="4">
        <f t="shared" si="7"/>
        <v>0.3624183889690572</v>
      </c>
      <c r="R37" s="4">
        <f t="shared" si="8"/>
        <v>0.38661662455043461</v>
      </c>
      <c r="S37" s="4">
        <f t="shared" si="9"/>
        <v>0.98658703137192094</v>
      </c>
      <c r="T37" s="4">
        <f t="shared" si="10"/>
        <v>0.43601451263607566</v>
      </c>
      <c r="U37" s="4">
        <f t="shared" si="11"/>
        <v>1.5698259441956637</v>
      </c>
      <c r="V37" s="4">
        <f t="shared" si="12"/>
        <v>0.5329160462241862</v>
      </c>
      <c r="W37" s="4">
        <f t="shared" si="13"/>
        <v>0.53602499999999997</v>
      </c>
      <c r="X37" s="4">
        <f t="shared" si="14"/>
        <v>0.41804779713301976</v>
      </c>
      <c r="Y37" s="4">
        <f t="shared" si="15"/>
        <v>1.0213999999999999</v>
      </c>
      <c r="Z37" s="4">
        <f t="shared" si="16"/>
        <v>0.43414999999999992</v>
      </c>
    </row>
    <row r="38" spans="8:26" x14ac:dyDescent="0.3">
      <c r="H38" s="1">
        <f t="shared" si="17"/>
        <v>36</v>
      </c>
      <c r="I38" s="4">
        <f t="shared" si="0"/>
        <v>0.62831853071795862</v>
      </c>
      <c r="J38" s="4">
        <f t="shared" si="1"/>
        <v>0.48570350867626744</v>
      </c>
      <c r="K38" s="4">
        <f t="shared" si="2"/>
        <v>0.55337829857929632</v>
      </c>
      <c r="L38" s="4">
        <f t="shared" si="3"/>
        <v>1.8471767971625126</v>
      </c>
      <c r="M38" s="4">
        <f t="shared" si="4"/>
        <v>0.54252419661304663</v>
      </c>
      <c r="N38" s="4">
        <f t="shared" si="5"/>
        <v>0.49669999999999992</v>
      </c>
      <c r="O38" s="4">
        <f t="shared" si="6"/>
        <v>0.34009999999999996</v>
      </c>
      <c r="Q38" s="4">
        <f t="shared" si="7"/>
        <v>0.36381848028256408</v>
      </c>
      <c r="R38" s="4">
        <f t="shared" si="8"/>
        <v>0.38561794912208736</v>
      </c>
      <c r="S38" s="4">
        <f t="shared" si="9"/>
        <v>0.98716142780823146</v>
      </c>
      <c r="T38" s="4">
        <f t="shared" si="10"/>
        <v>0.43560479963983068</v>
      </c>
      <c r="U38" s="4">
        <f t="shared" si="11"/>
        <v>1.5669381140298255</v>
      </c>
      <c r="V38" s="4">
        <f t="shared" si="12"/>
        <v>0.53940221897344864</v>
      </c>
      <c r="W38" s="4">
        <f t="shared" si="13"/>
        <v>0.54259999999999997</v>
      </c>
      <c r="X38" s="4">
        <f t="shared" si="14"/>
        <v>0.41843668264705547</v>
      </c>
      <c r="Y38" s="4">
        <f t="shared" si="15"/>
        <v>1.0266999999999999</v>
      </c>
      <c r="Z38" s="4">
        <f t="shared" si="16"/>
        <v>0.43509999999999993</v>
      </c>
    </row>
    <row r="39" spans="8:26" x14ac:dyDescent="0.3">
      <c r="H39" s="1">
        <f t="shared" si="17"/>
        <v>37</v>
      </c>
      <c r="I39" s="4">
        <f t="shared" si="0"/>
        <v>0.64577182323790194</v>
      </c>
      <c r="J39" s="4">
        <f t="shared" si="1"/>
        <v>0.48999521558221149</v>
      </c>
      <c r="K39" s="4">
        <f t="shared" si="2"/>
        <v>0.55020260252346676</v>
      </c>
      <c r="L39" s="4">
        <f t="shared" si="3"/>
        <v>1.8513843254432991</v>
      </c>
      <c r="M39" s="4">
        <f t="shared" si="4"/>
        <v>0.53941078946318299</v>
      </c>
      <c r="N39" s="4">
        <f t="shared" si="5"/>
        <v>0.502</v>
      </c>
      <c r="O39" s="4">
        <f t="shared" si="6"/>
        <v>0.34104999999999996</v>
      </c>
      <c r="Q39" s="4">
        <f t="shared" si="7"/>
        <v>0.36520092906590795</v>
      </c>
      <c r="R39" s="4">
        <f t="shared" si="8"/>
        <v>0.38459499083419241</v>
      </c>
      <c r="S39" s="4">
        <f t="shared" si="9"/>
        <v>0.98772858628344951</v>
      </c>
      <c r="T39" s="4">
        <f t="shared" si="10"/>
        <v>0.43518512444479684</v>
      </c>
      <c r="U39" s="4">
        <f t="shared" si="11"/>
        <v>1.5640502838639874</v>
      </c>
      <c r="V39" s="4">
        <f t="shared" si="12"/>
        <v>0.5458883917227112</v>
      </c>
      <c r="W39" s="4">
        <f t="shared" si="13"/>
        <v>0.54917499999999997</v>
      </c>
      <c r="X39" s="4">
        <f t="shared" si="14"/>
        <v>0.41882556816109118</v>
      </c>
      <c r="Y39" s="4">
        <f t="shared" si="15"/>
        <v>1.032</v>
      </c>
      <c r="Z39" s="4">
        <f t="shared" si="16"/>
        <v>0.43604999999999994</v>
      </c>
    </row>
    <row r="40" spans="8:26" x14ac:dyDescent="0.3">
      <c r="H40" s="1">
        <f t="shared" si="17"/>
        <v>38</v>
      </c>
      <c r="I40" s="4">
        <f t="shared" si="0"/>
        <v>0.66322511575784526</v>
      </c>
      <c r="J40" s="4">
        <f t="shared" si="1"/>
        <v>0.4942308453021188</v>
      </c>
      <c r="K40" s="4">
        <f t="shared" si="2"/>
        <v>0.54695248952829612</v>
      </c>
      <c r="L40" s="4">
        <f t="shared" si="3"/>
        <v>1.8555368764501647</v>
      </c>
      <c r="M40" s="4">
        <f t="shared" si="4"/>
        <v>0.53622442500665579</v>
      </c>
      <c r="N40" s="4">
        <f t="shared" si="5"/>
        <v>0.50729999999999997</v>
      </c>
      <c r="O40" s="4">
        <f t="shared" si="6"/>
        <v>0.34199999999999997</v>
      </c>
      <c r="Q40" s="4">
        <f t="shared" si="7"/>
        <v>0.36656531421179733</v>
      </c>
      <c r="R40" s="4">
        <f t="shared" si="8"/>
        <v>0.38354806128975383</v>
      </c>
      <c r="S40" s="4">
        <f t="shared" si="9"/>
        <v>0.98828833403560923</v>
      </c>
      <c r="T40" s="4">
        <f t="shared" si="10"/>
        <v>0.4347556148881041</v>
      </c>
      <c r="U40" s="4">
        <f t="shared" si="11"/>
        <v>1.5611624536981492</v>
      </c>
      <c r="V40" s="4">
        <f t="shared" si="12"/>
        <v>0.55237456447197364</v>
      </c>
      <c r="W40" s="4">
        <f t="shared" si="13"/>
        <v>0.55574999999999997</v>
      </c>
      <c r="X40" s="4">
        <f t="shared" si="14"/>
        <v>0.41921445367512689</v>
      </c>
      <c r="Y40" s="4">
        <f t="shared" si="15"/>
        <v>1.0373000000000001</v>
      </c>
      <c r="Z40" s="4">
        <f t="shared" si="16"/>
        <v>0.43699999999999994</v>
      </c>
    </row>
    <row r="41" spans="8:26" x14ac:dyDescent="0.3">
      <c r="H41" s="1">
        <f t="shared" si="17"/>
        <v>39</v>
      </c>
      <c r="I41" s="4">
        <f t="shared" si="0"/>
        <v>0.68067840827778847</v>
      </c>
      <c r="J41" s="4">
        <f t="shared" si="1"/>
        <v>0.49840910762214519</v>
      </c>
      <c r="K41" s="4">
        <f t="shared" si="2"/>
        <v>0.54362894960968733</v>
      </c>
      <c r="L41" s="4">
        <f t="shared" si="3"/>
        <v>1.8596331852758461</v>
      </c>
      <c r="M41" s="4">
        <f t="shared" si="4"/>
        <v>0.53296607384094541</v>
      </c>
      <c r="N41" s="4">
        <f t="shared" si="5"/>
        <v>0.51259999999999994</v>
      </c>
      <c r="O41" s="4">
        <f t="shared" si="6"/>
        <v>0.34294999999999998</v>
      </c>
      <c r="Q41" s="4">
        <f t="shared" si="7"/>
        <v>0.3679112201152997</v>
      </c>
      <c r="R41" s="4">
        <f t="shared" si="8"/>
        <v>0.38247747939365279</v>
      </c>
      <c r="S41" s="4">
        <f t="shared" si="9"/>
        <v>0.98884050056012285</v>
      </c>
      <c r="T41" s="4">
        <f t="shared" si="10"/>
        <v>0.43431640180252418</v>
      </c>
      <c r="U41" s="4">
        <f t="shared" si="11"/>
        <v>1.5582746235323111</v>
      </c>
      <c r="V41" s="4">
        <f t="shared" si="12"/>
        <v>0.55886073722123608</v>
      </c>
      <c r="W41" s="4">
        <f t="shared" si="13"/>
        <v>0.56232499999999996</v>
      </c>
      <c r="X41" s="4">
        <f t="shared" si="14"/>
        <v>0.41960333918916259</v>
      </c>
      <c r="Y41" s="4">
        <f t="shared" si="15"/>
        <v>1.0426</v>
      </c>
      <c r="Z41" s="4">
        <f t="shared" si="16"/>
        <v>0.43794999999999995</v>
      </c>
    </row>
    <row r="42" spans="8:26" x14ac:dyDescent="0.3">
      <c r="H42" s="1">
        <f t="shared" si="17"/>
        <v>40</v>
      </c>
      <c r="I42" s="4">
        <f t="shared" si="0"/>
        <v>0.69813170079773179</v>
      </c>
      <c r="J42" s="4">
        <f t="shared" si="1"/>
        <v>0.50252872980311225</v>
      </c>
      <c r="K42" s="4">
        <f t="shared" si="2"/>
        <v>0.54023299515009526</v>
      </c>
      <c r="L42" s="4">
        <f t="shared" si="3"/>
        <v>1.863672004144993</v>
      </c>
      <c r="M42" s="4">
        <f t="shared" si="4"/>
        <v>0.52963672849138144</v>
      </c>
      <c r="N42" s="4">
        <f t="shared" si="5"/>
        <v>0.51789999999999992</v>
      </c>
      <c r="O42" s="4">
        <f t="shared" si="6"/>
        <v>0.34389999999999993</v>
      </c>
      <c r="Q42" s="4">
        <f t="shared" si="7"/>
        <v>0.36923823680043877</v>
      </c>
      <c r="R42" s="4">
        <f t="shared" si="8"/>
        <v>0.3813835712555057</v>
      </c>
      <c r="S42" s="4">
        <f t="shared" si="9"/>
        <v>0.98938491766171843</v>
      </c>
      <c r="T42" s="4">
        <f t="shared" si="10"/>
        <v>0.43386761897661769</v>
      </c>
      <c r="U42" s="4">
        <f t="shared" si="11"/>
        <v>1.5553867933664729</v>
      </c>
      <c r="V42" s="4">
        <f t="shared" si="12"/>
        <v>0.56534690997049863</v>
      </c>
      <c r="W42" s="4">
        <f t="shared" si="13"/>
        <v>0.56889999999999996</v>
      </c>
      <c r="X42" s="4">
        <f t="shared" si="14"/>
        <v>0.4199922247031983</v>
      </c>
      <c r="Y42" s="4">
        <f t="shared" si="15"/>
        <v>1.0478999999999998</v>
      </c>
      <c r="Z42" s="4">
        <f t="shared" si="16"/>
        <v>0.43889999999999996</v>
      </c>
    </row>
    <row r="43" spans="8:26" x14ac:dyDescent="0.3">
      <c r="H43" s="1">
        <f t="shared" si="17"/>
        <v>41</v>
      </c>
      <c r="I43" s="4">
        <f t="shared" si="0"/>
        <v>0.71558499331767511</v>
      </c>
      <c r="J43" s="4">
        <f t="shared" si="1"/>
        <v>0.5065884569681961</v>
      </c>
      <c r="K43" s="4">
        <f t="shared" si="2"/>
        <v>0.53676566059014585</v>
      </c>
      <c r="L43" s="4">
        <f t="shared" si="3"/>
        <v>1.867652102794253</v>
      </c>
      <c r="M43" s="4">
        <f t="shared" si="4"/>
        <v>0.52623740310880929</v>
      </c>
      <c r="N43" s="4">
        <f t="shared" si="5"/>
        <v>0.52319999999999989</v>
      </c>
      <c r="O43" s="4">
        <f t="shared" si="6"/>
        <v>0.34484999999999993</v>
      </c>
      <c r="Q43" s="4">
        <f t="shared" si="7"/>
        <v>0.37054596004507717</v>
      </c>
      <c r="R43" s="4">
        <f t="shared" si="8"/>
        <v>0.38026667009032844</v>
      </c>
      <c r="S43" s="4">
        <f t="shared" si="9"/>
        <v>0.9899214195056727</v>
      </c>
      <c r="T43" s="4">
        <f t="shared" si="10"/>
        <v>0.43340940311398085</v>
      </c>
      <c r="U43" s="4">
        <f t="shared" si="11"/>
        <v>1.5524989632006347</v>
      </c>
      <c r="V43" s="4">
        <f t="shared" si="12"/>
        <v>0.57183308271976108</v>
      </c>
      <c r="W43" s="4">
        <f t="shared" si="13"/>
        <v>0.57547499999999996</v>
      </c>
      <c r="X43" s="4">
        <f t="shared" si="14"/>
        <v>0.42038111021723407</v>
      </c>
      <c r="Y43" s="4">
        <f t="shared" si="15"/>
        <v>1.0531999999999999</v>
      </c>
      <c r="Z43" s="4">
        <f t="shared" si="16"/>
        <v>0.43984999999999996</v>
      </c>
    </row>
    <row r="44" spans="8:26" x14ac:dyDescent="0.3">
      <c r="H44" s="1">
        <f t="shared" si="17"/>
        <v>42</v>
      </c>
      <c r="I44" s="4">
        <f t="shared" si="0"/>
        <v>0.73303828583761843</v>
      </c>
      <c r="J44" s="4">
        <f t="shared" si="1"/>
        <v>0.51058705248517466</v>
      </c>
      <c r="K44" s="4">
        <f t="shared" si="2"/>
        <v>0.53322800211353483</v>
      </c>
      <c r="L44" s="4">
        <f t="shared" si="3"/>
        <v>1.8715722688470215</v>
      </c>
      <c r="M44" s="4">
        <f t="shared" si="4"/>
        <v>0.52276913316067042</v>
      </c>
      <c r="N44" s="4">
        <f t="shared" si="5"/>
        <v>0.52849999999999997</v>
      </c>
      <c r="O44" s="4">
        <f t="shared" si="6"/>
        <v>0.34579999999999994</v>
      </c>
      <c r="Q44" s="4">
        <f t="shared" si="7"/>
        <v>0.37183399150404639</v>
      </c>
      <c r="R44" s="4">
        <f t="shared" si="8"/>
        <v>0.37912711611703559</v>
      </c>
      <c r="S44" s="4">
        <f t="shared" si="9"/>
        <v>0.99044984266832681</v>
      </c>
      <c r="T44" s="4">
        <f t="shared" si="10"/>
        <v>0.4329418937916043</v>
      </c>
      <c r="U44" s="4">
        <f t="shared" si="11"/>
        <v>1.5496111330347964</v>
      </c>
      <c r="V44" s="4">
        <f t="shared" si="12"/>
        <v>0.57831925546902352</v>
      </c>
      <c r="W44" s="4">
        <f t="shared" si="13"/>
        <v>0.58204999999999996</v>
      </c>
      <c r="X44" s="4">
        <f t="shared" si="14"/>
        <v>0.42076999573126977</v>
      </c>
      <c r="Y44" s="4">
        <f t="shared" si="15"/>
        <v>1.0585</v>
      </c>
      <c r="Z44" s="4">
        <f t="shared" si="16"/>
        <v>0.44079999999999997</v>
      </c>
    </row>
    <row r="45" spans="8:26" x14ac:dyDescent="0.3">
      <c r="H45" s="1">
        <f t="shared" si="17"/>
        <v>43</v>
      </c>
      <c r="I45" s="4">
        <f t="shared" si="0"/>
        <v>0.75049157835756175</v>
      </c>
      <c r="J45" s="4">
        <f t="shared" si="1"/>
        <v>0.51452329834311816</v>
      </c>
      <c r="K45" s="4">
        <f t="shared" si="2"/>
        <v>0.52962109732530416</v>
      </c>
      <c r="L45" s="4">
        <f t="shared" si="3"/>
        <v>1.8754313081827432</v>
      </c>
      <c r="M45" s="4">
        <f t="shared" si="4"/>
        <v>0.51923297511558908</v>
      </c>
      <c r="N45" s="4">
        <f t="shared" si="5"/>
        <v>0.53379999999999994</v>
      </c>
      <c r="O45" s="4">
        <f t="shared" si="6"/>
        <v>0.34674999999999995</v>
      </c>
      <c r="Q45" s="4">
        <f t="shared" si="7"/>
        <v>0.37310193883048648</v>
      </c>
      <c r="R45" s="4">
        <f t="shared" si="8"/>
        <v>0.37796525645480644</v>
      </c>
      <c r="S45" s="4">
        <f t="shared" si="9"/>
        <v>0.99097002618686636</v>
      </c>
      <c r="T45" s="4">
        <f t="shared" si="10"/>
        <v>0.43246523341735643</v>
      </c>
      <c r="U45" s="4">
        <f t="shared" si="11"/>
        <v>1.5467233028689582</v>
      </c>
      <c r="V45" s="4">
        <f t="shared" si="12"/>
        <v>0.58480542821828596</v>
      </c>
      <c r="W45" s="4">
        <f t="shared" si="13"/>
        <v>0.58862499999999995</v>
      </c>
      <c r="X45" s="4">
        <f t="shared" si="14"/>
        <v>0.42115888124530548</v>
      </c>
      <c r="Y45" s="4">
        <f t="shared" si="15"/>
        <v>1.0638000000000001</v>
      </c>
      <c r="Z45" s="4">
        <f t="shared" si="16"/>
        <v>0.44174999999999998</v>
      </c>
    </row>
    <row r="46" spans="8:26" x14ac:dyDescent="0.3">
      <c r="H46" s="1">
        <f t="shared" si="17"/>
        <v>44</v>
      </c>
      <c r="I46" s="4">
        <f t="shared" si="0"/>
        <v>0.76794487087750496</v>
      </c>
      <c r="J46" s="4">
        <f t="shared" si="1"/>
        <v>0.5183959955234072</v>
      </c>
      <c r="K46" s="4">
        <f t="shared" si="2"/>
        <v>0.52594604492359331</v>
      </c>
      <c r="L46" s="4">
        <f t="shared" si="3"/>
        <v>1.8792280453006531</v>
      </c>
      <c r="M46" s="4">
        <f t="shared" si="4"/>
        <v>0.5156300061215614</v>
      </c>
      <c r="N46" s="4">
        <f t="shared" si="5"/>
        <v>0.53909999999999991</v>
      </c>
      <c r="O46" s="4">
        <f t="shared" si="6"/>
        <v>0.34769999999999995</v>
      </c>
      <c r="Q46" s="4">
        <f t="shared" si="7"/>
        <v>0.37434941579535908</v>
      </c>
      <c r="R46" s="4">
        <f t="shared" si="8"/>
        <v>0.37678144501734934</v>
      </c>
      <c r="S46" s="4">
        <f t="shared" si="9"/>
        <v>0.99148181160835236</v>
      </c>
      <c r="T46" s="4">
        <f t="shared" si="10"/>
        <v>0.4319795671866048</v>
      </c>
      <c r="U46" s="4">
        <f t="shared" si="11"/>
        <v>1.54383547270312</v>
      </c>
      <c r="V46" s="4">
        <f t="shared" si="12"/>
        <v>0.5912916009675484</v>
      </c>
      <c r="W46" s="4">
        <f t="shared" si="13"/>
        <v>0.59519999999999995</v>
      </c>
      <c r="X46" s="4">
        <f t="shared" si="14"/>
        <v>0.42154776675934119</v>
      </c>
      <c r="Y46" s="4">
        <f t="shared" si="15"/>
        <v>1.0690999999999999</v>
      </c>
      <c r="Z46" s="4">
        <f t="shared" si="16"/>
        <v>0.44269999999999998</v>
      </c>
    </row>
    <row r="47" spans="8:26" x14ac:dyDescent="0.3">
      <c r="H47" s="1">
        <f t="shared" si="17"/>
        <v>45</v>
      </c>
      <c r="I47" s="4">
        <f t="shared" si="0"/>
        <v>0.78539816339744828</v>
      </c>
      <c r="J47" s="4">
        <f t="shared" si="1"/>
        <v>0.52220396436496475</v>
      </c>
      <c r="K47" s="4">
        <f t="shared" si="2"/>
        <v>0.52220396436496486</v>
      </c>
      <c r="L47" s="4">
        <f t="shared" si="3"/>
        <v>1.8829613236778455</v>
      </c>
      <c r="M47" s="4">
        <f t="shared" si="4"/>
        <v>0.51196132367784553</v>
      </c>
      <c r="N47" s="4">
        <f t="shared" si="5"/>
        <v>0.5444</v>
      </c>
      <c r="O47" s="4">
        <f t="shared" si="6"/>
        <v>0.34864999999999996</v>
      </c>
      <c r="Q47" s="4">
        <f t="shared" si="7"/>
        <v>0.37557604240509601</v>
      </c>
      <c r="R47" s="4">
        <f t="shared" si="8"/>
        <v>0.37557604240509601</v>
      </c>
      <c r="S47" s="4">
        <f t="shared" si="9"/>
        <v>0.99198504303798818</v>
      </c>
      <c r="T47" s="4">
        <f t="shared" si="10"/>
        <v>0.43148504303798807</v>
      </c>
      <c r="U47" s="4">
        <f t="shared" si="11"/>
        <v>1.5409476425372819</v>
      </c>
      <c r="V47" s="4">
        <f t="shared" si="12"/>
        <v>0.59777777371681085</v>
      </c>
      <c r="W47" s="4">
        <f t="shared" si="13"/>
        <v>0.60177499999999995</v>
      </c>
      <c r="X47" s="4">
        <f t="shared" si="14"/>
        <v>0.4219366522733769</v>
      </c>
      <c r="Y47" s="4">
        <f t="shared" si="15"/>
        <v>1.0743999999999998</v>
      </c>
      <c r="Z47" s="4">
        <f t="shared" si="16"/>
        <v>0.44364999999999999</v>
      </c>
    </row>
    <row r="48" spans="8:26" x14ac:dyDescent="0.3">
      <c r="H48" s="1">
        <f t="shared" si="17"/>
        <v>46</v>
      </c>
      <c r="I48" s="4">
        <f t="shared" si="0"/>
        <v>0.8028514559173916</v>
      </c>
      <c r="J48" s="4">
        <f t="shared" si="1"/>
        <v>0.52594604492359331</v>
      </c>
      <c r="K48" s="4">
        <f t="shared" si="2"/>
        <v>0.5183959955234072</v>
      </c>
      <c r="L48" s="4">
        <f t="shared" si="3"/>
        <v>1.8866300061215613</v>
      </c>
      <c r="M48" s="4">
        <f t="shared" si="4"/>
        <v>0.50822804530065313</v>
      </c>
      <c r="N48" s="4">
        <f t="shared" si="5"/>
        <v>0.54969999999999997</v>
      </c>
      <c r="O48" s="4">
        <f t="shared" si="6"/>
        <v>0.34959999999999997</v>
      </c>
      <c r="Q48" s="4">
        <f t="shared" si="7"/>
        <v>0.37678144501734934</v>
      </c>
      <c r="R48" s="4">
        <f t="shared" si="8"/>
        <v>0.37434941579535908</v>
      </c>
      <c r="S48" s="4">
        <f t="shared" si="9"/>
        <v>0.99247956718660491</v>
      </c>
      <c r="T48" s="4">
        <f t="shared" si="10"/>
        <v>0.43098181160835236</v>
      </c>
      <c r="U48" s="4">
        <f t="shared" si="11"/>
        <v>1.5380598123714437</v>
      </c>
      <c r="V48" s="4">
        <f t="shared" si="12"/>
        <v>0.60426394646607329</v>
      </c>
      <c r="W48" s="4">
        <f t="shared" si="13"/>
        <v>0.60834999999999995</v>
      </c>
      <c r="X48" s="4">
        <f t="shared" si="14"/>
        <v>0.42232553778741261</v>
      </c>
      <c r="Y48" s="4">
        <f t="shared" si="15"/>
        <v>1.0796999999999999</v>
      </c>
      <c r="Z48" s="4">
        <f t="shared" si="16"/>
        <v>0.44459999999999994</v>
      </c>
    </row>
    <row r="49" spans="8:26" x14ac:dyDescent="0.3">
      <c r="H49" s="1">
        <f t="shared" si="17"/>
        <v>47</v>
      </c>
      <c r="I49" s="4">
        <f t="shared" si="0"/>
        <v>0.82030474843733492</v>
      </c>
      <c r="J49" s="4">
        <f t="shared" si="1"/>
        <v>0.52962109732530416</v>
      </c>
      <c r="K49" s="4">
        <f t="shared" si="2"/>
        <v>0.51452329834311816</v>
      </c>
      <c r="L49" s="4">
        <f t="shared" si="3"/>
        <v>1.8902329751155891</v>
      </c>
      <c r="M49" s="4">
        <f t="shared" si="4"/>
        <v>0.50443130818274318</v>
      </c>
      <c r="N49" s="4">
        <f t="shared" si="5"/>
        <v>0.55499999999999994</v>
      </c>
      <c r="O49" s="4">
        <f t="shared" si="6"/>
        <v>0.35054999999999997</v>
      </c>
      <c r="Q49" s="4">
        <f t="shared" si="7"/>
        <v>0.37796525645480644</v>
      </c>
      <c r="R49" s="4">
        <f t="shared" si="8"/>
        <v>0.37310193883048648</v>
      </c>
      <c r="S49" s="4">
        <f t="shared" si="9"/>
        <v>0.99296523341735643</v>
      </c>
      <c r="T49" s="4">
        <f t="shared" si="10"/>
        <v>0.43047002618686619</v>
      </c>
      <c r="U49" s="4">
        <f t="shared" si="11"/>
        <v>1.5351719822056056</v>
      </c>
      <c r="V49" s="4">
        <f t="shared" si="12"/>
        <v>0.61075011921533584</v>
      </c>
      <c r="W49" s="4">
        <f t="shared" si="13"/>
        <v>0.61492499999999994</v>
      </c>
      <c r="X49" s="4">
        <f t="shared" si="14"/>
        <v>0.42271442330144837</v>
      </c>
      <c r="Y49" s="4">
        <f t="shared" si="15"/>
        <v>1.085</v>
      </c>
      <c r="Z49" s="4">
        <f t="shared" si="16"/>
        <v>0.44554999999999995</v>
      </c>
    </row>
    <row r="50" spans="8:26" x14ac:dyDescent="0.3">
      <c r="H50" s="1">
        <f t="shared" si="17"/>
        <v>48</v>
      </c>
      <c r="I50" s="4">
        <f t="shared" si="0"/>
        <v>0.83775804095727824</v>
      </c>
      <c r="J50" s="4">
        <f t="shared" si="1"/>
        <v>0.53322800211353483</v>
      </c>
      <c r="K50" s="4">
        <f t="shared" si="2"/>
        <v>0.51058705248517466</v>
      </c>
      <c r="L50" s="4">
        <f t="shared" si="3"/>
        <v>1.8937691331606703</v>
      </c>
      <c r="M50" s="4">
        <f t="shared" si="4"/>
        <v>0.50057226884702155</v>
      </c>
      <c r="N50" s="4">
        <f t="shared" si="5"/>
        <v>0.56030000000000002</v>
      </c>
      <c r="O50" s="4">
        <f t="shared" si="6"/>
        <v>0.35149999999999992</v>
      </c>
      <c r="Q50" s="4">
        <f t="shared" si="7"/>
        <v>0.37912711611703559</v>
      </c>
      <c r="R50" s="4">
        <f t="shared" si="8"/>
        <v>0.37183399150404639</v>
      </c>
      <c r="S50" s="4">
        <f t="shared" si="9"/>
        <v>0.9934418937916043</v>
      </c>
      <c r="T50" s="4">
        <f t="shared" si="10"/>
        <v>0.42994984266832664</v>
      </c>
      <c r="U50" s="4">
        <f t="shared" si="11"/>
        <v>1.5322841520397674</v>
      </c>
      <c r="V50" s="4">
        <f t="shared" si="12"/>
        <v>0.61723629196459828</v>
      </c>
      <c r="W50" s="4">
        <f t="shared" si="13"/>
        <v>0.62149999999999994</v>
      </c>
      <c r="X50" s="4">
        <f t="shared" si="14"/>
        <v>0.42310330881548408</v>
      </c>
      <c r="Y50" s="4">
        <f t="shared" si="15"/>
        <v>1.0903</v>
      </c>
      <c r="Z50" s="4">
        <f t="shared" si="16"/>
        <v>0.44649999999999995</v>
      </c>
    </row>
    <row r="51" spans="8:26" x14ac:dyDescent="0.3">
      <c r="H51" s="1">
        <f t="shared" si="17"/>
        <v>49</v>
      </c>
      <c r="I51" s="4">
        <f t="shared" si="0"/>
        <v>0.85521133347722145</v>
      </c>
      <c r="J51" s="4">
        <f t="shared" si="1"/>
        <v>0.53676566059014585</v>
      </c>
      <c r="K51" s="4">
        <f t="shared" si="2"/>
        <v>0.5065884569681961</v>
      </c>
      <c r="L51" s="4">
        <f t="shared" si="3"/>
        <v>1.8972374031088093</v>
      </c>
      <c r="M51" s="4">
        <f t="shared" si="4"/>
        <v>0.49665210279425304</v>
      </c>
      <c r="N51" s="4">
        <f t="shared" si="5"/>
        <v>0.56559999999999988</v>
      </c>
      <c r="O51" s="4">
        <f t="shared" si="6"/>
        <v>0.35244999999999993</v>
      </c>
      <c r="Q51" s="4">
        <f t="shared" si="7"/>
        <v>0.38026667009032844</v>
      </c>
      <c r="R51" s="4">
        <f t="shared" si="8"/>
        <v>0.37054596004507717</v>
      </c>
      <c r="S51" s="4">
        <f t="shared" si="9"/>
        <v>0.99390940311398079</v>
      </c>
      <c r="T51" s="4">
        <f t="shared" si="10"/>
        <v>0.42942141950567264</v>
      </c>
      <c r="U51" s="4">
        <f t="shared" si="11"/>
        <v>1.5293963218739293</v>
      </c>
      <c r="V51" s="4">
        <f t="shared" si="12"/>
        <v>0.62372246471386084</v>
      </c>
      <c r="W51" s="4">
        <f t="shared" si="13"/>
        <v>0.62807499999999994</v>
      </c>
      <c r="X51" s="4">
        <f t="shared" si="14"/>
        <v>0.42349219432951979</v>
      </c>
      <c r="Y51" s="4">
        <f t="shared" si="15"/>
        <v>1.0955999999999999</v>
      </c>
      <c r="Z51" s="4">
        <f t="shared" si="16"/>
        <v>0.44744999999999996</v>
      </c>
    </row>
    <row r="52" spans="8:26" x14ac:dyDescent="0.3">
      <c r="H52" s="1">
        <f t="shared" si="17"/>
        <v>50</v>
      </c>
      <c r="I52" s="4">
        <f t="shared" si="0"/>
        <v>0.87266462599716477</v>
      </c>
      <c r="J52" s="4">
        <f t="shared" si="1"/>
        <v>0.54023299515009526</v>
      </c>
      <c r="K52" s="4">
        <f t="shared" si="2"/>
        <v>0.50252872980311225</v>
      </c>
      <c r="L52" s="4">
        <f t="shared" si="3"/>
        <v>1.9006367284913814</v>
      </c>
      <c r="M52" s="4">
        <f t="shared" si="4"/>
        <v>0.49267200414499307</v>
      </c>
      <c r="N52" s="4">
        <f t="shared" si="5"/>
        <v>0.57089999999999996</v>
      </c>
      <c r="O52" s="4">
        <f t="shared" si="6"/>
        <v>0.35339999999999994</v>
      </c>
      <c r="Q52" s="4">
        <f t="shared" si="7"/>
        <v>0.3813835712555057</v>
      </c>
      <c r="R52" s="4">
        <f t="shared" si="8"/>
        <v>0.36923823680043877</v>
      </c>
      <c r="S52" s="4">
        <f t="shared" si="9"/>
        <v>0.99436761897661774</v>
      </c>
      <c r="T52" s="4">
        <f t="shared" si="10"/>
        <v>0.42888491766171843</v>
      </c>
      <c r="U52" s="4">
        <f t="shared" si="11"/>
        <v>1.5265084917080909</v>
      </c>
      <c r="V52" s="4">
        <f t="shared" si="12"/>
        <v>0.63020863746312328</v>
      </c>
      <c r="W52" s="4">
        <f t="shared" si="13"/>
        <v>0.63464999999999994</v>
      </c>
      <c r="X52" s="4">
        <f t="shared" si="14"/>
        <v>0.4238810798435555</v>
      </c>
      <c r="Y52" s="4">
        <f t="shared" si="15"/>
        <v>1.1009</v>
      </c>
      <c r="Z52" s="4">
        <f t="shared" si="16"/>
        <v>0.44839999999999991</v>
      </c>
    </row>
    <row r="53" spans="8:26" x14ac:dyDescent="0.3">
      <c r="H53" s="1">
        <f t="shared" si="17"/>
        <v>51</v>
      </c>
      <c r="I53" s="4">
        <f t="shared" si="0"/>
        <v>0.89011791851710809</v>
      </c>
      <c r="J53" s="4">
        <f t="shared" si="1"/>
        <v>0.54362894960968733</v>
      </c>
      <c r="K53" s="4">
        <f t="shared" si="2"/>
        <v>0.49840910762214519</v>
      </c>
      <c r="L53" s="4">
        <f t="shared" si="3"/>
        <v>1.9039660738409454</v>
      </c>
      <c r="M53" s="4">
        <f t="shared" si="4"/>
        <v>0.4886331852758462</v>
      </c>
      <c r="N53" s="4">
        <f t="shared" si="5"/>
        <v>0.57619999999999993</v>
      </c>
      <c r="O53" s="4">
        <f t="shared" si="6"/>
        <v>0.35434999999999994</v>
      </c>
      <c r="Q53" s="4">
        <f t="shared" si="7"/>
        <v>0.38247747939365279</v>
      </c>
      <c r="R53" s="4">
        <f t="shared" si="8"/>
        <v>0.3679112201152997</v>
      </c>
      <c r="S53" s="4">
        <f t="shared" si="9"/>
        <v>0.99481640180252429</v>
      </c>
      <c r="T53" s="4">
        <f t="shared" si="10"/>
        <v>0.42834050056012291</v>
      </c>
      <c r="U53" s="4">
        <f t="shared" si="11"/>
        <v>1.5236206615422527</v>
      </c>
      <c r="V53" s="4">
        <f t="shared" si="12"/>
        <v>0.63669481021238572</v>
      </c>
      <c r="W53" s="4">
        <f t="shared" si="13"/>
        <v>0.64122499999999993</v>
      </c>
      <c r="X53" s="4">
        <f t="shared" si="14"/>
        <v>0.42426996535759121</v>
      </c>
      <c r="Y53" s="4">
        <f t="shared" si="15"/>
        <v>1.1061999999999999</v>
      </c>
      <c r="Z53" s="4">
        <f t="shared" si="16"/>
        <v>0.44934999999999992</v>
      </c>
    </row>
    <row r="54" spans="8:26" x14ac:dyDescent="0.3">
      <c r="H54" s="1">
        <f t="shared" si="17"/>
        <v>52</v>
      </c>
      <c r="I54" s="4">
        <f t="shared" si="0"/>
        <v>0.90757121103705141</v>
      </c>
      <c r="J54" s="4">
        <f t="shared" si="1"/>
        <v>0.54695248952829623</v>
      </c>
      <c r="K54" s="4">
        <f t="shared" si="2"/>
        <v>0.4942308453021188</v>
      </c>
      <c r="L54" s="4">
        <f t="shared" si="3"/>
        <v>1.9072244250066559</v>
      </c>
      <c r="M54" s="4">
        <f t="shared" si="4"/>
        <v>0.48453687645016486</v>
      </c>
      <c r="N54" s="4">
        <f t="shared" si="5"/>
        <v>0.58149999999999991</v>
      </c>
      <c r="O54" s="4">
        <f t="shared" si="6"/>
        <v>0.35529999999999995</v>
      </c>
      <c r="Q54" s="4">
        <f t="shared" si="7"/>
        <v>0.38354806128975388</v>
      </c>
      <c r="R54" s="4">
        <f t="shared" si="8"/>
        <v>0.36656531421179733</v>
      </c>
      <c r="S54" s="4">
        <f t="shared" si="9"/>
        <v>0.99525561488810421</v>
      </c>
      <c r="T54" s="4">
        <f t="shared" si="10"/>
        <v>0.42778833403560912</v>
      </c>
      <c r="U54" s="4">
        <f t="shared" si="11"/>
        <v>1.5207328313764146</v>
      </c>
      <c r="V54" s="4">
        <f t="shared" si="12"/>
        <v>0.64318098296164816</v>
      </c>
      <c r="W54" s="4">
        <f t="shared" si="13"/>
        <v>0.64779999999999993</v>
      </c>
      <c r="X54" s="4">
        <f t="shared" si="14"/>
        <v>0.42465885087162691</v>
      </c>
      <c r="Y54" s="4">
        <f t="shared" si="15"/>
        <v>1.1114999999999999</v>
      </c>
      <c r="Z54" s="4">
        <f t="shared" si="16"/>
        <v>0.45029999999999992</v>
      </c>
    </row>
    <row r="55" spans="8:26" x14ac:dyDescent="0.3">
      <c r="H55" s="1">
        <f t="shared" si="17"/>
        <v>53</v>
      </c>
      <c r="I55" s="4">
        <f t="shared" si="0"/>
        <v>0.92502450355699462</v>
      </c>
      <c r="J55" s="4">
        <f t="shared" si="1"/>
        <v>0.55020260252346676</v>
      </c>
      <c r="K55" s="4">
        <f t="shared" si="2"/>
        <v>0.48999521558221149</v>
      </c>
      <c r="L55" s="4">
        <f t="shared" si="3"/>
        <v>1.910410789463183</v>
      </c>
      <c r="M55" s="4">
        <f t="shared" si="4"/>
        <v>0.48038432544329923</v>
      </c>
      <c r="N55" s="4">
        <f t="shared" si="5"/>
        <v>0.58679999999999999</v>
      </c>
      <c r="O55" s="4">
        <f t="shared" si="6"/>
        <v>0.35624999999999996</v>
      </c>
      <c r="Q55" s="4">
        <f t="shared" si="7"/>
        <v>0.38459499083419241</v>
      </c>
      <c r="R55" s="4">
        <f t="shared" si="8"/>
        <v>0.36520092906590795</v>
      </c>
      <c r="S55" s="4">
        <f t="shared" si="9"/>
        <v>0.99568512444479684</v>
      </c>
      <c r="T55" s="4">
        <f t="shared" si="10"/>
        <v>0.42722858628344934</v>
      </c>
      <c r="U55" s="4">
        <f t="shared" si="11"/>
        <v>1.5178450012105764</v>
      </c>
      <c r="V55" s="4">
        <f t="shared" si="12"/>
        <v>0.6496671557109106</v>
      </c>
      <c r="W55" s="4">
        <f t="shared" si="13"/>
        <v>0.65437499999999993</v>
      </c>
      <c r="X55" s="4">
        <f t="shared" si="14"/>
        <v>0.42504773638566262</v>
      </c>
      <c r="Y55" s="4">
        <f t="shared" si="15"/>
        <v>1.1168</v>
      </c>
      <c r="Z55" s="4">
        <f t="shared" si="16"/>
        <v>0.45124999999999993</v>
      </c>
    </row>
    <row r="56" spans="8:26" x14ac:dyDescent="0.3">
      <c r="H56" s="1">
        <f t="shared" si="17"/>
        <v>54</v>
      </c>
      <c r="I56" s="4">
        <f t="shared" si="0"/>
        <v>0.94247779607693793</v>
      </c>
      <c r="J56" s="4">
        <f t="shared" si="1"/>
        <v>0.55337829857929632</v>
      </c>
      <c r="K56" s="4">
        <f t="shared" si="2"/>
        <v>0.48570350867626744</v>
      </c>
      <c r="L56" s="4">
        <f t="shared" si="3"/>
        <v>1.9135241966130465</v>
      </c>
      <c r="M56" s="4">
        <f t="shared" si="4"/>
        <v>0.4761767971625126</v>
      </c>
      <c r="N56" s="4">
        <f t="shared" si="5"/>
        <v>0.59209999999999996</v>
      </c>
      <c r="O56" s="4">
        <f t="shared" si="6"/>
        <v>0.35719999999999996</v>
      </c>
      <c r="Q56" s="4">
        <f t="shared" si="7"/>
        <v>0.38561794912208736</v>
      </c>
      <c r="R56" s="4">
        <f t="shared" si="8"/>
        <v>0.36381848028256408</v>
      </c>
      <c r="S56" s="4">
        <f t="shared" si="9"/>
        <v>0.99610479963983067</v>
      </c>
      <c r="T56" s="4">
        <f t="shared" si="10"/>
        <v>0.42666142780823135</v>
      </c>
      <c r="U56" s="4">
        <f t="shared" si="11"/>
        <v>1.5149571710447383</v>
      </c>
      <c r="V56" s="4">
        <f t="shared" si="12"/>
        <v>0.65615332846017305</v>
      </c>
      <c r="W56" s="4">
        <f t="shared" si="13"/>
        <v>0.66094999999999993</v>
      </c>
      <c r="X56" s="4">
        <f t="shared" si="14"/>
        <v>0.42543662189969839</v>
      </c>
      <c r="Y56" s="4">
        <f t="shared" si="15"/>
        <v>1.1221000000000001</v>
      </c>
      <c r="Z56" s="4">
        <f t="shared" si="16"/>
        <v>0.45219999999999994</v>
      </c>
    </row>
    <row r="57" spans="8:26" x14ac:dyDescent="0.3">
      <c r="H57" s="1">
        <f t="shared" si="17"/>
        <v>55</v>
      </c>
      <c r="I57" s="4">
        <f t="shared" si="0"/>
        <v>0.95993108859688125</v>
      </c>
      <c r="J57" s="4">
        <f t="shared" si="1"/>
        <v>0.5564786103480025</v>
      </c>
      <c r="K57" s="4">
        <f t="shared" si="2"/>
        <v>0.48135703187978496</v>
      </c>
      <c r="L57" s="4">
        <f t="shared" si="3"/>
        <v>1.9165636980822685</v>
      </c>
      <c r="M57" s="4">
        <f t="shared" si="4"/>
        <v>0.47191557326167866</v>
      </c>
      <c r="N57" s="4">
        <f t="shared" si="5"/>
        <v>0.59739999999999993</v>
      </c>
      <c r="O57" s="4">
        <f t="shared" si="6"/>
        <v>0.35814999999999997</v>
      </c>
      <c r="Q57" s="4">
        <f t="shared" si="7"/>
        <v>0.38661662455043461</v>
      </c>
      <c r="R57" s="4">
        <f t="shared" si="8"/>
        <v>0.3624183889690572</v>
      </c>
      <c r="S57" s="4">
        <f t="shared" si="9"/>
        <v>0.99651451263607571</v>
      </c>
      <c r="T57" s="4">
        <f t="shared" si="10"/>
        <v>0.42608703137192083</v>
      </c>
      <c r="U57" s="4">
        <f t="shared" si="11"/>
        <v>1.5120693408789001</v>
      </c>
      <c r="V57" s="4">
        <f t="shared" si="12"/>
        <v>0.66263950120943549</v>
      </c>
      <c r="W57" s="4">
        <f t="shared" si="13"/>
        <v>0.66752499999999992</v>
      </c>
      <c r="X57" s="4">
        <f t="shared" si="14"/>
        <v>0.42582550741373409</v>
      </c>
      <c r="Y57" s="4">
        <f t="shared" si="15"/>
        <v>1.1274</v>
      </c>
      <c r="Z57" s="4">
        <f t="shared" si="16"/>
        <v>0.45314999999999994</v>
      </c>
    </row>
    <row r="58" spans="8:26" x14ac:dyDescent="0.3">
      <c r="H58" s="1">
        <f t="shared" si="17"/>
        <v>56</v>
      </c>
      <c r="I58" s="4">
        <f t="shared" si="0"/>
        <v>0.97738438111682457</v>
      </c>
      <c r="J58" s="4">
        <f t="shared" si="1"/>
        <v>0.55950259344458719</v>
      </c>
      <c r="K58" s="4">
        <f t="shared" si="2"/>
        <v>0.47695710917170137</v>
      </c>
      <c r="L58" s="4">
        <f t="shared" si="3"/>
        <v>1.919528368009257</v>
      </c>
      <c r="M58" s="4">
        <f t="shared" si="4"/>
        <v>0.46760195175087688</v>
      </c>
      <c r="N58" s="4">
        <f t="shared" si="5"/>
        <v>0.60270000000000001</v>
      </c>
      <c r="O58" s="4">
        <f t="shared" si="6"/>
        <v>0.35909999999999997</v>
      </c>
      <c r="Q58" s="4">
        <f t="shared" si="7"/>
        <v>0.38759071291302427</v>
      </c>
      <c r="R58" s="4">
        <f t="shared" si="8"/>
        <v>0.36100108160676447</v>
      </c>
      <c r="S58" s="4">
        <f t="shared" si="9"/>
        <v>0.99691413863098433</v>
      </c>
      <c r="T58" s="4">
        <f t="shared" si="10"/>
        <v>0.42550557194123662</v>
      </c>
      <c r="U58" s="4">
        <f t="shared" si="11"/>
        <v>1.5091815107130619</v>
      </c>
      <c r="V58" s="4">
        <f t="shared" si="12"/>
        <v>0.66912567395869804</v>
      </c>
      <c r="W58" s="4">
        <f t="shared" si="13"/>
        <v>0.67410000000000003</v>
      </c>
      <c r="X58" s="4">
        <f t="shared" si="14"/>
        <v>0.4262143929277698</v>
      </c>
      <c r="Y58" s="4">
        <f t="shared" si="15"/>
        <v>1.1326999999999998</v>
      </c>
      <c r="Z58" s="4">
        <f t="shared" si="16"/>
        <v>0.45409999999999995</v>
      </c>
    </row>
    <row r="59" spans="8:26" x14ac:dyDescent="0.3">
      <c r="H59" s="1">
        <f t="shared" si="17"/>
        <v>57</v>
      </c>
      <c r="I59" s="4">
        <f t="shared" si="0"/>
        <v>0.99483767363676789</v>
      </c>
      <c r="J59" s="4">
        <f t="shared" si="1"/>
        <v>0.56244932673450521</v>
      </c>
      <c r="K59" s="4">
        <f t="shared" si="2"/>
        <v>0.47250508081109671</v>
      </c>
      <c r="L59" s="4">
        <f t="shared" si="3"/>
        <v>1.9224173033268326</v>
      </c>
      <c r="M59" s="4">
        <f t="shared" si="4"/>
        <v>0.46323724660100651</v>
      </c>
      <c r="N59" s="4">
        <f t="shared" si="5"/>
        <v>0.60799999999999987</v>
      </c>
      <c r="O59" s="4">
        <f t="shared" si="6"/>
        <v>0.36004999999999993</v>
      </c>
      <c r="Q59" s="4">
        <f t="shared" si="7"/>
        <v>0.38853991749310496</v>
      </c>
      <c r="R59" s="4">
        <f t="shared" si="8"/>
        <v>0.35956698992123814</v>
      </c>
      <c r="S59" s="4">
        <f t="shared" si="9"/>
        <v>0.99730355589460706</v>
      </c>
      <c r="T59" s="4">
        <f t="shared" si="10"/>
        <v>0.42491722663435405</v>
      </c>
      <c r="U59" s="4">
        <f t="shared" si="11"/>
        <v>1.5062936805472238</v>
      </c>
      <c r="V59" s="4">
        <f t="shared" si="12"/>
        <v>0.67561184670796048</v>
      </c>
      <c r="W59" s="4">
        <f t="shared" si="13"/>
        <v>0.68067500000000003</v>
      </c>
      <c r="X59" s="4">
        <f t="shared" si="14"/>
        <v>0.42660327844180551</v>
      </c>
      <c r="Y59" s="4">
        <f t="shared" si="15"/>
        <v>1.1379999999999999</v>
      </c>
      <c r="Z59" s="4">
        <f t="shared" si="16"/>
        <v>0.45504999999999995</v>
      </c>
    </row>
    <row r="60" spans="8:26" x14ac:dyDescent="0.3">
      <c r="H60" s="1">
        <f t="shared" si="17"/>
        <v>58</v>
      </c>
      <c r="I60" s="4">
        <f t="shared" si="0"/>
        <v>1.0122909661567112</v>
      </c>
      <c r="J60" s="4">
        <f t="shared" si="1"/>
        <v>0.56531791261425068</v>
      </c>
      <c r="K60" s="4">
        <f t="shared" si="2"/>
        <v>0.4680023029289373</v>
      </c>
      <c r="L60" s="4">
        <f t="shared" si="3"/>
        <v>1.9252296240373119</v>
      </c>
      <c r="M60" s="4">
        <f t="shared" si="4"/>
        <v>0.4588227873435381</v>
      </c>
      <c r="N60" s="4">
        <f t="shared" si="5"/>
        <v>0.61329999999999996</v>
      </c>
      <c r="O60" s="4">
        <f t="shared" si="6"/>
        <v>0.36099999999999993</v>
      </c>
      <c r="Q60" s="4">
        <f t="shared" si="7"/>
        <v>0.38946394915376636</v>
      </c>
      <c r="R60" s="4">
        <f t="shared" si="8"/>
        <v>0.35811655075069798</v>
      </c>
      <c r="S60" s="4">
        <f t="shared" si="9"/>
        <v>0.99768264580667343</v>
      </c>
      <c r="T60" s="4">
        <f t="shared" si="10"/>
        <v>0.42432217466695293</v>
      </c>
      <c r="U60" s="4">
        <f t="shared" si="11"/>
        <v>1.5034058503813856</v>
      </c>
      <c r="V60" s="4">
        <f t="shared" si="12"/>
        <v>0.68209801945722293</v>
      </c>
      <c r="W60" s="4">
        <f t="shared" si="13"/>
        <v>0.68725000000000003</v>
      </c>
      <c r="X60" s="4">
        <f t="shared" si="14"/>
        <v>0.42699216395584122</v>
      </c>
      <c r="Y60" s="4">
        <f t="shared" si="15"/>
        <v>1.1433</v>
      </c>
      <c r="Z60" s="4">
        <f t="shared" si="16"/>
        <v>0.45599999999999996</v>
      </c>
    </row>
    <row r="61" spans="8:26" x14ac:dyDescent="0.3">
      <c r="H61" s="1">
        <f t="shared" si="17"/>
        <v>59</v>
      </c>
      <c r="I61" s="4">
        <f t="shared" si="0"/>
        <v>1.0297442586766545</v>
      </c>
      <c r="J61" s="4">
        <f t="shared" si="1"/>
        <v>0.56810747728477606</v>
      </c>
      <c r="K61" s="4">
        <f t="shared" si="2"/>
        <v>0.4634501471149855</v>
      </c>
      <c r="L61" s="4">
        <f t="shared" si="3"/>
        <v>1.9279644734805634</v>
      </c>
      <c r="M61" s="4">
        <f t="shared" si="4"/>
        <v>0.45435991866552516</v>
      </c>
      <c r="N61" s="4">
        <f t="shared" si="5"/>
        <v>0.61859999999999993</v>
      </c>
      <c r="O61" s="4">
        <f t="shared" si="6"/>
        <v>0.36194999999999994</v>
      </c>
      <c r="Q61" s="4">
        <f t="shared" si="7"/>
        <v>0.39036252642601343</v>
      </c>
      <c r="R61" s="4">
        <f t="shared" si="8"/>
        <v>0.35665020591296609</v>
      </c>
      <c r="S61" s="4">
        <f t="shared" si="9"/>
        <v>0.99805129289272343</v>
      </c>
      <c r="T61" s="4">
        <f t="shared" si="10"/>
        <v>0.42372059729762707</v>
      </c>
      <c r="U61" s="4">
        <f t="shared" si="11"/>
        <v>1.5005180202155475</v>
      </c>
      <c r="V61" s="4">
        <f t="shared" si="12"/>
        <v>0.68858419220648548</v>
      </c>
      <c r="W61" s="4">
        <f t="shared" si="13"/>
        <v>0.69382500000000003</v>
      </c>
      <c r="X61" s="4">
        <f t="shared" si="14"/>
        <v>0.42738104946987693</v>
      </c>
      <c r="Y61" s="4">
        <f t="shared" si="15"/>
        <v>1.1486000000000001</v>
      </c>
      <c r="Z61" s="4">
        <f t="shared" si="16"/>
        <v>0.45694999999999997</v>
      </c>
    </row>
    <row r="62" spans="8:26" x14ac:dyDescent="0.3">
      <c r="H62" s="1">
        <f t="shared" si="17"/>
        <v>60</v>
      </c>
      <c r="I62" s="4">
        <f t="shared" si="0"/>
        <v>1.0471975511965976</v>
      </c>
      <c r="J62" s="4">
        <f t="shared" si="1"/>
        <v>0.57081717101765972</v>
      </c>
      <c r="K62" s="4">
        <f t="shared" si="2"/>
        <v>0.45884999999999998</v>
      </c>
      <c r="L62" s="4">
        <f t="shared" si="3"/>
        <v>1.9306210185949531</v>
      </c>
      <c r="M62" s="4">
        <f t="shared" si="4"/>
        <v>0.44984999999999997</v>
      </c>
      <c r="N62" s="4">
        <f t="shared" si="5"/>
        <v>0.6238999999999999</v>
      </c>
      <c r="O62" s="4">
        <f t="shared" si="6"/>
        <v>0.36289999999999994</v>
      </c>
      <c r="Q62" s="4">
        <f t="shared" si="7"/>
        <v>0.39123537559450422</v>
      </c>
      <c r="R62" s="4">
        <f t="shared" si="8"/>
        <v>0.35516840207088485</v>
      </c>
      <c r="S62" s="4">
        <f t="shared" si="9"/>
        <v>0.99840938485928388</v>
      </c>
      <c r="T62" s="4">
        <f t="shared" si="10"/>
        <v>0.42311267777267064</v>
      </c>
      <c r="U62" s="4">
        <f t="shared" si="11"/>
        <v>1.4976301900497093</v>
      </c>
      <c r="V62" s="4">
        <f t="shared" si="12"/>
        <v>0.69507036495574792</v>
      </c>
      <c r="W62" s="4">
        <f t="shared" si="13"/>
        <v>0.70040000000000002</v>
      </c>
      <c r="X62" s="4">
        <f t="shared" si="14"/>
        <v>0.42776993498391269</v>
      </c>
      <c r="Y62" s="4">
        <f t="shared" si="15"/>
        <v>1.1538999999999999</v>
      </c>
      <c r="Z62" s="4">
        <f t="shared" si="16"/>
        <v>0.45789999999999997</v>
      </c>
    </row>
    <row r="63" spans="8:26" x14ac:dyDescent="0.3">
      <c r="H63" s="1">
        <f t="shared" si="17"/>
        <v>61</v>
      </c>
      <c r="I63" s="4">
        <f t="shared" si="0"/>
        <v>1.064650843716541</v>
      </c>
      <c r="J63" s="4">
        <f t="shared" si="1"/>
        <v>0.57344616841394114</v>
      </c>
      <c r="K63" s="4">
        <f t="shared" si="2"/>
        <v>0.45420326283335444</v>
      </c>
      <c r="L63" s="4">
        <f t="shared" si="3"/>
        <v>1.9331984501711048</v>
      </c>
      <c r="M63" s="4">
        <f t="shared" si="4"/>
        <v>0.44529440511187646</v>
      </c>
      <c r="N63" s="4">
        <f t="shared" si="5"/>
        <v>0.62919999999999998</v>
      </c>
      <c r="O63" s="4">
        <f t="shared" si="6"/>
        <v>0.36384999999999995</v>
      </c>
      <c r="Q63" s="4">
        <f t="shared" si="7"/>
        <v>0.39208223078092658</v>
      </c>
      <c r="R63" s="4">
        <f t="shared" si="8"/>
        <v>0.35367159059625902</v>
      </c>
      <c r="S63" s="4">
        <f t="shared" si="9"/>
        <v>0.99875681262807237</v>
      </c>
      <c r="T63" s="4">
        <f t="shared" si="10"/>
        <v>0.42249860127026007</v>
      </c>
      <c r="U63" s="4">
        <f t="shared" si="11"/>
        <v>1.4947423598838709</v>
      </c>
      <c r="V63" s="4">
        <f t="shared" si="12"/>
        <v>0.70155653770501036</v>
      </c>
      <c r="W63" s="4">
        <f t="shared" si="13"/>
        <v>0.70697500000000002</v>
      </c>
      <c r="X63" s="4">
        <f t="shared" si="14"/>
        <v>0.4281588204979484</v>
      </c>
      <c r="Y63" s="4">
        <f t="shared" si="15"/>
        <v>1.1592</v>
      </c>
      <c r="Z63" s="4">
        <f t="shared" si="16"/>
        <v>0.45884999999999998</v>
      </c>
    </row>
    <row r="64" spans="8:26" x14ac:dyDescent="0.3">
      <c r="H64" s="1">
        <f t="shared" si="17"/>
        <v>62</v>
      </c>
      <c r="I64" s="4">
        <f t="shared" si="0"/>
        <v>1.0821041362364843</v>
      </c>
      <c r="J64" s="4">
        <f t="shared" si="1"/>
        <v>0.57599366865554558</v>
      </c>
      <c r="K64" s="4">
        <f t="shared" si="2"/>
        <v>0.44951135105620393</v>
      </c>
      <c r="L64" s="4">
        <f t="shared" si="3"/>
        <v>1.935695983098392</v>
      </c>
      <c r="M64" s="4">
        <f t="shared" si="4"/>
        <v>0.44069452167948858</v>
      </c>
      <c r="N64" s="4">
        <f t="shared" si="5"/>
        <v>0.63449999999999995</v>
      </c>
      <c r="O64" s="4">
        <f t="shared" si="6"/>
        <v>0.36479999999999996</v>
      </c>
      <c r="Q64" s="4">
        <f t="shared" si="7"/>
        <v>0.39290283402498705</v>
      </c>
      <c r="R64" s="4">
        <f t="shared" si="8"/>
        <v>0.3521602274323638</v>
      </c>
      <c r="S64" s="4">
        <f t="shared" si="9"/>
        <v>0.99909347036922536</v>
      </c>
      <c r="T64" s="4">
        <f t="shared" si="10"/>
        <v>0.42187855484404663</v>
      </c>
      <c r="U64" s="4">
        <f t="shared" si="11"/>
        <v>1.4918545297180328</v>
      </c>
      <c r="V64" s="4">
        <f t="shared" si="12"/>
        <v>0.70804271045427281</v>
      </c>
      <c r="W64" s="4">
        <f t="shared" si="13"/>
        <v>0.71355000000000002</v>
      </c>
      <c r="X64" s="4">
        <f t="shared" si="14"/>
        <v>0.42854770601198411</v>
      </c>
      <c r="Y64" s="4">
        <f t="shared" si="15"/>
        <v>1.1644999999999999</v>
      </c>
      <c r="Z64" s="4">
        <f t="shared" si="16"/>
        <v>0.45979999999999999</v>
      </c>
    </row>
    <row r="65" spans="8:26" x14ac:dyDescent="0.3">
      <c r="H65" s="1">
        <f t="shared" si="17"/>
        <v>63</v>
      </c>
      <c r="I65" s="4">
        <f t="shared" si="0"/>
        <v>1.0995574287564276</v>
      </c>
      <c r="J65" s="4">
        <f t="shared" si="1"/>
        <v>0.5784588957492216</v>
      </c>
      <c r="K65" s="4">
        <f t="shared" si="2"/>
        <v>0.44477569387032728</v>
      </c>
      <c r="L65" s="4">
        <f t="shared" si="3"/>
        <v>1.9381128566040915</v>
      </c>
      <c r="M65" s="4">
        <f t="shared" si="4"/>
        <v>0.43605175087188996</v>
      </c>
      <c r="N65" s="4">
        <f t="shared" si="5"/>
        <v>0.63979999999999992</v>
      </c>
      <c r="O65" s="4">
        <f t="shared" si="6"/>
        <v>0.36574999999999996</v>
      </c>
      <c r="Q65" s="4">
        <f t="shared" si="7"/>
        <v>0.39369693536298817</v>
      </c>
      <c r="R65" s="4">
        <f t="shared" si="8"/>
        <v>0.35063477295505985</v>
      </c>
      <c r="S65" s="4">
        <f t="shared" si="9"/>
        <v>0.9994192555335335</v>
      </c>
      <c r="T65" s="4">
        <f t="shared" si="10"/>
        <v>0.42125272736617836</v>
      </c>
      <c r="U65" s="4">
        <f t="shared" si="11"/>
        <v>1.4889666995521946</v>
      </c>
      <c r="V65" s="4">
        <f t="shared" si="12"/>
        <v>0.71452888320353525</v>
      </c>
      <c r="W65" s="4">
        <f t="shared" si="13"/>
        <v>0.72012500000000002</v>
      </c>
      <c r="X65" s="4">
        <f t="shared" si="14"/>
        <v>0.42893659152601982</v>
      </c>
      <c r="Y65" s="4">
        <f t="shared" si="15"/>
        <v>1.1698</v>
      </c>
      <c r="Z65" s="4">
        <f t="shared" si="16"/>
        <v>0.46074999999999994</v>
      </c>
    </row>
    <row r="66" spans="8:26" x14ac:dyDescent="0.3">
      <c r="H66" s="1">
        <f t="shared" si="17"/>
        <v>64</v>
      </c>
      <c r="I66" s="4">
        <f t="shared" si="0"/>
        <v>1.1170107212763709</v>
      </c>
      <c r="J66" s="4">
        <f t="shared" si="1"/>
        <v>0.58084109876291512</v>
      </c>
      <c r="K66" s="4">
        <f t="shared" si="2"/>
        <v>0.43999773380277873</v>
      </c>
      <c r="L66" s="4">
        <f t="shared" si="3"/>
        <v>1.94044833448512</v>
      </c>
      <c r="M66" s="4">
        <f t="shared" si="4"/>
        <v>0.43136750692204429</v>
      </c>
      <c r="N66" s="4">
        <f t="shared" si="5"/>
        <v>0.64510000000000001</v>
      </c>
      <c r="O66" s="4">
        <f t="shared" si="6"/>
        <v>0.36669999999999997</v>
      </c>
      <c r="Q66" s="4">
        <f t="shared" si="7"/>
        <v>0.39446429290396967</v>
      </c>
      <c r="R66" s="4">
        <f t="shared" si="8"/>
        <v>0.34909569183255829</v>
      </c>
      <c r="S66" s="4">
        <f t="shared" si="9"/>
        <v>0.99973406888367977</v>
      </c>
      <c r="T66" s="4">
        <f t="shared" si="10"/>
        <v>0.42062130946976745</v>
      </c>
      <c r="U66" s="4">
        <f t="shared" si="11"/>
        <v>1.4860788693863565</v>
      </c>
      <c r="V66" s="4">
        <f t="shared" si="12"/>
        <v>0.72101505595279769</v>
      </c>
      <c r="W66" s="4">
        <f t="shared" si="13"/>
        <v>0.72670000000000001</v>
      </c>
      <c r="X66" s="4">
        <f t="shared" si="14"/>
        <v>0.42932547704005553</v>
      </c>
      <c r="Y66" s="4">
        <f t="shared" si="15"/>
        <v>1.1751</v>
      </c>
      <c r="Z66" s="4">
        <f t="shared" si="16"/>
        <v>0.46169999999999994</v>
      </c>
    </row>
    <row r="67" spans="8:26" x14ac:dyDescent="0.3">
      <c r="H67" s="1">
        <f t="shared" si="17"/>
        <v>65</v>
      </c>
      <c r="I67" s="4">
        <f t="shared" ref="I67:I130" si="18">RADIANS(H67)</f>
        <v>1.1344640137963142</v>
      </c>
      <c r="J67" s="4">
        <f t="shared" ref="J67:J92" si="19">$B$7*SIN(I67)+$B$7</f>
        <v>0.58313955205451107</v>
      </c>
      <c r="K67" s="4">
        <f t="shared" ref="K67:K130" si="20">$B$7*COS(I67)+$B$7</f>
        <v>0.43517892626647992</v>
      </c>
      <c r="L67" s="4">
        <f t="shared" ref="L67:L130" si="21">$B$8*SIN(I67)+$B$7+$B$6</f>
        <v>1.9427017053322913</v>
      </c>
      <c r="M67" s="4">
        <f t="shared" ref="M67:M130" si="22">$B$8*COS(I67)+$B$8</f>
        <v>0.42664321669603567</v>
      </c>
      <c r="N67" s="4">
        <f t="shared" ref="N67:N101" si="23">$B$16/100*H67+$B$7</f>
        <v>0.65039999999999998</v>
      </c>
      <c r="O67" s="4">
        <f t="shared" ref="O67:O101" si="24">$B$17/100*H67+$B$7</f>
        <v>0.36764999999999992</v>
      </c>
      <c r="Q67" s="4">
        <f t="shared" ref="Q67:Q130" si="25">$D$20*SIN(I67)+$B$7</f>
        <v>0.39520467290339106</v>
      </c>
      <c r="R67" s="4">
        <f t="shared" ref="R67:R130" si="26">$D$20*COS(I67)+$B$7</f>
        <v>0.34754345288387845</v>
      </c>
      <c r="S67" s="4">
        <f t="shared" ref="S67:S130" si="27">$D$21*SIN(I67)+$N$102+0.1275</f>
        <v>1.0000378145244682</v>
      </c>
      <c r="T67" s="4">
        <f t="shared" ref="T67:T130" si="28">$D$21*COS(I67)+$O$102+0.002</f>
        <v>0.41998449349082184</v>
      </c>
      <c r="U67" s="4">
        <f t="shared" ref="U67:U102" si="29">$B$6+$B$7-(($B$22*SIN(RADIANS($B$15)))/100)*H67</f>
        <v>1.4831910392205183</v>
      </c>
      <c r="V67" s="4">
        <f t="shared" ref="V67:V102" si="30">$B$7+(($B$22*SIN(RADIANS(180-90-$B$15)))/100)*H67</f>
        <v>0.72750122870206013</v>
      </c>
      <c r="W67" s="4">
        <f t="shared" ref="W67:W130" si="31">($S$2-$Q$2)/100*H67+$Q$2</f>
        <v>0.73327500000000001</v>
      </c>
      <c r="X67" s="4">
        <f t="shared" ref="X67:X130" si="32">($T$2-$R$2)/100*H67+$R$2</f>
        <v>0.42971436255409123</v>
      </c>
      <c r="Y67" s="4">
        <f t="shared" ref="Y67:Y80" si="33">$B$16/100*H167+$B$7</f>
        <v>1.1804000000000001</v>
      </c>
      <c r="Z67" s="4">
        <f t="shared" ref="Z67:Z80" si="34">$B$17/100*H167+$B$7</f>
        <v>0.46264999999999995</v>
      </c>
    </row>
    <row r="68" spans="8:26" x14ac:dyDescent="0.3">
      <c r="H68" s="1">
        <f t="shared" ref="H68:H131" si="35">H67+1</f>
        <v>66</v>
      </c>
      <c r="I68" s="4">
        <f t="shared" si="18"/>
        <v>1.1519173063162575</v>
      </c>
      <c r="J68" s="4">
        <f t="shared" si="19"/>
        <v>0.58535355549287149</v>
      </c>
      <c r="K68" s="4">
        <f t="shared" si="20"/>
        <v>0.43032073911688723</v>
      </c>
      <c r="L68" s="4">
        <f t="shared" si="21"/>
        <v>1.944872282747016</v>
      </c>
      <c r="M68" s="4">
        <f t="shared" si="22"/>
        <v>0.42188031925843239</v>
      </c>
      <c r="N68" s="4">
        <f t="shared" si="23"/>
        <v>0.65569999999999995</v>
      </c>
      <c r="O68" s="4">
        <f t="shared" si="24"/>
        <v>0.36859999999999993</v>
      </c>
      <c r="Q68" s="4">
        <f t="shared" si="25"/>
        <v>0.39591784983433231</v>
      </c>
      <c r="R68" s="4">
        <f t="shared" si="26"/>
        <v>0.34597852893604097</v>
      </c>
      <c r="S68" s="4">
        <f t="shared" si="27"/>
        <v>1.0003303999320337</v>
      </c>
      <c r="T68" s="4">
        <f t="shared" si="28"/>
        <v>0.4193424734096578</v>
      </c>
      <c r="U68" s="4">
        <f t="shared" si="29"/>
        <v>1.4803032090546802</v>
      </c>
      <c r="V68" s="4">
        <f t="shared" si="30"/>
        <v>0.73398740145132269</v>
      </c>
      <c r="W68" s="4">
        <f t="shared" si="31"/>
        <v>0.73985000000000001</v>
      </c>
      <c r="X68" s="4">
        <f t="shared" si="32"/>
        <v>0.430103248068127</v>
      </c>
      <c r="Y68" s="4">
        <f t="shared" si="33"/>
        <v>1.1857</v>
      </c>
      <c r="Z68" s="4">
        <f t="shared" si="34"/>
        <v>0.46359999999999996</v>
      </c>
    </row>
    <row r="69" spans="8:26" x14ac:dyDescent="0.3">
      <c r="H69" s="1">
        <f t="shared" si="35"/>
        <v>67</v>
      </c>
      <c r="I69" s="4">
        <f t="shared" si="18"/>
        <v>1.1693705988362009</v>
      </c>
      <c r="J69" s="4">
        <f t="shared" si="19"/>
        <v>0.58748243467110139</v>
      </c>
      <c r="K69" s="4">
        <f t="shared" si="20"/>
        <v>0.42542465220486875</v>
      </c>
      <c r="L69" s="4">
        <f t="shared" si="21"/>
        <v>1.9469594055503867</v>
      </c>
      <c r="M69" s="4">
        <f t="shared" si="22"/>
        <v>0.41708026543393312</v>
      </c>
      <c r="N69" s="4">
        <f t="shared" si="23"/>
        <v>0.66100000000000003</v>
      </c>
      <c r="O69" s="4">
        <f t="shared" si="24"/>
        <v>0.36954999999999993</v>
      </c>
      <c r="Q69" s="4">
        <f t="shared" si="25"/>
        <v>0.39660360645619153</v>
      </c>
      <c r="R69" s="4">
        <f t="shared" si="26"/>
        <v>0.34440139668004016</v>
      </c>
      <c r="S69" s="4">
        <f t="shared" si="27"/>
        <v>1.0006117359820272</v>
      </c>
      <c r="T69" s="4">
        <f t="shared" si="28"/>
        <v>0.41869544479181131</v>
      </c>
      <c r="U69" s="4">
        <f t="shared" si="29"/>
        <v>1.477415378888842</v>
      </c>
      <c r="V69" s="4">
        <f t="shared" si="30"/>
        <v>0.74047357420058513</v>
      </c>
      <c r="W69" s="4">
        <f t="shared" si="31"/>
        <v>0.74642500000000001</v>
      </c>
      <c r="X69" s="4">
        <f t="shared" si="32"/>
        <v>0.43049213358216271</v>
      </c>
      <c r="Y69" s="4">
        <f t="shared" si="33"/>
        <v>1.1909999999999998</v>
      </c>
      <c r="Z69" s="4">
        <f t="shared" si="34"/>
        <v>0.46454999999999996</v>
      </c>
    </row>
    <row r="70" spans="8:26" x14ac:dyDescent="0.3">
      <c r="H70" s="1">
        <f t="shared" si="35"/>
        <v>68</v>
      </c>
      <c r="I70" s="4">
        <f t="shared" si="18"/>
        <v>1.1868238913561442</v>
      </c>
      <c r="J70" s="4">
        <f t="shared" si="19"/>
        <v>0.58952554111198019</v>
      </c>
      <c r="K70" s="4">
        <f t="shared" si="20"/>
        <v>0.4204921569259274</v>
      </c>
      <c r="L70" s="4">
        <f t="shared" si="21"/>
        <v>1.9489624379845796</v>
      </c>
      <c r="M70" s="4">
        <f t="shared" si="22"/>
        <v>0.41224451736543194</v>
      </c>
      <c r="N70" s="4">
        <f t="shared" si="23"/>
        <v>0.66629999999999989</v>
      </c>
      <c r="O70" s="4">
        <f t="shared" si="24"/>
        <v>0.37049999999999994</v>
      </c>
      <c r="Q70" s="4">
        <f t="shared" si="25"/>
        <v>0.39726173388085856</v>
      </c>
      <c r="R70" s="4">
        <f t="shared" si="26"/>
        <v>0.34281253652563926</v>
      </c>
      <c r="S70" s="4">
        <f t="shared" si="27"/>
        <v>1.0008817369767624</v>
      </c>
      <c r="T70" s="4">
        <f t="shared" si="28"/>
        <v>0.4180436047284673</v>
      </c>
      <c r="U70" s="4">
        <f t="shared" si="29"/>
        <v>1.4745275487230036</v>
      </c>
      <c r="V70" s="4">
        <f t="shared" si="30"/>
        <v>0.74695974694984768</v>
      </c>
      <c r="W70" s="4">
        <f t="shared" si="31"/>
        <v>0.753</v>
      </c>
      <c r="X70" s="4">
        <f t="shared" si="32"/>
        <v>0.43088101909619841</v>
      </c>
      <c r="Y70" s="4">
        <f t="shared" si="33"/>
        <v>1.1962999999999999</v>
      </c>
      <c r="Z70" s="4">
        <f t="shared" si="34"/>
        <v>0.46549999999999991</v>
      </c>
    </row>
    <row r="71" spans="8:26" x14ac:dyDescent="0.3">
      <c r="H71" s="1">
        <f t="shared" si="35"/>
        <v>69</v>
      </c>
      <c r="I71" s="4">
        <f t="shared" si="18"/>
        <v>1.2042771838760873</v>
      </c>
      <c r="J71" s="4">
        <f t="shared" si="19"/>
        <v>0.59148225246549391</v>
      </c>
      <c r="K71" s="4">
        <f t="shared" si="20"/>
        <v>0.41552475576590731</v>
      </c>
      <c r="L71" s="4">
        <f t="shared" si="21"/>
        <v>1.9508807699065107</v>
      </c>
      <c r="M71" s="4">
        <f t="shared" si="22"/>
        <v>0.40737454806863549</v>
      </c>
      <c r="N71" s="4">
        <f t="shared" si="23"/>
        <v>0.67159999999999997</v>
      </c>
      <c r="O71" s="4">
        <f t="shared" si="24"/>
        <v>0.37144999999999995</v>
      </c>
      <c r="Q71" s="4">
        <f t="shared" si="25"/>
        <v>0.39789203163634457</v>
      </c>
      <c r="R71" s="4">
        <f t="shared" si="26"/>
        <v>0.34121243245503285</v>
      </c>
      <c r="S71" s="4">
        <f t="shared" si="27"/>
        <v>1.0011403206713207</v>
      </c>
      <c r="T71" s="4">
        <f t="shared" si="28"/>
        <v>0.41738715177642366</v>
      </c>
      <c r="U71" s="4">
        <f t="shared" si="29"/>
        <v>1.4716397185571655</v>
      </c>
      <c r="V71" s="4">
        <f t="shared" si="30"/>
        <v>0.75344591969911012</v>
      </c>
      <c r="W71" s="4">
        <f t="shared" si="31"/>
        <v>0.759575</v>
      </c>
      <c r="X71" s="4">
        <f t="shared" si="32"/>
        <v>0.43126990461023412</v>
      </c>
      <c r="Y71" s="4">
        <f t="shared" si="33"/>
        <v>1.2016</v>
      </c>
      <c r="Z71" s="4">
        <f t="shared" si="34"/>
        <v>0.46644999999999992</v>
      </c>
    </row>
    <row r="72" spans="8:26" x14ac:dyDescent="0.3">
      <c r="H72" s="1">
        <f t="shared" si="35"/>
        <v>70</v>
      </c>
      <c r="I72" s="4">
        <f t="shared" si="18"/>
        <v>1.2217304763960306</v>
      </c>
      <c r="J72" s="4">
        <f t="shared" si="19"/>
        <v>0.59335197269840934</v>
      </c>
      <c r="K72" s="4">
        <f t="shared" si="20"/>
        <v>0.41052396184332202</v>
      </c>
      <c r="L72" s="4">
        <f t="shared" si="21"/>
        <v>1.9527138169736937</v>
      </c>
      <c r="M72" s="4">
        <f t="shared" si="22"/>
        <v>0.40247184098336802</v>
      </c>
      <c r="N72" s="4">
        <f t="shared" si="23"/>
        <v>0.67689999999999995</v>
      </c>
      <c r="O72" s="4">
        <f t="shared" si="24"/>
        <v>0.37239999999999995</v>
      </c>
      <c r="Q72" s="4">
        <f t="shared" si="25"/>
        <v>0.39849430772784727</v>
      </c>
      <c r="R72" s="4">
        <f t="shared" si="26"/>
        <v>0.33960157187542139</v>
      </c>
      <c r="S72" s="4">
        <f t="shared" si="27"/>
        <v>1.0013874082986041</v>
      </c>
      <c r="T72" s="4">
        <f t="shared" si="28"/>
        <v>0.41672628589760874</v>
      </c>
      <c r="U72" s="4">
        <f t="shared" si="29"/>
        <v>1.4687518883913273</v>
      </c>
      <c r="V72" s="4">
        <f t="shared" si="30"/>
        <v>0.75993209244837256</v>
      </c>
      <c r="W72" s="4">
        <f t="shared" si="31"/>
        <v>0.76615</v>
      </c>
      <c r="X72" s="4">
        <f t="shared" si="32"/>
        <v>0.43165879012426983</v>
      </c>
      <c r="Y72" s="4">
        <f t="shared" si="33"/>
        <v>1.2069000000000001</v>
      </c>
      <c r="Z72" s="4">
        <f t="shared" si="34"/>
        <v>0.46739999999999993</v>
      </c>
    </row>
    <row r="73" spans="8:26" x14ac:dyDescent="0.3">
      <c r="H73" s="1">
        <f t="shared" si="35"/>
        <v>71</v>
      </c>
      <c r="I73" s="4">
        <f t="shared" si="18"/>
        <v>1.2391837689159739</v>
      </c>
      <c r="J73" s="4">
        <f t="shared" si="19"/>
        <v>0.5951341322758309</v>
      </c>
      <c r="K73" s="4">
        <f t="shared" si="20"/>
        <v>0.40549129844844417</v>
      </c>
      <c r="L73" s="4">
        <f t="shared" si="21"/>
        <v>1.9544610208222351</v>
      </c>
      <c r="M73" s="4">
        <f t="shared" si="22"/>
        <v>0.39753788952170122</v>
      </c>
      <c r="N73" s="4">
        <f t="shared" si="23"/>
        <v>0.68219999999999992</v>
      </c>
      <c r="O73" s="4">
        <f t="shared" si="24"/>
        <v>0.37334999999999996</v>
      </c>
      <c r="Q73" s="4">
        <f t="shared" si="25"/>
        <v>0.3990683786962349</v>
      </c>
      <c r="R73" s="4">
        <f t="shared" si="26"/>
        <v>0.33798044547054223</v>
      </c>
      <c r="S73" s="4">
        <f t="shared" si="27"/>
        <v>1.001622924593327</v>
      </c>
      <c r="T73" s="4">
        <f t="shared" si="28"/>
        <v>0.41606120839817112</v>
      </c>
      <c r="U73" s="4">
        <f t="shared" si="29"/>
        <v>1.4658640582254892</v>
      </c>
      <c r="V73" s="4">
        <f t="shared" si="30"/>
        <v>0.76641826519763501</v>
      </c>
      <c r="W73" s="4">
        <f t="shared" si="31"/>
        <v>0.772725</v>
      </c>
      <c r="X73" s="4">
        <f t="shared" si="32"/>
        <v>0.43204767563830554</v>
      </c>
      <c r="Y73" s="4">
        <f t="shared" si="33"/>
        <v>1.2121999999999999</v>
      </c>
      <c r="Z73" s="4">
        <f t="shared" si="34"/>
        <v>0.46834999999999993</v>
      </c>
    </row>
    <row r="74" spans="8:26" x14ac:dyDescent="0.3">
      <c r="H74" s="1">
        <f t="shared" si="35"/>
        <v>72</v>
      </c>
      <c r="I74" s="4">
        <f t="shared" si="18"/>
        <v>1.2566370614359172</v>
      </c>
      <c r="J74" s="4">
        <f t="shared" si="19"/>
        <v>0.59682818833468732</v>
      </c>
      <c r="K74" s="4">
        <f t="shared" si="20"/>
        <v>0.40042829857929635</v>
      </c>
      <c r="L74" s="4">
        <f t="shared" si="21"/>
        <v>1.9561218492369163</v>
      </c>
      <c r="M74" s="4">
        <f t="shared" si="22"/>
        <v>0.39257419661304666</v>
      </c>
      <c r="N74" s="4">
        <f t="shared" si="23"/>
        <v>0.6875</v>
      </c>
      <c r="O74" s="4">
        <f t="shared" si="24"/>
        <v>0.37429999999999997</v>
      </c>
      <c r="Q74" s="4">
        <f t="shared" si="25"/>
        <v>0.39961406967392932</v>
      </c>
      <c r="R74" s="4">
        <f t="shared" si="26"/>
        <v>0.33634954705120251</v>
      </c>
      <c r="S74" s="4">
        <f t="shared" si="27"/>
        <v>1.0018467978149455</v>
      </c>
      <c r="T74" s="4">
        <f t="shared" si="28"/>
        <v>0.41539212186715996</v>
      </c>
      <c r="U74" s="4">
        <f t="shared" si="29"/>
        <v>1.462976228059651</v>
      </c>
      <c r="V74" s="4">
        <f t="shared" si="30"/>
        <v>0.77290443794689745</v>
      </c>
      <c r="W74" s="4">
        <f t="shared" si="31"/>
        <v>0.77929999999999999</v>
      </c>
      <c r="X74" s="4">
        <f t="shared" si="32"/>
        <v>0.4324365611523413</v>
      </c>
      <c r="Y74" s="4">
        <f t="shared" si="33"/>
        <v>1.2174999999999998</v>
      </c>
      <c r="Z74" s="4">
        <f t="shared" si="34"/>
        <v>0.46929999999999994</v>
      </c>
    </row>
    <row r="75" spans="8:26" x14ac:dyDescent="0.3">
      <c r="H75" s="1">
        <f t="shared" si="35"/>
        <v>73</v>
      </c>
      <c r="I75" s="4">
        <f t="shared" si="18"/>
        <v>1.2740903539558606</v>
      </c>
      <c r="J75" s="4">
        <f t="shared" si="19"/>
        <v>0.59843362484909246</v>
      </c>
      <c r="K75" s="4">
        <f t="shared" si="20"/>
        <v>0.3953365044746851</v>
      </c>
      <c r="L75" s="4">
        <f t="shared" si="21"/>
        <v>1.9576957963133141</v>
      </c>
      <c r="M75" s="4">
        <f t="shared" si="22"/>
        <v>0.38758227424634867</v>
      </c>
      <c r="N75" s="4">
        <f t="shared" si="23"/>
        <v>0.69279999999999997</v>
      </c>
      <c r="O75" s="4">
        <f t="shared" si="24"/>
        <v>0.37524999999999997</v>
      </c>
      <c r="Q75" s="4">
        <f t="shared" si="25"/>
        <v>0.40013121443817246</v>
      </c>
      <c r="R75" s="4">
        <f t="shared" si="26"/>
        <v>0.33470937340485957</v>
      </c>
      <c r="S75" s="4">
        <f t="shared" si="27"/>
        <v>1.0020589597695067</v>
      </c>
      <c r="T75" s="4">
        <f t="shared" si="28"/>
        <v>0.41471923011481415</v>
      </c>
      <c r="U75" s="4">
        <f t="shared" si="29"/>
        <v>1.4600883978938128</v>
      </c>
      <c r="V75" s="4">
        <f t="shared" si="30"/>
        <v>0.77939061069615989</v>
      </c>
      <c r="W75" s="4">
        <f t="shared" si="31"/>
        <v>0.7858750000000001</v>
      </c>
      <c r="X75" s="4">
        <f t="shared" si="32"/>
        <v>0.43282544666637701</v>
      </c>
      <c r="Y75" s="4">
        <f t="shared" si="33"/>
        <v>1.2227999999999999</v>
      </c>
      <c r="Z75" s="4">
        <f t="shared" si="34"/>
        <v>0.47024999999999995</v>
      </c>
    </row>
    <row r="76" spans="8:26" x14ac:dyDescent="0.3">
      <c r="H76" s="1">
        <f t="shared" si="35"/>
        <v>74</v>
      </c>
      <c r="I76" s="4">
        <f t="shared" si="18"/>
        <v>1.2915436464758039</v>
      </c>
      <c r="J76" s="4">
        <f t="shared" si="19"/>
        <v>0.5999499527875316</v>
      </c>
      <c r="K76" s="4">
        <f t="shared" si="20"/>
        <v>0.39021746714441996</v>
      </c>
      <c r="L76" s="4">
        <f t="shared" si="21"/>
        <v>1.9591823826119017</v>
      </c>
      <c r="M76" s="4">
        <f t="shared" si="22"/>
        <v>0.38256364300951795</v>
      </c>
      <c r="N76" s="4">
        <f t="shared" si="23"/>
        <v>0.69809999999999994</v>
      </c>
      <c r="O76" s="4">
        <f t="shared" si="24"/>
        <v>0.37619999999999998</v>
      </c>
      <c r="Q76" s="4">
        <f t="shared" si="25"/>
        <v>0.40061965546165945</v>
      </c>
      <c r="R76" s="4">
        <f t="shared" si="26"/>
        <v>0.33306042414429488</v>
      </c>
      <c r="S76" s="4">
        <f t="shared" si="27"/>
        <v>1.0022593458304243</v>
      </c>
      <c r="T76" s="4">
        <f t="shared" si="28"/>
        <v>0.41404273811047987</v>
      </c>
      <c r="U76" s="4">
        <f t="shared" si="29"/>
        <v>1.4572005677279747</v>
      </c>
      <c r="V76" s="4">
        <f t="shared" si="30"/>
        <v>0.78587678344542233</v>
      </c>
      <c r="W76" s="4">
        <f t="shared" si="31"/>
        <v>0.7924500000000001</v>
      </c>
      <c r="X76" s="4">
        <f t="shared" si="32"/>
        <v>0.43321433218041272</v>
      </c>
      <c r="Y76" s="4">
        <f t="shared" si="33"/>
        <v>1.2281</v>
      </c>
      <c r="Z76" s="4">
        <f t="shared" si="34"/>
        <v>0.47119999999999995</v>
      </c>
    </row>
    <row r="77" spans="8:26" x14ac:dyDescent="0.3">
      <c r="H77" s="1">
        <f t="shared" si="35"/>
        <v>75</v>
      </c>
      <c r="I77" s="4">
        <f t="shared" si="18"/>
        <v>1.3089969389957472</v>
      </c>
      <c r="J77" s="4">
        <f t="shared" si="19"/>
        <v>0.60137671026182593</v>
      </c>
      <c r="K77" s="4">
        <f t="shared" si="20"/>
        <v>0.38507274589686102</v>
      </c>
      <c r="L77" s="4">
        <f t="shared" si="21"/>
        <v>1.9605811553040915</v>
      </c>
      <c r="M77" s="4">
        <f t="shared" si="22"/>
        <v>0.37751983162624592</v>
      </c>
      <c r="N77" s="4">
        <f t="shared" si="23"/>
        <v>0.70340000000000003</v>
      </c>
      <c r="O77" s="4">
        <f t="shared" si="24"/>
        <v>0.37714999999999993</v>
      </c>
      <c r="Q77" s="4">
        <f t="shared" si="25"/>
        <v>0.40107924396052297</v>
      </c>
      <c r="R77" s="4">
        <f t="shared" si="26"/>
        <v>0.33140320155542691</v>
      </c>
      <c r="S77" s="4">
        <f t="shared" si="27"/>
        <v>1.0024478949581632</v>
      </c>
      <c r="T77" s="4">
        <f t="shared" si="28"/>
        <v>0.41336285192017508</v>
      </c>
      <c r="U77" s="4">
        <f t="shared" si="29"/>
        <v>1.4543127375621365</v>
      </c>
      <c r="V77" s="4">
        <f t="shared" si="30"/>
        <v>0.79236295619468489</v>
      </c>
      <c r="W77" s="4">
        <f t="shared" si="31"/>
        <v>0.7990250000000001</v>
      </c>
      <c r="X77" s="4">
        <f t="shared" si="32"/>
        <v>0.43360321769444843</v>
      </c>
      <c r="Y77" s="4">
        <f t="shared" si="33"/>
        <v>1.2334000000000001</v>
      </c>
      <c r="Z77" s="4">
        <f t="shared" si="34"/>
        <v>0.47214999999999996</v>
      </c>
    </row>
    <row r="78" spans="8:26" x14ac:dyDescent="0.3">
      <c r="H78" s="1">
        <f t="shared" si="35"/>
        <v>76</v>
      </c>
      <c r="I78" s="4">
        <f t="shared" si="18"/>
        <v>1.3264502315156905</v>
      </c>
      <c r="J78" s="4">
        <f t="shared" si="19"/>
        <v>0.60271346266782722</v>
      </c>
      <c r="K78" s="4">
        <f t="shared" si="20"/>
        <v>0.37990390786393829</v>
      </c>
      <c r="L78" s="4">
        <f t="shared" si="21"/>
        <v>1.9618916883101711</v>
      </c>
      <c r="M78" s="4">
        <f t="shared" si="22"/>
        <v>0.37245237649034024</v>
      </c>
      <c r="N78" s="4">
        <f t="shared" si="23"/>
        <v>0.70869999999999989</v>
      </c>
      <c r="O78" s="4">
        <f t="shared" si="24"/>
        <v>0.37809999999999994</v>
      </c>
      <c r="Q78" s="4">
        <f t="shared" si="25"/>
        <v>0.401509839939654</v>
      </c>
      <c r="R78" s="4">
        <f t="shared" si="26"/>
        <v>0.32973821044431006</v>
      </c>
      <c r="S78" s="4">
        <f t="shared" si="27"/>
        <v>1.0026245497188324</v>
      </c>
      <c r="T78" s="4">
        <f t="shared" si="28"/>
        <v>0.41267977864381944</v>
      </c>
      <c r="U78" s="4">
        <f t="shared" si="29"/>
        <v>1.4514249073962984</v>
      </c>
      <c r="V78" s="4">
        <f t="shared" si="30"/>
        <v>0.79884912894394733</v>
      </c>
      <c r="W78" s="4">
        <f t="shared" si="31"/>
        <v>0.80560000000000009</v>
      </c>
      <c r="X78" s="4">
        <f t="shared" si="32"/>
        <v>0.43399210320848414</v>
      </c>
      <c r="Y78" s="4">
        <f t="shared" si="33"/>
        <v>1.2386999999999999</v>
      </c>
      <c r="Z78" s="4">
        <f t="shared" si="34"/>
        <v>0.47309999999999997</v>
      </c>
    </row>
    <row r="79" spans="8:26" x14ac:dyDescent="0.3">
      <c r="H79" s="1">
        <f t="shared" si="35"/>
        <v>77</v>
      </c>
      <c r="I79" s="4">
        <f t="shared" si="18"/>
        <v>1.3439035240356338</v>
      </c>
      <c r="J79" s="4">
        <f t="shared" si="19"/>
        <v>0.60395980281780337</v>
      </c>
      <c r="K79" s="4">
        <f t="shared" si="20"/>
        <v>0.3747125275237882</v>
      </c>
      <c r="L79" s="4">
        <f t="shared" si="21"/>
        <v>1.963113582429092</v>
      </c>
      <c r="M79" s="4">
        <f t="shared" si="22"/>
        <v>0.36736282119772501</v>
      </c>
      <c r="N79" s="4">
        <f t="shared" si="23"/>
        <v>0.71399999999999997</v>
      </c>
      <c r="O79" s="4">
        <f t="shared" si="24"/>
        <v>0.37904999999999994</v>
      </c>
      <c r="Q79" s="4">
        <f t="shared" si="25"/>
        <v>0.40191131223534615</v>
      </c>
      <c r="R79" s="4">
        <f t="shared" si="26"/>
        <v>0.32806595798336596</v>
      </c>
      <c r="S79" s="4">
        <f t="shared" si="27"/>
        <v>1.0027892563016805</v>
      </c>
      <c r="T79" s="4">
        <f t="shared" si="28"/>
        <v>0.41199372635215009</v>
      </c>
      <c r="U79" s="4">
        <f t="shared" si="29"/>
        <v>1.4485370772304602</v>
      </c>
      <c r="V79" s="4">
        <f t="shared" si="30"/>
        <v>0.80533530169320977</v>
      </c>
      <c r="W79" s="4">
        <f t="shared" si="31"/>
        <v>0.81217499999999998</v>
      </c>
      <c r="X79" s="4">
        <f t="shared" si="32"/>
        <v>0.43438098872251985</v>
      </c>
      <c r="Y79" s="4">
        <f t="shared" si="33"/>
        <v>1.244</v>
      </c>
      <c r="Z79" s="4">
        <f t="shared" si="34"/>
        <v>0.47404999999999997</v>
      </c>
    </row>
    <row r="80" spans="8:26" x14ac:dyDescent="0.3">
      <c r="H80" s="1">
        <f t="shared" si="35"/>
        <v>78</v>
      </c>
      <c r="I80" s="4">
        <f t="shared" si="18"/>
        <v>1.3613568165555769</v>
      </c>
      <c r="J80" s="4">
        <f t="shared" si="19"/>
        <v>0.60511535106447101</v>
      </c>
      <c r="K80" s="4">
        <f t="shared" si="20"/>
        <v>0.36950018622115255</v>
      </c>
      <c r="L80" s="4">
        <f t="shared" si="21"/>
        <v>1.9642464654600682</v>
      </c>
      <c r="M80" s="4">
        <f t="shared" si="22"/>
        <v>0.36225271607624598</v>
      </c>
      <c r="N80" s="4">
        <f t="shared" si="23"/>
        <v>0.71929999999999994</v>
      </c>
      <c r="O80" s="4">
        <f t="shared" si="24"/>
        <v>0.37999999999999995</v>
      </c>
      <c r="Q80" s="4">
        <f t="shared" si="25"/>
        <v>0.4022835385552489</v>
      </c>
      <c r="R80" s="4">
        <f t="shared" si="26"/>
        <v>0.32638695355689368</v>
      </c>
      <c r="S80" s="4">
        <f t="shared" si="27"/>
        <v>1.0029419645354867</v>
      </c>
      <c r="T80" s="4">
        <f t="shared" si="28"/>
        <v>0.41130490402334097</v>
      </c>
      <c r="U80" s="4">
        <f t="shared" si="29"/>
        <v>1.4456492470646221</v>
      </c>
      <c r="V80" s="4">
        <f t="shared" si="30"/>
        <v>0.81182147444247221</v>
      </c>
      <c r="W80" s="4">
        <f t="shared" si="31"/>
        <v>0.81874999999999998</v>
      </c>
      <c r="X80" s="4">
        <f t="shared" si="32"/>
        <v>0.43476987423655555</v>
      </c>
      <c r="Y80" s="4">
        <f t="shared" si="33"/>
        <v>1.2492999999999999</v>
      </c>
      <c r="Z80" s="4">
        <f t="shared" si="34"/>
        <v>0.47499999999999998</v>
      </c>
    </row>
    <row r="81" spans="8:26" x14ac:dyDescent="0.3">
      <c r="H81" s="1">
        <f t="shared" si="35"/>
        <v>79</v>
      </c>
      <c r="I81" s="4">
        <f t="shared" si="18"/>
        <v>1.3788101090755203</v>
      </c>
      <c r="J81" s="4">
        <f t="shared" si="19"/>
        <v>0.60617975541664038</v>
      </c>
      <c r="K81" s="4">
        <f t="shared" si="20"/>
        <v>0.36426847168568505</v>
      </c>
      <c r="L81" s="4">
        <f t="shared" si="21"/>
        <v>1.9652899923159544</v>
      </c>
      <c r="M81" s="4">
        <f t="shared" si="22"/>
        <v>0.35712361771342577</v>
      </c>
      <c r="N81" s="4">
        <f t="shared" si="23"/>
        <v>0.72459999999999991</v>
      </c>
      <c r="O81" s="4">
        <f t="shared" si="24"/>
        <v>0.38094999999999996</v>
      </c>
      <c r="Q81" s="4">
        <f t="shared" si="25"/>
        <v>0.40262640551561946</v>
      </c>
      <c r="R81" s="4">
        <f t="shared" si="26"/>
        <v>0.32470170860590641</v>
      </c>
      <c r="S81" s="4">
        <f t="shared" si="27"/>
        <v>1.0030826279038438</v>
      </c>
      <c r="T81" s="4">
        <f t="shared" si="28"/>
        <v>0.41061352147934616</v>
      </c>
      <c r="U81" s="4">
        <f t="shared" si="29"/>
        <v>1.4427614168987837</v>
      </c>
      <c r="V81" s="4">
        <f t="shared" si="30"/>
        <v>0.81830764719173477</v>
      </c>
      <c r="W81" s="4">
        <f t="shared" si="31"/>
        <v>0.82532499999999998</v>
      </c>
      <c r="X81" s="4">
        <f t="shared" si="32"/>
        <v>0.43515875975059132</v>
      </c>
      <c r="Y81" s="4"/>
      <c r="Z81" s="4"/>
    </row>
    <row r="82" spans="8:26" x14ac:dyDescent="0.3">
      <c r="H82" s="1">
        <f t="shared" si="35"/>
        <v>80</v>
      </c>
      <c r="I82" s="4">
        <f t="shared" si="18"/>
        <v>1.3962634015954636</v>
      </c>
      <c r="J82" s="4">
        <f t="shared" si="19"/>
        <v>0.60715269164643426</v>
      </c>
      <c r="K82" s="4">
        <f t="shared" si="20"/>
        <v>0.35901897754831397</v>
      </c>
      <c r="L82" s="4">
        <f t="shared" si="21"/>
        <v>1.966243845128361</v>
      </c>
      <c r="M82" s="4">
        <f t="shared" si="22"/>
        <v>0.35197708848231235</v>
      </c>
      <c r="N82" s="4">
        <f t="shared" si="23"/>
        <v>0.72989999999999999</v>
      </c>
      <c r="O82" s="4">
        <f t="shared" si="24"/>
        <v>0.38189999999999996</v>
      </c>
      <c r="Q82" s="4">
        <f t="shared" si="25"/>
        <v>0.40293980867586021</v>
      </c>
      <c r="R82" s="4">
        <f t="shared" si="26"/>
        <v>0.32301073647234152</v>
      </c>
      <c r="S82" s="4">
        <f t="shared" si="27"/>
        <v>1.0032112035593272</v>
      </c>
      <c r="T82" s="4">
        <f t="shared" si="28"/>
        <v>0.40991978932198619</v>
      </c>
      <c r="U82" s="4">
        <f t="shared" si="29"/>
        <v>1.4398735867329455</v>
      </c>
      <c r="V82" s="4">
        <f t="shared" si="30"/>
        <v>0.82479381994099721</v>
      </c>
      <c r="W82" s="4">
        <f t="shared" si="31"/>
        <v>0.83189999999999997</v>
      </c>
      <c r="X82" s="4">
        <f t="shared" si="32"/>
        <v>0.43554764526462703</v>
      </c>
      <c r="Y82" s="4"/>
      <c r="Z82" s="4"/>
    </row>
    <row r="83" spans="8:26" x14ac:dyDescent="0.3">
      <c r="H83" s="1">
        <f t="shared" si="35"/>
        <v>81</v>
      </c>
      <c r="I83" s="4">
        <f t="shared" si="18"/>
        <v>1.4137166941154069</v>
      </c>
      <c r="J83" s="4">
        <f t="shared" si="19"/>
        <v>0.60803386338805254</v>
      </c>
      <c r="K83" s="4">
        <f t="shared" si="20"/>
        <v>0.35375330285580658</v>
      </c>
      <c r="L83" s="4">
        <f t="shared" si="21"/>
        <v>1.9671077333444817</v>
      </c>
      <c r="M83" s="4">
        <f t="shared" si="22"/>
        <v>0.3468146960655652</v>
      </c>
      <c r="N83" s="4">
        <f t="shared" si="23"/>
        <v>0.73519999999999996</v>
      </c>
      <c r="O83" s="4">
        <f t="shared" si="24"/>
        <v>0.38284999999999997</v>
      </c>
      <c r="Q83" s="4">
        <f t="shared" si="25"/>
        <v>0.40322365257033255</v>
      </c>
      <c r="R83" s="4">
        <f t="shared" si="26"/>
        <v>0.32131455224269173</v>
      </c>
      <c r="S83" s="4">
        <f t="shared" si="27"/>
        <v>1.0033276523365466</v>
      </c>
      <c r="T83" s="4">
        <f t="shared" si="28"/>
        <v>0.40922391886879655</v>
      </c>
      <c r="U83" s="4">
        <f t="shared" si="29"/>
        <v>1.4369857565671074</v>
      </c>
      <c r="V83" s="4">
        <f t="shared" si="30"/>
        <v>0.83127999269025965</v>
      </c>
      <c r="W83" s="4">
        <f t="shared" si="31"/>
        <v>0.83847500000000008</v>
      </c>
      <c r="X83" s="4">
        <f t="shared" si="32"/>
        <v>0.43593653077866273</v>
      </c>
      <c r="Y83" s="4"/>
      <c r="Z83" s="4"/>
    </row>
    <row r="84" spans="8:26" x14ac:dyDescent="0.3">
      <c r="H84" s="1">
        <f t="shared" si="35"/>
        <v>82</v>
      </c>
      <c r="I84" s="4">
        <f t="shared" si="18"/>
        <v>1.4311699866353502</v>
      </c>
      <c r="J84" s="4">
        <f t="shared" si="19"/>
        <v>0.60882300222804631</v>
      </c>
      <c r="K84" s="4">
        <f t="shared" si="20"/>
        <v>0.34847305158368397</v>
      </c>
      <c r="L84" s="4">
        <f t="shared" si="21"/>
        <v>1.9678813938155968</v>
      </c>
      <c r="M84" s="4">
        <f t="shared" si="22"/>
        <v>0.34163801297792357</v>
      </c>
      <c r="N84" s="4">
        <f t="shared" si="23"/>
        <v>0.74049999999999994</v>
      </c>
      <c r="O84" s="4">
        <f t="shared" si="24"/>
        <v>0.38379999999999992</v>
      </c>
      <c r="Q84" s="4">
        <f t="shared" si="25"/>
        <v>0.40347785073743658</v>
      </c>
      <c r="R84" s="4">
        <f t="shared" si="26"/>
        <v>0.31961367259110468</v>
      </c>
      <c r="S84" s="4">
        <f t="shared" si="27"/>
        <v>1.0034319387640767</v>
      </c>
      <c r="T84" s="4">
        <f t="shared" si="28"/>
        <v>0.40852612208865829</v>
      </c>
      <c r="U84" s="4">
        <f t="shared" si="29"/>
        <v>1.4340979264012692</v>
      </c>
      <c r="V84" s="4">
        <f t="shared" si="30"/>
        <v>0.83776616543952209</v>
      </c>
      <c r="W84" s="4">
        <f t="shared" si="31"/>
        <v>0.84505000000000008</v>
      </c>
      <c r="X84" s="4">
        <f t="shared" si="32"/>
        <v>0.43632541629269844</v>
      </c>
      <c r="Y84" s="4"/>
      <c r="Z84" s="4"/>
    </row>
    <row r="85" spans="8:26" x14ac:dyDescent="0.3">
      <c r="H85" s="1">
        <f t="shared" si="35"/>
        <v>83</v>
      </c>
      <c r="I85" s="4">
        <f t="shared" si="18"/>
        <v>1.4486232791552935</v>
      </c>
      <c r="J85" s="4">
        <f t="shared" si="19"/>
        <v>0.60951986778708034</v>
      </c>
      <c r="K85" s="4">
        <f t="shared" si="20"/>
        <v>0.34317983214763459</v>
      </c>
      <c r="L85" s="4">
        <f t="shared" si="21"/>
        <v>1.9685645908772322</v>
      </c>
      <c r="M85" s="4">
        <f t="shared" si="22"/>
        <v>0.33644861608720367</v>
      </c>
      <c r="N85" s="4">
        <f t="shared" si="23"/>
        <v>0.74580000000000002</v>
      </c>
      <c r="O85" s="4">
        <f t="shared" si="24"/>
        <v>0.38474999999999993</v>
      </c>
      <c r="Q85" s="4">
        <f t="shared" si="25"/>
        <v>0.40370232574594817</v>
      </c>
      <c r="R85" s="4">
        <f t="shared" si="26"/>
        <v>0.31790861562199907</v>
      </c>
      <c r="S85" s="4">
        <f t="shared" si="27"/>
        <v>1.0035240310752607</v>
      </c>
      <c r="T85" s="4">
        <f t="shared" si="28"/>
        <v>0.40782661153723032</v>
      </c>
      <c r="U85" s="4">
        <f t="shared" si="29"/>
        <v>1.4312100962354311</v>
      </c>
      <c r="V85" s="4">
        <f t="shared" si="30"/>
        <v>0.84425233818878465</v>
      </c>
      <c r="W85" s="4">
        <f t="shared" si="31"/>
        <v>0.85162500000000008</v>
      </c>
      <c r="X85" s="4">
        <f t="shared" si="32"/>
        <v>0.43671430180673415</v>
      </c>
      <c r="Y85" s="4"/>
      <c r="Z85" s="4"/>
    </row>
    <row r="86" spans="8:26" x14ac:dyDescent="0.3">
      <c r="H86" s="1">
        <f t="shared" si="35"/>
        <v>84</v>
      </c>
      <c r="I86" s="4">
        <f t="shared" si="18"/>
        <v>1.4660765716752369</v>
      </c>
      <c r="J86" s="4">
        <f t="shared" si="19"/>
        <v>0.61012424779315477</v>
      </c>
      <c r="K86" s="4">
        <f t="shared" si="20"/>
        <v>0.33787525691357512</v>
      </c>
      <c r="L86" s="4">
        <f t="shared" si="21"/>
        <v>1.9691571164209449</v>
      </c>
      <c r="M86" s="4">
        <f t="shared" si="22"/>
        <v>0.33124808613396922</v>
      </c>
      <c r="N86" s="4">
        <f t="shared" si="23"/>
        <v>0.75109999999999988</v>
      </c>
      <c r="O86" s="4">
        <f t="shared" si="24"/>
        <v>0.38569999999999993</v>
      </c>
      <c r="Q86" s="4">
        <f t="shared" si="25"/>
        <v>0.40389700921860505</v>
      </c>
      <c r="R86" s="4">
        <f t="shared" si="26"/>
        <v>0.31619990071224491</v>
      </c>
      <c r="S86" s="4">
        <f t="shared" si="27"/>
        <v>1.0036039012178892</v>
      </c>
      <c r="T86" s="4">
        <f t="shared" si="28"/>
        <v>0.40712560029220296</v>
      </c>
      <c r="U86" s="4">
        <f t="shared" si="29"/>
        <v>1.4283222660695929</v>
      </c>
      <c r="V86" s="4">
        <f t="shared" si="30"/>
        <v>0.85073851093804709</v>
      </c>
      <c r="W86" s="4">
        <f t="shared" si="31"/>
        <v>0.85820000000000007</v>
      </c>
      <c r="X86" s="4">
        <f t="shared" si="32"/>
        <v>0.43710318732076991</v>
      </c>
      <c r="Y86" s="4"/>
      <c r="Z86" s="4"/>
    </row>
    <row r="87" spans="8:26" x14ac:dyDescent="0.3">
      <c r="H87" s="1">
        <f t="shared" si="35"/>
        <v>85</v>
      </c>
      <c r="I87" s="4">
        <f t="shared" si="18"/>
        <v>1.4835298641951802</v>
      </c>
      <c r="J87" s="4">
        <f t="shared" si="19"/>
        <v>0.61063595814626481</v>
      </c>
      <c r="K87" s="4">
        <f t="shared" si="20"/>
        <v>0.33256094170650857</v>
      </c>
      <c r="L87" s="4">
        <f t="shared" si="21"/>
        <v>1.9696587899577143</v>
      </c>
      <c r="M87" s="4">
        <f t="shared" si="22"/>
        <v>0.32603800725002263</v>
      </c>
      <c r="N87" s="4">
        <f t="shared" si="23"/>
        <v>0.75639999999999996</v>
      </c>
      <c r="O87" s="4">
        <f t="shared" si="24"/>
        <v>0.38664999999999994</v>
      </c>
      <c r="Q87" s="4">
        <f t="shared" si="25"/>
        <v>0.4040618418529357</v>
      </c>
      <c r="R87" s="4">
        <f t="shared" si="26"/>
        <v>0.31448804835295641</v>
      </c>
      <c r="S87" s="4">
        <f t="shared" si="27"/>
        <v>1.0036715248627428</v>
      </c>
      <c r="T87" s="4">
        <f t="shared" si="28"/>
        <v>0.40642330188839232</v>
      </c>
      <c r="U87" s="4">
        <f t="shared" si="29"/>
        <v>1.4254344359037547</v>
      </c>
      <c r="V87" s="4">
        <f t="shared" si="30"/>
        <v>0.85722468368730953</v>
      </c>
      <c r="W87" s="4">
        <f t="shared" si="31"/>
        <v>0.86477500000000007</v>
      </c>
      <c r="X87" s="4">
        <f t="shared" si="32"/>
        <v>0.43749207283480562</v>
      </c>
      <c r="Y87" s="4"/>
      <c r="Z87" s="4"/>
    </row>
    <row r="88" spans="8:26" x14ac:dyDescent="0.3">
      <c r="H88" s="1">
        <f t="shared" si="35"/>
        <v>86</v>
      </c>
      <c r="I88" s="4">
        <f t="shared" si="18"/>
        <v>1.5009831567151235</v>
      </c>
      <c r="J88" s="4">
        <f t="shared" si="19"/>
        <v>0.61105484297448009</v>
      </c>
      <c r="K88" s="4">
        <f t="shared" si="20"/>
        <v>0.32723850531832788</v>
      </c>
      <c r="L88" s="4">
        <f t="shared" si="21"/>
        <v>1.970069458672921</v>
      </c>
      <c r="M88" s="4">
        <f t="shared" si="22"/>
        <v>0.32081996647586308</v>
      </c>
      <c r="N88" s="4">
        <f t="shared" si="23"/>
        <v>0.76169999999999993</v>
      </c>
      <c r="O88" s="4">
        <f t="shared" si="24"/>
        <v>0.38759999999999994</v>
      </c>
      <c r="Q88" s="4">
        <f t="shared" si="25"/>
        <v>0.40419677343932275</v>
      </c>
      <c r="R88" s="4">
        <f t="shared" si="26"/>
        <v>0.31277357999094529</v>
      </c>
      <c r="S88" s="4">
        <f t="shared" si="27"/>
        <v>1.0037268814110043</v>
      </c>
      <c r="T88" s="4">
        <f t="shared" si="28"/>
        <v>0.40571993025269548</v>
      </c>
      <c r="U88" s="4">
        <f t="shared" si="29"/>
        <v>1.4225466057379166</v>
      </c>
      <c r="V88" s="4">
        <f t="shared" si="30"/>
        <v>0.86371085643657197</v>
      </c>
      <c r="W88" s="4">
        <f t="shared" si="31"/>
        <v>0.87135000000000007</v>
      </c>
      <c r="X88" s="4">
        <f t="shared" si="32"/>
        <v>0.43788095834884133</v>
      </c>
      <c r="Y88" s="4"/>
      <c r="Z88" s="4"/>
    </row>
    <row r="89" spans="8:26" x14ac:dyDescent="0.3">
      <c r="H89" s="1">
        <f t="shared" si="35"/>
        <v>87</v>
      </c>
      <c r="I89" s="4">
        <f t="shared" si="18"/>
        <v>1.5184364492350666</v>
      </c>
      <c r="J89" s="4">
        <f t="shared" si="19"/>
        <v>0.61138077468142404</v>
      </c>
      <c r="K89" s="4">
        <f t="shared" si="20"/>
        <v>0.32190956901471651</v>
      </c>
      <c r="L89" s="4">
        <f t="shared" si="21"/>
        <v>1.9703889974728965</v>
      </c>
      <c r="M89" s="4">
        <f t="shared" si="22"/>
        <v>0.31559555327725886</v>
      </c>
      <c r="N89" s="4">
        <f t="shared" si="23"/>
        <v>0.7669999999999999</v>
      </c>
      <c r="O89" s="4">
        <f t="shared" si="24"/>
        <v>0.38854999999999995</v>
      </c>
      <c r="Q89" s="4">
        <f t="shared" si="25"/>
        <v>0.40430176287629799</v>
      </c>
      <c r="R89" s="4">
        <f t="shared" si="26"/>
        <v>0.31105701786988316</v>
      </c>
      <c r="S89" s="4">
        <f t="shared" si="27"/>
        <v>1.0037699540005325</v>
      </c>
      <c r="T89" s="4">
        <f t="shared" si="28"/>
        <v>0.40501569963892636</v>
      </c>
      <c r="U89" s="4">
        <f t="shared" si="29"/>
        <v>1.4196587755720782</v>
      </c>
      <c r="V89" s="4">
        <f t="shared" si="30"/>
        <v>0.87019702918583441</v>
      </c>
      <c r="W89" s="4">
        <f t="shared" si="31"/>
        <v>0.87792500000000007</v>
      </c>
      <c r="X89" s="4">
        <f t="shared" si="32"/>
        <v>0.43826984386287704</v>
      </c>
      <c r="Y89" s="4"/>
      <c r="Z89" s="4"/>
    </row>
    <row r="90" spans="8:26" x14ac:dyDescent="0.3">
      <c r="H90" s="1">
        <f t="shared" si="35"/>
        <v>88</v>
      </c>
      <c r="I90" s="4">
        <f t="shared" si="18"/>
        <v>1.5358897417550099</v>
      </c>
      <c r="J90" s="4">
        <f t="shared" si="19"/>
        <v>0.61161365398514134</v>
      </c>
      <c r="K90" s="4">
        <f t="shared" si="20"/>
        <v>0.31657575604129501</v>
      </c>
      <c r="L90" s="4">
        <f t="shared" si="21"/>
        <v>1.9706173090230268</v>
      </c>
      <c r="M90" s="4">
        <f t="shared" si="22"/>
        <v>0.31036635906108001</v>
      </c>
      <c r="N90" s="4">
        <f t="shared" si="23"/>
        <v>0.77229999999999999</v>
      </c>
      <c r="O90" s="4">
        <f t="shared" si="24"/>
        <v>0.38949999999999996</v>
      </c>
      <c r="Q90" s="4">
        <f t="shared" si="25"/>
        <v>0.40437677818306184</v>
      </c>
      <c r="R90" s="4">
        <f t="shared" si="26"/>
        <v>0.30933888487122063</v>
      </c>
      <c r="S90" s="4">
        <f t="shared" si="27"/>
        <v>1.0038007295109996</v>
      </c>
      <c r="T90" s="4">
        <f t="shared" si="28"/>
        <v>0.40431082456255202</v>
      </c>
      <c r="U90" s="4">
        <f t="shared" si="29"/>
        <v>1.41677094540624</v>
      </c>
      <c r="V90" s="4">
        <f t="shared" si="30"/>
        <v>0.87668320193509697</v>
      </c>
      <c r="W90" s="4">
        <f t="shared" si="31"/>
        <v>0.88450000000000006</v>
      </c>
      <c r="X90" s="4">
        <f t="shared" si="32"/>
        <v>0.43865872937691275</v>
      </c>
      <c r="Y90" s="4"/>
      <c r="Z90" s="4"/>
    </row>
    <row r="91" spans="8:26" x14ac:dyDescent="0.3">
      <c r="H91" s="1">
        <f t="shared" si="35"/>
        <v>89</v>
      </c>
      <c r="I91" s="4">
        <f t="shared" si="18"/>
        <v>1.5533430342749532</v>
      </c>
      <c r="J91" s="4">
        <f t="shared" si="19"/>
        <v>0.61175340994833993</v>
      </c>
      <c r="K91" s="4">
        <f t="shared" si="20"/>
        <v>0.31123869112916502</v>
      </c>
      <c r="L91" s="4">
        <f t="shared" si="21"/>
        <v>1.9707543237774017</v>
      </c>
      <c r="M91" s="4">
        <f t="shared" si="22"/>
        <v>0.30513397669054132</v>
      </c>
      <c r="N91" s="4">
        <f t="shared" si="23"/>
        <v>0.77759999999999996</v>
      </c>
      <c r="O91" s="4">
        <f t="shared" si="24"/>
        <v>0.39044999999999996</v>
      </c>
      <c r="Q91" s="4">
        <f t="shared" si="25"/>
        <v>0.40442179650922516</v>
      </c>
      <c r="R91" s="4">
        <f t="shared" si="26"/>
        <v>0.30761970435491315</v>
      </c>
      <c r="S91" s="4">
        <f t="shared" si="27"/>
        <v>1.0038191985678873</v>
      </c>
      <c r="T91" s="4">
        <f t="shared" si="28"/>
        <v>0.40360551973534892</v>
      </c>
      <c r="U91" s="4">
        <f t="shared" si="29"/>
        <v>1.4138831152404019</v>
      </c>
      <c r="V91" s="4">
        <f t="shared" si="30"/>
        <v>0.88316937468435941</v>
      </c>
      <c r="W91" s="4">
        <f t="shared" si="31"/>
        <v>0.89107500000000006</v>
      </c>
      <c r="X91" s="4">
        <f t="shared" si="32"/>
        <v>0.43904761489094846</v>
      </c>
      <c r="Y91" s="4"/>
      <c r="Z91" s="4"/>
    </row>
    <row r="92" spans="8:26" x14ac:dyDescent="0.3">
      <c r="H92" s="1">
        <f t="shared" si="35"/>
        <v>90</v>
      </c>
      <c r="I92" s="4">
        <f t="shared" si="18"/>
        <v>1.5707963267948966</v>
      </c>
      <c r="J92" s="4">
        <f t="shared" si="19"/>
        <v>0.6117999999999999</v>
      </c>
      <c r="K92" s="4">
        <f t="shared" si="20"/>
        <v>0.30589999999999995</v>
      </c>
      <c r="L92" s="4">
        <f t="shared" si="21"/>
        <v>1.9707999999999999</v>
      </c>
      <c r="M92" s="4">
        <f t="shared" si="22"/>
        <v>0.29989999999999994</v>
      </c>
      <c r="N92" s="4">
        <f t="shared" si="23"/>
        <v>0.78289999999999993</v>
      </c>
      <c r="O92" s="4">
        <f t="shared" si="24"/>
        <v>0.39139999999999997</v>
      </c>
      <c r="Q92" s="4">
        <f t="shared" si="25"/>
        <v>0.40443680414176963</v>
      </c>
      <c r="R92" s="4">
        <f t="shared" si="26"/>
        <v>0.30589999999999995</v>
      </c>
      <c r="S92" s="4">
        <f t="shared" si="27"/>
        <v>1.0038253555453414</v>
      </c>
      <c r="T92" s="4">
        <f t="shared" si="28"/>
        <v>0.40289999999999992</v>
      </c>
      <c r="U92" s="4">
        <f t="shared" si="29"/>
        <v>1.4109952850745637</v>
      </c>
      <c r="V92" s="4">
        <f t="shared" si="30"/>
        <v>0.88965554743362185</v>
      </c>
      <c r="W92" s="4">
        <f t="shared" si="31"/>
        <v>0.89765000000000006</v>
      </c>
      <c r="X92" s="4">
        <f t="shared" si="32"/>
        <v>0.43943650040498416</v>
      </c>
      <c r="Y92" s="4"/>
      <c r="Z92" s="4"/>
    </row>
    <row r="93" spans="8:26" x14ac:dyDescent="0.3">
      <c r="H93" s="1">
        <f t="shared" si="35"/>
        <v>91</v>
      </c>
      <c r="I93" s="4">
        <f t="shared" si="18"/>
        <v>1.5882496193148399</v>
      </c>
      <c r="J93" s="4">
        <f>$B$7*SIN(I93)+$B$7</f>
        <v>0.61175340994833993</v>
      </c>
      <c r="K93" s="4">
        <f t="shared" si="20"/>
        <v>0.30056130887083493</v>
      </c>
      <c r="L93" s="4">
        <f t="shared" si="21"/>
        <v>1.9707543237774017</v>
      </c>
      <c r="M93" s="4">
        <f t="shared" si="22"/>
        <v>0.29466602330945862</v>
      </c>
      <c r="N93" s="4">
        <f t="shared" si="23"/>
        <v>0.78820000000000001</v>
      </c>
      <c r="O93" s="4">
        <f t="shared" si="24"/>
        <v>0.39234999999999998</v>
      </c>
      <c r="Q93" s="4">
        <f t="shared" si="25"/>
        <v>0.40442179650922516</v>
      </c>
      <c r="R93" s="4">
        <f t="shared" si="26"/>
        <v>0.30418029564508681</v>
      </c>
      <c r="S93" s="4">
        <f t="shared" si="27"/>
        <v>1.0038191985678873</v>
      </c>
      <c r="T93" s="4">
        <f t="shared" si="28"/>
        <v>0.40219448026465093</v>
      </c>
      <c r="U93" s="4">
        <f t="shared" si="29"/>
        <v>1.4081074549087256</v>
      </c>
      <c r="V93" s="4">
        <f t="shared" si="30"/>
        <v>0.89614172018288429</v>
      </c>
      <c r="W93" s="4">
        <f t="shared" si="31"/>
        <v>0.90422500000000006</v>
      </c>
      <c r="X93" s="4">
        <f t="shared" si="32"/>
        <v>0.43982538591901993</v>
      </c>
      <c r="Y93" s="4"/>
      <c r="Z93" s="4"/>
    </row>
    <row r="94" spans="8:26" x14ac:dyDescent="0.3">
      <c r="H94" s="1">
        <f t="shared" si="35"/>
        <v>92</v>
      </c>
      <c r="I94" s="4">
        <f t="shared" si="18"/>
        <v>1.6057029118347832</v>
      </c>
      <c r="J94" s="4">
        <f t="shared" ref="J94:J157" si="36">$B$7*SIN(I94)+$B$7</f>
        <v>0.61161365398514134</v>
      </c>
      <c r="K94" s="4">
        <f t="shared" si="20"/>
        <v>0.29522424395870489</v>
      </c>
      <c r="L94" s="4">
        <f t="shared" si="21"/>
        <v>1.9706173090230268</v>
      </c>
      <c r="M94" s="4">
        <f t="shared" si="22"/>
        <v>0.28943364093891993</v>
      </c>
      <c r="N94" s="4">
        <f t="shared" si="23"/>
        <v>0.79349999999999987</v>
      </c>
      <c r="O94" s="4">
        <f t="shared" si="24"/>
        <v>0.39329999999999998</v>
      </c>
      <c r="Q94" s="4">
        <f t="shared" si="25"/>
        <v>0.40437677818306184</v>
      </c>
      <c r="R94" s="4">
        <f t="shared" si="26"/>
        <v>0.30246111512877927</v>
      </c>
      <c r="S94" s="4">
        <f t="shared" si="27"/>
        <v>1.0038007295109996</v>
      </c>
      <c r="T94" s="4">
        <f t="shared" si="28"/>
        <v>0.40148917543744783</v>
      </c>
      <c r="U94" s="4">
        <f t="shared" si="29"/>
        <v>1.4052196247428874</v>
      </c>
      <c r="V94" s="4">
        <f t="shared" si="30"/>
        <v>0.90262789293214674</v>
      </c>
      <c r="W94" s="4">
        <f t="shared" si="31"/>
        <v>0.91080000000000005</v>
      </c>
      <c r="X94" s="4">
        <f t="shared" si="32"/>
        <v>0.44021427143305564</v>
      </c>
      <c r="Y94" s="4"/>
      <c r="Z94" s="4"/>
    </row>
    <row r="95" spans="8:26" x14ac:dyDescent="0.3">
      <c r="H95" s="1">
        <f t="shared" si="35"/>
        <v>93</v>
      </c>
      <c r="I95" s="4">
        <f t="shared" si="18"/>
        <v>1.6231562043547265</v>
      </c>
      <c r="J95" s="4">
        <f t="shared" si="36"/>
        <v>0.61138077468142404</v>
      </c>
      <c r="K95" s="4">
        <f t="shared" si="20"/>
        <v>0.28989043098528344</v>
      </c>
      <c r="L95" s="4">
        <f t="shared" si="21"/>
        <v>1.9703889974728965</v>
      </c>
      <c r="M95" s="4">
        <f t="shared" si="22"/>
        <v>0.28420444672274109</v>
      </c>
      <c r="N95" s="4">
        <f t="shared" si="23"/>
        <v>0.79879999999999995</v>
      </c>
      <c r="O95" s="4">
        <f t="shared" si="24"/>
        <v>0.39424999999999993</v>
      </c>
      <c r="Q95" s="4">
        <f t="shared" si="25"/>
        <v>0.40430176287629799</v>
      </c>
      <c r="R95" s="4">
        <f t="shared" si="26"/>
        <v>0.30074298213011674</v>
      </c>
      <c r="S95" s="4">
        <f t="shared" si="27"/>
        <v>1.0037699540005325</v>
      </c>
      <c r="T95" s="4">
        <f t="shared" si="28"/>
        <v>0.40078430036107349</v>
      </c>
      <c r="U95" s="4">
        <f t="shared" si="29"/>
        <v>1.4023317945770493</v>
      </c>
      <c r="V95" s="4">
        <f t="shared" si="30"/>
        <v>0.90911406568140929</v>
      </c>
      <c r="W95" s="4">
        <f t="shared" si="31"/>
        <v>0.91737500000000005</v>
      </c>
      <c r="X95" s="4">
        <f t="shared" si="32"/>
        <v>0.44060315694709135</v>
      </c>
      <c r="Y95" s="4"/>
      <c r="Z95" s="4"/>
    </row>
    <row r="96" spans="8:26" x14ac:dyDescent="0.3">
      <c r="H96" s="1">
        <f t="shared" si="35"/>
        <v>94</v>
      </c>
      <c r="I96" s="4">
        <f t="shared" si="18"/>
        <v>1.6406094968746698</v>
      </c>
      <c r="J96" s="4">
        <f t="shared" si="36"/>
        <v>0.61105484297448009</v>
      </c>
      <c r="K96" s="4">
        <f t="shared" si="20"/>
        <v>0.28456149468167202</v>
      </c>
      <c r="L96" s="4">
        <f t="shared" si="21"/>
        <v>1.970069458672921</v>
      </c>
      <c r="M96" s="4">
        <f t="shared" si="22"/>
        <v>0.27898003352413675</v>
      </c>
      <c r="N96" s="4">
        <f t="shared" si="23"/>
        <v>0.80409999999999993</v>
      </c>
      <c r="O96" s="4">
        <f t="shared" si="24"/>
        <v>0.39519999999999994</v>
      </c>
      <c r="Q96" s="4">
        <f t="shared" si="25"/>
        <v>0.40419677343932275</v>
      </c>
      <c r="R96" s="4">
        <f t="shared" si="26"/>
        <v>0.29902642000905455</v>
      </c>
      <c r="S96" s="4">
        <f t="shared" si="27"/>
        <v>1.0037268814110043</v>
      </c>
      <c r="T96" s="4">
        <f t="shared" si="28"/>
        <v>0.40008006974730437</v>
      </c>
      <c r="U96" s="4">
        <f t="shared" si="29"/>
        <v>1.3994439644112111</v>
      </c>
      <c r="V96" s="4">
        <f t="shared" si="30"/>
        <v>0.91560023843067173</v>
      </c>
      <c r="W96" s="4">
        <f t="shared" si="31"/>
        <v>0.92395000000000005</v>
      </c>
      <c r="X96" s="4">
        <f t="shared" si="32"/>
        <v>0.44099204246112705</v>
      </c>
      <c r="Y96" s="4"/>
      <c r="Z96" s="4"/>
    </row>
    <row r="97" spans="8:26" x14ac:dyDescent="0.3">
      <c r="H97" s="1">
        <f t="shared" si="35"/>
        <v>95</v>
      </c>
      <c r="I97" s="4">
        <f t="shared" si="18"/>
        <v>1.6580627893946132</v>
      </c>
      <c r="J97" s="4">
        <f t="shared" si="36"/>
        <v>0.61063595814626481</v>
      </c>
      <c r="K97" s="4">
        <f t="shared" si="20"/>
        <v>0.27923905829349127</v>
      </c>
      <c r="L97" s="4">
        <f t="shared" si="21"/>
        <v>1.9696587899577143</v>
      </c>
      <c r="M97" s="4">
        <f t="shared" si="22"/>
        <v>0.27376199274997726</v>
      </c>
      <c r="N97" s="4">
        <f t="shared" si="23"/>
        <v>0.8093999999999999</v>
      </c>
      <c r="O97" s="4">
        <f t="shared" si="24"/>
        <v>0.39614999999999995</v>
      </c>
      <c r="Q97" s="4">
        <f t="shared" si="25"/>
        <v>0.4040618418529357</v>
      </c>
      <c r="R97" s="4">
        <f t="shared" si="26"/>
        <v>0.29731195164704349</v>
      </c>
      <c r="S97" s="4">
        <f t="shared" si="27"/>
        <v>1.0036715248627428</v>
      </c>
      <c r="T97" s="4">
        <f t="shared" si="28"/>
        <v>0.39937669811160753</v>
      </c>
      <c r="U97" s="4">
        <f t="shared" si="29"/>
        <v>1.3965561342453729</v>
      </c>
      <c r="V97" s="4">
        <f t="shared" si="30"/>
        <v>0.92208641117993417</v>
      </c>
      <c r="W97" s="4">
        <f t="shared" si="31"/>
        <v>0.93052500000000005</v>
      </c>
      <c r="X97" s="4">
        <f t="shared" si="32"/>
        <v>0.44138092797516276</v>
      </c>
      <c r="Y97" s="4"/>
      <c r="Z97" s="4"/>
    </row>
    <row r="98" spans="8:26" x14ac:dyDescent="0.3">
      <c r="H98" s="1">
        <f t="shared" si="35"/>
        <v>96</v>
      </c>
      <c r="I98" s="4">
        <f t="shared" si="18"/>
        <v>1.6755160819145565</v>
      </c>
      <c r="J98" s="4">
        <f t="shared" si="36"/>
        <v>0.61012424779315477</v>
      </c>
      <c r="K98" s="4">
        <f t="shared" si="20"/>
        <v>0.27392474308642473</v>
      </c>
      <c r="L98" s="4">
        <f t="shared" si="21"/>
        <v>1.9691571164209449</v>
      </c>
      <c r="M98" s="4">
        <f t="shared" si="22"/>
        <v>0.26855191386603067</v>
      </c>
      <c r="N98" s="4">
        <f t="shared" si="23"/>
        <v>0.81469999999999998</v>
      </c>
      <c r="O98" s="4">
        <f t="shared" si="24"/>
        <v>0.39709999999999995</v>
      </c>
      <c r="Q98" s="4">
        <f t="shared" si="25"/>
        <v>0.40389700921860505</v>
      </c>
      <c r="R98" s="4">
        <f t="shared" si="26"/>
        <v>0.29560009928775499</v>
      </c>
      <c r="S98" s="4">
        <f t="shared" si="27"/>
        <v>1.0036039012178892</v>
      </c>
      <c r="T98" s="4">
        <f t="shared" si="28"/>
        <v>0.39867439970779689</v>
      </c>
      <c r="U98" s="4">
        <f t="shared" si="29"/>
        <v>1.3936683040795348</v>
      </c>
      <c r="V98" s="4">
        <f t="shared" si="30"/>
        <v>0.92857258392919662</v>
      </c>
      <c r="W98" s="4">
        <f t="shared" si="31"/>
        <v>0.93710000000000004</v>
      </c>
      <c r="X98" s="4">
        <f t="shared" si="32"/>
        <v>0.44176981348919847</v>
      </c>
      <c r="Y98" s="4"/>
      <c r="Z98" s="4"/>
    </row>
    <row r="99" spans="8:26" x14ac:dyDescent="0.3">
      <c r="H99" s="1">
        <f t="shared" si="35"/>
        <v>97</v>
      </c>
      <c r="I99" s="4">
        <f t="shared" si="18"/>
        <v>1.6929693744344996</v>
      </c>
      <c r="J99" s="4">
        <f t="shared" si="36"/>
        <v>0.60951986778708034</v>
      </c>
      <c r="K99" s="4">
        <f t="shared" si="20"/>
        <v>0.26862016785236537</v>
      </c>
      <c r="L99" s="4">
        <f t="shared" si="21"/>
        <v>1.9685645908772325</v>
      </c>
      <c r="M99" s="4">
        <f t="shared" si="22"/>
        <v>0.26335138391279628</v>
      </c>
      <c r="N99" s="4">
        <f t="shared" si="23"/>
        <v>0.82</v>
      </c>
      <c r="O99" s="4">
        <f t="shared" si="24"/>
        <v>0.39804999999999996</v>
      </c>
      <c r="Q99" s="4">
        <f t="shared" si="25"/>
        <v>0.40370232574594817</v>
      </c>
      <c r="R99" s="4">
        <f t="shared" si="26"/>
        <v>0.29389138437800089</v>
      </c>
      <c r="S99" s="4">
        <f t="shared" si="27"/>
        <v>1.0035240310752607</v>
      </c>
      <c r="T99" s="4">
        <f t="shared" si="28"/>
        <v>0.39797338846276953</v>
      </c>
      <c r="U99" s="4">
        <f t="shared" si="29"/>
        <v>1.3907804739136966</v>
      </c>
      <c r="V99" s="4">
        <f t="shared" si="30"/>
        <v>0.93505875667845906</v>
      </c>
      <c r="W99" s="4">
        <f t="shared" si="31"/>
        <v>0.94367500000000004</v>
      </c>
      <c r="X99" s="4">
        <f t="shared" si="32"/>
        <v>0.44215869900323423</v>
      </c>
      <c r="Y99" s="4"/>
      <c r="Z99" s="4"/>
    </row>
    <row r="100" spans="8:26" x14ac:dyDescent="0.3">
      <c r="H100" s="1">
        <f t="shared" si="35"/>
        <v>98</v>
      </c>
      <c r="I100" s="4">
        <f t="shared" si="18"/>
        <v>1.7104226669544429</v>
      </c>
      <c r="J100" s="4">
        <f t="shared" si="36"/>
        <v>0.60882300222804631</v>
      </c>
      <c r="K100" s="4">
        <f t="shared" si="20"/>
        <v>0.26332694841631599</v>
      </c>
      <c r="L100" s="4">
        <f t="shared" si="21"/>
        <v>1.9678813938155968</v>
      </c>
      <c r="M100" s="4">
        <f t="shared" si="22"/>
        <v>0.25816198702207638</v>
      </c>
      <c r="N100" s="4">
        <f t="shared" si="23"/>
        <v>0.82529999999999992</v>
      </c>
      <c r="O100" s="4">
        <f t="shared" si="24"/>
        <v>0.39899999999999997</v>
      </c>
      <c r="Q100" s="4">
        <f t="shared" si="25"/>
        <v>0.40347785073743658</v>
      </c>
      <c r="R100" s="4">
        <f t="shared" si="26"/>
        <v>0.29218632740889527</v>
      </c>
      <c r="S100" s="4">
        <f t="shared" si="27"/>
        <v>1.0034319387640767</v>
      </c>
      <c r="T100" s="4">
        <f t="shared" si="28"/>
        <v>0.39727387791134161</v>
      </c>
      <c r="U100" s="4">
        <f t="shared" si="29"/>
        <v>1.3878926437478583</v>
      </c>
      <c r="V100" s="4">
        <f t="shared" si="30"/>
        <v>0.94154492942772161</v>
      </c>
      <c r="W100" s="4">
        <f t="shared" si="31"/>
        <v>0.95025000000000004</v>
      </c>
      <c r="X100" s="4">
        <f t="shared" si="32"/>
        <v>0.44254758451726994</v>
      </c>
      <c r="Y100" s="4"/>
      <c r="Z100" s="4"/>
    </row>
    <row r="101" spans="8:26" x14ac:dyDescent="0.3">
      <c r="H101" s="1">
        <f t="shared" si="35"/>
        <v>99</v>
      </c>
      <c r="I101" s="4">
        <f t="shared" si="18"/>
        <v>1.7278759594743862</v>
      </c>
      <c r="J101" s="4">
        <f t="shared" si="36"/>
        <v>0.60803386338805254</v>
      </c>
      <c r="K101" s="4">
        <f t="shared" si="20"/>
        <v>0.25804669714419337</v>
      </c>
      <c r="L101" s="4">
        <f t="shared" si="21"/>
        <v>1.9671077333444817</v>
      </c>
      <c r="M101" s="4">
        <f t="shared" si="22"/>
        <v>0.25298530393443475</v>
      </c>
      <c r="N101" s="4">
        <f t="shared" si="23"/>
        <v>0.8306</v>
      </c>
      <c r="O101" s="4">
        <f t="shared" si="24"/>
        <v>0.39994999999999992</v>
      </c>
      <c r="Q101" s="4">
        <f t="shared" si="25"/>
        <v>0.40322365257033255</v>
      </c>
      <c r="R101" s="4">
        <f t="shared" si="26"/>
        <v>0.29048544775730822</v>
      </c>
      <c r="S101" s="4">
        <f t="shared" si="27"/>
        <v>1.0033276523365466</v>
      </c>
      <c r="T101" s="4">
        <f t="shared" si="28"/>
        <v>0.3965760811312033</v>
      </c>
      <c r="U101" s="4">
        <f t="shared" si="29"/>
        <v>1.3850048135820201</v>
      </c>
      <c r="V101" s="4">
        <f t="shared" si="30"/>
        <v>0.94803110217698405</v>
      </c>
      <c r="W101" s="4">
        <f t="shared" si="31"/>
        <v>0.95682500000000004</v>
      </c>
      <c r="X101" s="4">
        <f t="shared" si="32"/>
        <v>0.44293647003130565</v>
      </c>
      <c r="Y101" s="4"/>
      <c r="Z101" s="4"/>
    </row>
    <row r="102" spans="8:26" x14ac:dyDescent="0.3">
      <c r="H102" s="1">
        <f t="shared" si="35"/>
        <v>100</v>
      </c>
      <c r="I102" s="4">
        <f t="shared" si="18"/>
        <v>1.7453292519943295</v>
      </c>
      <c r="J102" s="4">
        <f t="shared" si="36"/>
        <v>0.60715269164643426</v>
      </c>
      <c r="K102" s="4">
        <f t="shared" si="20"/>
        <v>0.25278102245168599</v>
      </c>
      <c r="L102" s="4">
        <f t="shared" si="21"/>
        <v>1.966243845128361</v>
      </c>
      <c r="M102" s="4">
        <f t="shared" si="22"/>
        <v>0.24782291151768757</v>
      </c>
      <c r="N102" s="4">
        <f>$B$16/100*H102+$B$7</f>
        <v>0.83589999999999998</v>
      </c>
      <c r="O102" s="4">
        <f>$B$17/100*H102+$B$7</f>
        <v>0.40089999999999992</v>
      </c>
      <c r="Q102" s="4">
        <f t="shared" si="25"/>
        <v>0.40293980867586021</v>
      </c>
      <c r="R102" s="4">
        <f t="shared" si="26"/>
        <v>0.28878926352765844</v>
      </c>
      <c r="S102" s="4">
        <f t="shared" si="27"/>
        <v>1.0032112035593272</v>
      </c>
      <c r="T102" s="4">
        <f t="shared" si="28"/>
        <v>0.39588021067801366</v>
      </c>
      <c r="U102" s="4">
        <f t="shared" si="29"/>
        <v>1.3821169834161819</v>
      </c>
      <c r="V102" s="4">
        <f t="shared" si="30"/>
        <v>0.9545172749262465</v>
      </c>
      <c r="W102" s="4">
        <f t="shared" si="31"/>
        <v>0.96340000000000003</v>
      </c>
      <c r="X102" s="4">
        <f t="shared" si="32"/>
        <v>0.44332535554534136</v>
      </c>
      <c r="Y102" s="4"/>
      <c r="Z102" s="4"/>
    </row>
    <row r="103" spans="8:26" x14ac:dyDescent="0.3">
      <c r="H103" s="1">
        <f t="shared" si="35"/>
        <v>101</v>
      </c>
      <c r="I103" s="4">
        <f t="shared" si="18"/>
        <v>1.7627825445142729</v>
      </c>
      <c r="J103" s="4">
        <f t="shared" si="36"/>
        <v>0.60617975541664038</v>
      </c>
      <c r="K103" s="4">
        <f t="shared" si="20"/>
        <v>0.24753152831431491</v>
      </c>
      <c r="L103" s="4">
        <f t="shared" si="21"/>
        <v>1.9652899923159544</v>
      </c>
      <c r="M103" s="4">
        <f t="shared" si="22"/>
        <v>0.24267638228657418</v>
      </c>
      <c r="Q103" s="4">
        <f t="shared" si="25"/>
        <v>0.40262640551561946</v>
      </c>
      <c r="R103" s="4">
        <f t="shared" si="26"/>
        <v>0.28709829139409349</v>
      </c>
      <c r="S103" s="4">
        <f t="shared" si="27"/>
        <v>1.0030826279038438</v>
      </c>
      <c r="T103" s="4">
        <f t="shared" si="28"/>
        <v>0.39518647852065369</v>
      </c>
      <c r="U103" s="4"/>
      <c r="V103" s="4"/>
      <c r="W103" s="4">
        <f t="shared" si="31"/>
        <v>0.96997500000000003</v>
      </c>
      <c r="X103" s="4">
        <f t="shared" si="32"/>
        <v>0.44371424105937707</v>
      </c>
      <c r="Y103" s="4"/>
      <c r="Z103" s="4"/>
    </row>
    <row r="104" spans="8:26" x14ac:dyDescent="0.3">
      <c r="H104" s="1">
        <f t="shared" si="35"/>
        <v>102</v>
      </c>
      <c r="I104" s="4">
        <f t="shared" si="18"/>
        <v>1.7802358370342162</v>
      </c>
      <c r="J104" s="4">
        <f t="shared" si="36"/>
        <v>0.60511535106447112</v>
      </c>
      <c r="K104" s="4">
        <f t="shared" si="20"/>
        <v>0.24229981377884738</v>
      </c>
      <c r="L104" s="4">
        <f t="shared" si="21"/>
        <v>1.9642464654600682</v>
      </c>
      <c r="M104" s="4">
        <f t="shared" si="22"/>
        <v>0.23754728392375393</v>
      </c>
      <c r="Q104" s="4">
        <f t="shared" si="25"/>
        <v>0.4022835385552489</v>
      </c>
      <c r="R104" s="4">
        <f t="shared" si="26"/>
        <v>0.28541304644310622</v>
      </c>
      <c r="S104" s="4">
        <f t="shared" si="27"/>
        <v>1.0029419645354867</v>
      </c>
      <c r="T104" s="4">
        <f t="shared" si="28"/>
        <v>0.39449509597665888</v>
      </c>
      <c r="U104" s="4"/>
      <c r="V104" s="4"/>
      <c r="W104" s="4">
        <f t="shared" si="31"/>
        <v>0.97655000000000003</v>
      </c>
      <c r="X104" s="4">
        <f t="shared" si="32"/>
        <v>0.44410312657341278</v>
      </c>
      <c r="Y104" s="4"/>
      <c r="Z104" s="4"/>
    </row>
    <row r="105" spans="8:26" x14ac:dyDescent="0.3">
      <c r="H105" s="1">
        <f t="shared" si="35"/>
        <v>103</v>
      </c>
      <c r="I105" s="4">
        <f t="shared" si="18"/>
        <v>1.7976891295541595</v>
      </c>
      <c r="J105" s="4">
        <f t="shared" si="36"/>
        <v>0.60395980281780337</v>
      </c>
      <c r="K105" s="4">
        <f t="shared" si="20"/>
        <v>0.23708747247621165</v>
      </c>
      <c r="L105" s="4">
        <f t="shared" si="21"/>
        <v>1.963113582429092</v>
      </c>
      <c r="M105" s="4">
        <f t="shared" si="22"/>
        <v>0.23243717880227482</v>
      </c>
      <c r="Q105" s="4">
        <f t="shared" si="25"/>
        <v>0.40191131223534615</v>
      </c>
      <c r="R105" s="4">
        <f t="shared" si="26"/>
        <v>0.28373404201663394</v>
      </c>
      <c r="S105" s="4">
        <f t="shared" si="27"/>
        <v>1.0027892563016805</v>
      </c>
      <c r="T105" s="4">
        <f t="shared" si="28"/>
        <v>0.39380627364784976</v>
      </c>
      <c r="U105" s="4"/>
      <c r="V105" s="4"/>
      <c r="W105" s="4">
        <f t="shared" si="31"/>
        <v>0.98312500000000003</v>
      </c>
      <c r="X105" s="4">
        <f t="shared" si="32"/>
        <v>0.44449201208744848</v>
      </c>
      <c r="Y105" s="4"/>
      <c r="Z105" s="4"/>
    </row>
    <row r="106" spans="8:26" x14ac:dyDescent="0.3">
      <c r="H106" s="1">
        <f t="shared" si="35"/>
        <v>104</v>
      </c>
      <c r="I106" s="4">
        <f t="shared" si="18"/>
        <v>1.8151424220741028</v>
      </c>
      <c r="J106" s="4">
        <f t="shared" si="36"/>
        <v>0.60271346266782722</v>
      </c>
      <c r="K106" s="4">
        <f t="shared" si="20"/>
        <v>0.2318960921360616</v>
      </c>
      <c r="L106" s="4">
        <f t="shared" si="21"/>
        <v>1.9618916883101711</v>
      </c>
      <c r="M106" s="4">
        <f t="shared" si="22"/>
        <v>0.22734762350965959</v>
      </c>
      <c r="Q106" s="4">
        <f t="shared" si="25"/>
        <v>0.401509839939654</v>
      </c>
      <c r="R106" s="4">
        <f t="shared" si="26"/>
        <v>0.28206178955568983</v>
      </c>
      <c r="S106" s="4">
        <f t="shared" si="27"/>
        <v>1.0026245497188324</v>
      </c>
      <c r="T106" s="4">
        <f t="shared" si="28"/>
        <v>0.39312022135618041</v>
      </c>
      <c r="U106" s="4"/>
      <c r="V106" s="4"/>
      <c r="W106" s="4">
        <f t="shared" si="31"/>
        <v>0.98970000000000002</v>
      </c>
      <c r="X106" s="4">
        <f t="shared" si="32"/>
        <v>0.44488089760148425</v>
      </c>
      <c r="Y106" s="4"/>
      <c r="Z106" s="4"/>
    </row>
    <row r="107" spans="8:26" x14ac:dyDescent="0.3">
      <c r="H107" s="1">
        <f t="shared" si="35"/>
        <v>105</v>
      </c>
      <c r="I107" s="4">
        <f t="shared" si="18"/>
        <v>1.8325957145940461</v>
      </c>
      <c r="J107" s="4">
        <f t="shared" si="36"/>
        <v>0.60137671026182593</v>
      </c>
      <c r="K107" s="4">
        <f t="shared" si="20"/>
        <v>0.22672725410313882</v>
      </c>
      <c r="L107" s="4">
        <f t="shared" si="21"/>
        <v>1.9605811553040915</v>
      </c>
      <c r="M107" s="4">
        <f t="shared" si="22"/>
        <v>0.22228016837375397</v>
      </c>
      <c r="Q107" s="4">
        <f t="shared" si="25"/>
        <v>0.40107924396052297</v>
      </c>
      <c r="R107" s="4">
        <f t="shared" si="26"/>
        <v>0.28039679844457299</v>
      </c>
      <c r="S107" s="4">
        <f t="shared" si="27"/>
        <v>1.0024478949581632</v>
      </c>
      <c r="T107" s="4">
        <f t="shared" si="28"/>
        <v>0.39243714807982477</v>
      </c>
      <c r="U107" s="4"/>
      <c r="V107" s="4"/>
      <c r="W107" s="4">
        <f t="shared" si="31"/>
        <v>0.99627500000000002</v>
      </c>
      <c r="X107" s="4">
        <f t="shared" si="32"/>
        <v>0.44526978311551996</v>
      </c>
      <c r="Y107" s="4"/>
      <c r="Z107" s="4"/>
    </row>
    <row r="108" spans="8:26" x14ac:dyDescent="0.3">
      <c r="H108" s="1">
        <f t="shared" si="35"/>
        <v>106</v>
      </c>
      <c r="I108" s="4">
        <f t="shared" si="18"/>
        <v>1.8500490071139892</v>
      </c>
      <c r="J108" s="4">
        <f t="shared" si="36"/>
        <v>0.5999499527875316</v>
      </c>
      <c r="K108" s="4">
        <f t="shared" si="20"/>
        <v>0.22158253285557994</v>
      </c>
      <c r="L108" s="4">
        <f t="shared" si="21"/>
        <v>1.9591823826119017</v>
      </c>
      <c r="M108" s="4">
        <f t="shared" si="22"/>
        <v>0.21723635699048194</v>
      </c>
      <c r="Q108" s="4">
        <f t="shared" si="25"/>
        <v>0.40061965546165945</v>
      </c>
      <c r="R108" s="4">
        <f t="shared" si="26"/>
        <v>0.27873957585570502</v>
      </c>
      <c r="S108" s="4">
        <f t="shared" si="27"/>
        <v>1.0022593458304243</v>
      </c>
      <c r="T108" s="4">
        <f t="shared" si="28"/>
        <v>0.39175726188951998</v>
      </c>
      <c r="U108" s="4"/>
      <c r="V108" s="4"/>
      <c r="W108" s="4">
        <f t="shared" si="31"/>
        <v>1.00285</v>
      </c>
      <c r="X108" s="4">
        <f t="shared" si="32"/>
        <v>0.44565866862955567</v>
      </c>
      <c r="Y108" s="4"/>
      <c r="Z108" s="4"/>
    </row>
    <row r="109" spans="8:26" x14ac:dyDescent="0.3">
      <c r="H109" s="1">
        <f t="shared" si="35"/>
        <v>107</v>
      </c>
      <c r="I109" s="4">
        <f t="shared" si="18"/>
        <v>1.8675022996339325</v>
      </c>
      <c r="J109" s="4">
        <f t="shared" si="36"/>
        <v>0.59843362484909246</v>
      </c>
      <c r="K109" s="4">
        <f t="shared" si="20"/>
        <v>0.21646349552531483</v>
      </c>
      <c r="L109" s="4">
        <f t="shared" si="21"/>
        <v>1.9576957963133141</v>
      </c>
      <c r="M109" s="4">
        <f t="shared" si="22"/>
        <v>0.21221772575365122</v>
      </c>
      <c r="Q109" s="4">
        <f t="shared" si="25"/>
        <v>0.40013121443817246</v>
      </c>
      <c r="R109" s="4">
        <f t="shared" si="26"/>
        <v>0.27709062659514033</v>
      </c>
      <c r="S109" s="4">
        <f t="shared" si="27"/>
        <v>1.0020589597695067</v>
      </c>
      <c r="T109" s="4">
        <f t="shared" si="28"/>
        <v>0.3910807698851857</v>
      </c>
      <c r="U109" s="4"/>
      <c r="V109" s="4"/>
      <c r="W109" s="4">
        <f t="shared" si="31"/>
        <v>1.009425</v>
      </c>
      <c r="X109" s="4">
        <f t="shared" si="32"/>
        <v>0.44604755414359137</v>
      </c>
      <c r="Y109" s="4"/>
      <c r="Z109" s="4"/>
    </row>
    <row r="110" spans="8:26" x14ac:dyDescent="0.3">
      <c r="H110" s="1">
        <f t="shared" si="35"/>
        <v>108</v>
      </c>
      <c r="I110" s="4">
        <f t="shared" si="18"/>
        <v>1.8849555921538759</v>
      </c>
      <c r="J110" s="4">
        <f t="shared" si="36"/>
        <v>0.59682818833468743</v>
      </c>
      <c r="K110" s="4">
        <f t="shared" si="20"/>
        <v>0.21137170142070358</v>
      </c>
      <c r="L110" s="4">
        <f t="shared" si="21"/>
        <v>1.9561218492369163</v>
      </c>
      <c r="M110" s="4">
        <f t="shared" si="22"/>
        <v>0.20722580338695323</v>
      </c>
      <c r="Q110" s="4">
        <f t="shared" si="25"/>
        <v>0.39961406967392932</v>
      </c>
      <c r="R110" s="4">
        <f t="shared" si="26"/>
        <v>0.27545045294879739</v>
      </c>
      <c r="S110" s="4">
        <f t="shared" si="27"/>
        <v>1.0018467978149455</v>
      </c>
      <c r="T110" s="4">
        <f t="shared" si="28"/>
        <v>0.39040787813283989</v>
      </c>
      <c r="U110" s="4"/>
      <c r="V110" s="4"/>
      <c r="W110" s="4">
        <f t="shared" si="31"/>
        <v>1.016</v>
      </c>
      <c r="X110" s="4">
        <f t="shared" si="32"/>
        <v>0.44643643965762708</v>
      </c>
      <c r="Y110" s="4"/>
      <c r="Z110" s="4"/>
    </row>
    <row r="111" spans="8:26" x14ac:dyDescent="0.3">
      <c r="H111" s="1">
        <f t="shared" si="35"/>
        <v>109</v>
      </c>
      <c r="I111" s="4">
        <f t="shared" si="18"/>
        <v>1.9024088846738192</v>
      </c>
      <c r="J111" s="4">
        <f t="shared" si="36"/>
        <v>0.59513413227583101</v>
      </c>
      <c r="K111" s="4">
        <f t="shared" si="20"/>
        <v>0.20630870155155573</v>
      </c>
      <c r="L111" s="4">
        <f t="shared" si="21"/>
        <v>1.9544610208222351</v>
      </c>
      <c r="M111" s="4">
        <f t="shared" si="22"/>
        <v>0.20226211047829867</v>
      </c>
      <c r="Q111" s="4">
        <f t="shared" si="25"/>
        <v>0.3990683786962349</v>
      </c>
      <c r="R111" s="4">
        <f t="shared" si="26"/>
        <v>0.27381955452945766</v>
      </c>
      <c r="S111" s="4">
        <f t="shared" si="27"/>
        <v>1.001622924593327</v>
      </c>
      <c r="T111" s="4">
        <f t="shared" si="28"/>
        <v>0.38973879160182873</v>
      </c>
      <c r="U111" s="4"/>
      <c r="V111" s="4"/>
      <c r="W111" s="4">
        <f t="shared" si="31"/>
        <v>1.022575</v>
      </c>
      <c r="X111" s="4">
        <f t="shared" si="32"/>
        <v>0.44682532517166285</v>
      </c>
      <c r="Y111" s="4"/>
      <c r="Z111" s="4"/>
    </row>
    <row r="112" spans="8:26" x14ac:dyDescent="0.3">
      <c r="H112" s="1">
        <f t="shared" si="35"/>
        <v>110</v>
      </c>
      <c r="I112" s="4">
        <f t="shared" si="18"/>
        <v>1.9198621771937625</v>
      </c>
      <c r="J112" s="4">
        <f t="shared" si="36"/>
        <v>0.59335197269840934</v>
      </c>
      <c r="K112" s="4">
        <f t="shared" si="20"/>
        <v>0.20127603815667791</v>
      </c>
      <c r="L112" s="4">
        <f t="shared" si="21"/>
        <v>1.9527138169736937</v>
      </c>
      <c r="M112" s="4">
        <f t="shared" si="22"/>
        <v>0.19732815901663192</v>
      </c>
      <c r="Q112" s="4">
        <f t="shared" si="25"/>
        <v>0.39849430772784727</v>
      </c>
      <c r="R112" s="4">
        <f t="shared" si="26"/>
        <v>0.27219842812457851</v>
      </c>
      <c r="S112" s="4">
        <f t="shared" si="27"/>
        <v>1.0013874082986041</v>
      </c>
      <c r="T112" s="4">
        <f t="shared" si="28"/>
        <v>0.38907371410239111</v>
      </c>
      <c r="U112" s="4"/>
      <c r="V112" s="4"/>
      <c r="W112" s="4">
        <f t="shared" si="31"/>
        <v>1.02915</v>
      </c>
      <c r="X112" s="4">
        <f t="shared" si="32"/>
        <v>0.44721421068569855</v>
      </c>
      <c r="Y112" s="4"/>
      <c r="Z112" s="4"/>
    </row>
    <row r="113" spans="8:26" x14ac:dyDescent="0.3">
      <c r="H113" s="1">
        <f t="shared" si="35"/>
        <v>111</v>
      </c>
      <c r="I113" s="4">
        <f t="shared" si="18"/>
        <v>1.9373154697137058</v>
      </c>
      <c r="J113" s="4">
        <f t="shared" si="36"/>
        <v>0.59148225246549391</v>
      </c>
      <c r="K113" s="4">
        <f t="shared" si="20"/>
        <v>0.19627524423409262</v>
      </c>
      <c r="L113" s="4">
        <f t="shared" si="21"/>
        <v>1.9508807699065107</v>
      </c>
      <c r="M113" s="4">
        <f t="shared" si="22"/>
        <v>0.1924254519313644</v>
      </c>
      <c r="Q113" s="4">
        <f t="shared" si="25"/>
        <v>0.39789203163634457</v>
      </c>
      <c r="R113" s="4">
        <f t="shared" si="26"/>
        <v>0.2705875675449671</v>
      </c>
      <c r="S113" s="4">
        <f t="shared" si="27"/>
        <v>1.0011403206713207</v>
      </c>
      <c r="T113" s="4">
        <f t="shared" si="28"/>
        <v>0.38841284822357619</v>
      </c>
      <c r="U113" s="4"/>
      <c r="V113" s="4"/>
      <c r="W113" s="4">
        <f t="shared" si="31"/>
        <v>1.035725</v>
      </c>
      <c r="X113" s="4">
        <f t="shared" si="32"/>
        <v>0.44760309619973426</v>
      </c>
      <c r="Y113" s="4"/>
      <c r="Z113" s="4"/>
    </row>
    <row r="114" spans="8:26" x14ac:dyDescent="0.3">
      <c r="H114" s="1">
        <f t="shared" si="35"/>
        <v>112</v>
      </c>
      <c r="I114" s="4">
        <f t="shared" si="18"/>
        <v>1.9547687622336491</v>
      </c>
      <c r="J114" s="4">
        <f t="shared" si="36"/>
        <v>0.58952554111198019</v>
      </c>
      <c r="K114" s="4">
        <f t="shared" si="20"/>
        <v>0.19130784307407245</v>
      </c>
      <c r="L114" s="4">
        <f t="shared" si="21"/>
        <v>1.9489624379845796</v>
      </c>
      <c r="M114" s="4">
        <f t="shared" si="22"/>
        <v>0.18755548263456795</v>
      </c>
      <c r="Q114" s="4">
        <f t="shared" si="25"/>
        <v>0.39726173388085856</v>
      </c>
      <c r="R114" s="4">
        <f t="shared" si="26"/>
        <v>0.26898746347436064</v>
      </c>
      <c r="S114" s="4">
        <f t="shared" si="27"/>
        <v>1.0008817369767624</v>
      </c>
      <c r="T114" s="4">
        <f t="shared" si="28"/>
        <v>0.38775639527153255</v>
      </c>
      <c r="U114" s="4"/>
      <c r="V114" s="4"/>
      <c r="W114" s="4">
        <f t="shared" si="31"/>
        <v>1.0423</v>
      </c>
      <c r="X114" s="4">
        <f t="shared" si="32"/>
        <v>0.44799198171376997</v>
      </c>
      <c r="Y114" s="4"/>
      <c r="Z114" s="4"/>
    </row>
    <row r="115" spans="8:26" x14ac:dyDescent="0.3">
      <c r="H115" s="1">
        <f t="shared" si="35"/>
        <v>113</v>
      </c>
      <c r="I115" s="4">
        <f t="shared" si="18"/>
        <v>1.9722220547535925</v>
      </c>
      <c r="J115" s="4">
        <f t="shared" si="36"/>
        <v>0.58748243467110139</v>
      </c>
      <c r="K115" s="4">
        <f t="shared" si="20"/>
        <v>0.18637534779513112</v>
      </c>
      <c r="L115" s="4">
        <f t="shared" si="21"/>
        <v>1.9469594055503867</v>
      </c>
      <c r="M115" s="4">
        <f t="shared" si="22"/>
        <v>0.18271973456606677</v>
      </c>
      <c r="Q115" s="4">
        <f t="shared" si="25"/>
        <v>0.39660360645619147</v>
      </c>
      <c r="R115" s="4">
        <f t="shared" si="26"/>
        <v>0.26739860331995974</v>
      </c>
      <c r="S115" s="4">
        <f t="shared" si="27"/>
        <v>1.0006117359820272</v>
      </c>
      <c r="T115" s="4">
        <f t="shared" si="28"/>
        <v>0.38710455520818854</v>
      </c>
      <c r="U115" s="4"/>
      <c r="V115" s="4"/>
      <c r="W115" s="4">
        <f t="shared" si="31"/>
        <v>1.0488750000000002</v>
      </c>
      <c r="X115" s="4">
        <f t="shared" si="32"/>
        <v>0.44838086722780568</v>
      </c>
      <c r="Y115" s="4"/>
      <c r="Z115" s="4"/>
    </row>
    <row r="116" spans="8:26" x14ac:dyDescent="0.3">
      <c r="H116" s="1">
        <f t="shared" si="35"/>
        <v>114</v>
      </c>
      <c r="I116" s="4">
        <f t="shared" si="18"/>
        <v>1.9896753472735358</v>
      </c>
      <c r="J116" s="4">
        <f t="shared" si="36"/>
        <v>0.58535355549287149</v>
      </c>
      <c r="K116" s="4">
        <f t="shared" si="20"/>
        <v>0.18147926088311267</v>
      </c>
      <c r="L116" s="4">
        <f t="shared" si="21"/>
        <v>1.944872282747016</v>
      </c>
      <c r="M116" s="4">
        <f t="shared" si="22"/>
        <v>0.17791968074156747</v>
      </c>
      <c r="Q116" s="4">
        <f t="shared" si="25"/>
        <v>0.39591784983433231</v>
      </c>
      <c r="R116" s="4">
        <f t="shared" si="26"/>
        <v>0.26582147106395893</v>
      </c>
      <c r="S116" s="4">
        <f t="shared" si="27"/>
        <v>1.0003303999320337</v>
      </c>
      <c r="T116" s="4">
        <f t="shared" si="28"/>
        <v>0.38645752659034205</v>
      </c>
      <c r="U116" s="4"/>
      <c r="V116" s="4"/>
      <c r="W116" s="4">
        <f t="shared" si="31"/>
        <v>1.05545</v>
      </c>
      <c r="X116" s="4">
        <f t="shared" si="32"/>
        <v>0.44876975274184139</v>
      </c>
      <c r="Y116" s="4"/>
      <c r="Z116" s="4"/>
    </row>
    <row r="117" spans="8:26" x14ac:dyDescent="0.3">
      <c r="H117" s="1">
        <f t="shared" si="35"/>
        <v>115</v>
      </c>
      <c r="I117" s="4">
        <f t="shared" si="18"/>
        <v>2.0071286397934789</v>
      </c>
      <c r="J117" s="4">
        <f t="shared" si="36"/>
        <v>0.58313955205451118</v>
      </c>
      <c r="K117" s="4">
        <f t="shared" si="20"/>
        <v>0.17662107373352004</v>
      </c>
      <c r="L117" s="4">
        <f t="shared" si="21"/>
        <v>1.9427017053322913</v>
      </c>
      <c r="M117" s="4">
        <f t="shared" si="22"/>
        <v>0.17315678330396425</v>
      </c>
      <c r="Q117" s="4">
        <f t="shared" si="25"/>
        <v>0.39520467290339106</v>
      </c>
      <c r="R117" s="4">
        <f t="shared" si="26"/>
        <v>0.26425654711612151</v>
      </c>
      <c r="S117" s="4">
        <f t="shared" si="27"/>
        <v>1.0000378145244682</v>
      </c>
      <c r="T117" s="4">
        <f t="shared" si="28"/>
        <v>0.38581550650917801</v>
      </c>
      <c r="U117" s="4"/>
      <c r="V117" s="4"/>
      <c r="W117" s="4">
        <f t="shared" si="31"/>
        <v>1.0620250000000002</v>
      </c>
      <c r="X117" s="4">
        <f t="shared" si="32"/>
        <v>0.4491586382558771</v>
      </c>
      <c r="Y117" s="4"/>
      <c r="Z117" s="4"/>
    </row>
    <row r="118" spans="8:26" x14ac:dyDescent="0.3">
      <c r="H118" s="1">
        <f t="shared" si="35"/>
        <v>116</v>
      </c>
      <c r="I118" s="4">
        <f t="shared" si="18"/>
        <v>2.0245819323134224</v>
      </c>
      <c r="J118" s="4">
        <f t="shared" si="36"/>
        <v>0.58084109876291512</v>
      </c>
      <c r="K118" s="4">
        <f t="shared" si="20"/>
        <v>0.17180226619722117</v>
      </c>
      <c r="L118" s="4">
        <f t="shared" si="21"/>
        <v>1.94044833448512</v>
      </c>
      <c r="M118" s="4">
        <f t="shared" si="22"/>
        <v>0.16843249307795563</v>
      </c>
      <c r="Q118" s="4">
        <f t="shared" si="25"/>
        <v>0.39446429290396967</v>
      </c>
      <c r="R118" s="4">
        <f t="shared" si="26"/>
        <v>0.26270430816744161</v>
      </c>
      <c r="S118" s="4">
        <f t="shared" si="27"/>
        <v>0.99973406888367977</v>
      </c>
      <c r="T118" s="4">
        <f t="shared" si="28"/>
        <v>0.3851786905302324</v>
      </c>
      <c r="U118" s="4"/>
      <c r="V118" s="4"/>
      <c r="W118" s="4">
        <f t="shared" si="31"/>
        <v>1.0686</v>
      </c>
      <c r="X118" s="4">
        <f t="shared" si="32"/>
        <v>0.44954752376991286</v>
      </c>
      <c r="Y118" s="4"/>
      <c r="Z118" s="4"/>
    </row>
    <row r="119" spans="8:26" x14ac:dyDescent="0.3">
      <c r="H119" s="1">
        <f t="shared" si="35"/>
        <v>117</v>
      </c>
      <c r="I119" s="4">
        <f t="shared" si="18"/>
        <v>2.0420352248333655</v>
      </c>
      <c r="J119" s="4">
        <f t="shared" si="36"/>
        <v>0.5784588957492216</v>
      </c>
      <c r="K119" s="4">
        <f t="shared" si="20"/>
        <v>0.16702430612967265</v>
      </c>
      <c r="L119" s="4">
        <f t="shared" si="21"/>
        <v>1.9381128566040915</v>
      </c>
      <c r="M119" s="4">
        <f t="shared" si="22"/>
        <v>0.16374824912810992</v>
      </c>
      <c r="Q119" s="4">
        <f t="shared" si="25"/>
        <v>0.39369693536298817</v>
      </c>
      <c r="R119" s="4">
        <f t="shared" si="26"/>
        <v>0.26116522704494011</v>
      </c>
      <c r="S119" s="4">
        <f t="shared" si="27"/>
        <v>0.9994192555335335</v>
      </c>
      <c r="T119" s="4">
        <f t="shared" si="28"/>
        <v>0.38454727263382155</v>
      </c>
      <c r="U119" s="4"/>
      <c r="V119" s="4"/>
      <c r="W119" s="4">
        <f t="shared" si="31"/>
        <v>1.0751750000000002</v>
      </c>
      <c r="X119" s="4">
        <f t="shared" si="32"/>
        <v>0.44993640928394857</v>
      </c>
      <c r="Y119" s="4"/>
      <c r="Z119" s="4"/>
    </row>
    <row r="120" spans="8:26" x14ac:dyDescent="0.3">
      <c r="H120" s="1">
        <f t="shared" si="35"/>
        <v>118</v>
      </c>
      <c r="I120" s="4">
        <f t="shared" si="18"/>
        <v>2.0594885173533091</v>
      </c>
      <c r="J120" s="4">
        <f t="shared" si="36"/>
        <v>0.57599366865554558</v>
      </c>
      <c r="K120" s="4">
        <f t="shared" si="20"/>
        <v>0.16228864894379594</v>
      </c>
      <c r="L120" s="4">
        <f t="shared" si="21"/>
        <v>1.935695983098392</v>
      </c>
      <c r="M120" s="4">
        <f t="shared" si="22"/>
        <v>0.15910547832051128</v>
      </c>
      <c r="Q120" s="4">
        <f t="shared" si="25"/>
        <v>0.39290283402498705</v>
      </c>
      <c r="R120" s="4">
        <f t="shared" si="26"/>
        <v>0.2596397725676361</v>
      </c>
      <c r="S120" s="4">
        <f t="shared" si="27"/>
        <v>0.99909347036922536</v>
      </c>
      <c r="T120" s="4">
        <f t="shared" si="28"/>
        <v>0.38392144515595322</v>
      </c>
      <c r="U120" s="4"/>
      <c r="V120" s="4"/>
      <c r="W120" s="4">
        <f t="shared" si="31"/>
        <v>1.08175</v>
      </c>
      <c r="X120" s="4">
        <f t="shared" si="32"/>
        <v>0.45032529479798428</v>
      </c>
      <c r="Y120" s="4"/>
      <c r="Z120" s="4"/>
    </row>
    <row r="121" spans="8:26" x14ac:dyDescent="0.3">
      <c r="H121" s="1">
        <f t="shared" si="35"/>
        <v>119</v>
      </c>
      <c r="I121" s="4">
        <f t="shared" si="18"/>
        <v>2.0769418098732522</v>
      </c>
      <c r="J121" s="4">
        <f t="shared" si="36"/>
        <v>0.57344616841394114</v>
      </c>
      <c r="K121" s="4">
        <f t="shared" si="20"/>
        <v>0.15759673716664549</v>
      </c>
      <c r="L121" s="4">
        <f t="shared" si="21"/>
        <v>1.9331984501711048</v>
      </c>
      <c r="M121" s="4">
        <f t="shared" si="22"/>
        <v>0.15450559488812352</v>
      </c>
      <c r="Q121" s="4">
        <f t="shared" si="25"/>
        <v>0.39208223078092658</v>
      </c>
      <c r="R121" s="4">
        <f t="shared" si="26"/>
        <v>0.25812840940374088</v>
      </c>
      <c r="S121" s="4">
        <f t="shared" si="27"/>
        <v>0.99875681262807237</v>
      </c>
      <c r="T121" s="4">
        <f t="shared" si="28"/>
        <v>0.38330139872973978</v>
      </c>
      <c r="U121" s="4"/>
      <c r="V121" s="4"/>
      <c r="W121" s="4">
        <f t="shared" si="31"/>
        <v>1.0883250000000002</v>
      </c>
      <c r="X121" s="4">
        <f t="shared" si="32"/>
        <v>0.45071418031201999</v>
      </c>
      <c r="Y121" s="4"/>
      <c r="Z121" s="4"/>
    </row>
    <row r="122" spans="8:26" x14ac:dyDescent="0.3">
      <c r="H122" s="1">
        <f t="shared" si="35"/>
        <v>120</v>
      </c>
      <c r="I122" s="4">
        <f t="shared" si="18"/>
        <v>2.0943951023931953</v>
      </c>
      <c r="J122" s="4">
        <f t="shared" si="36"/>
        <v>0.57081717101765972</v>
      </c>
      <c r="K122" s="4">
        <f t="shared" si="20"/>
        <v>0.15295000000000003</v>
      </c>
      <c r="L122" s="4">
        <f t="shared" si="21"/>
        <v>1.9306210185949531</v>
      </c>
      <c r="M122" s="4">
        <f t="shared" si="22"/>
        <v>0.14995000000000003</v>
      </c>
      <c r="Q122" s="4">
        <f t="shared" si="25"/>
        <v>0.39123537559450422</v>
      </c>
      <c r="R122" s="4">
        <f t="shared" si="26"/>
        <v>0.25663159792911511</v>
      </c>
      <c r="S122" s="4">
        <f t="shared" si="27"/>
        <v>0.99840938485928388</v>
      </c>
      <c r="T122" s="4">
        <f t="shared" si="28"/>
        <v>0.38268732222732921</v>
      </c>
      <c r="U122" s="4"/>
      <c r="V122" s="4"/>
      <c r="W122" s="4">
        <f t="shared" si="31"/>
        <v>1.0949</v>
      </c>
      <c r="X122" s="4">
        <f t="shared" si="32"/>
        <v>0.45110306582605569</v>
      </c>
      <c r="Y122" s="4"/>
      <c r="Z122" s="4"/>
    </row>
    <row r="123" spans="8:26" x14ac:dyDescent="0.3">
      <c r="H123" s="1">
        <f t="shared" si="35"/>
        <v>121</v>
      </c>
      <c r="I123" s="4">
        <f t="shared" si="18"/>
        <v>2.1118483949131388</v>
      </c>
      <c r="J123" s="4">
        <f t="shared" si="36"/>
        <v>0.56810747728477606</v>
      </c>
      <c r="K123" s="4">
        <f t="shared" si="20"/>
        <v>0.14834985288501437</v>
      </c>
      <c r="L123" s="4">
        <f t="shared" si="21"/>
        <v>1.9279644734805634</v>
      </c>
      <c r="M123" s="4">
        <f t="shared" si="22"/>
        <v>0.1454400813344747</v>
      </c>
      <c r="Q123" s="4">
        <f t="shared" si="25"/>
        <v>0.39036252642601343</v>
      </c>
      <c r="R123" s="4">
        <f t="shared" si="26"/>
        <v>0.25514979408703381</v>
      </c>
      <c r="S123" s="4">
        <f t="shared" si="27"/>
        <v>0.99805129289272343</v>
      </c>
      <c r="T123" s="4">
        <f t="shared" si="28"/>
        <v>0.38207940270237278</v>
      </c>
      <c r="U123" s="4"/>
      <c r="V123" s="4"/>
      <c r="W123" s="4">
        <f t="shared" si="31"/>
        <v>1.1014750000000002</v>
      </c>
      <c r="X123" s="4">
        <f t="shared" si="32"/>
        <v>0.4514919513400914</v>
      </c>
      <c r="Y123" s="4"/>
      <c r="Z123" s="4"/>
    </row>
    <row r="124" spans="8:26" x14ac:dyDescent="0.3">
      <c r="H124" s="1">
        <f t="shared" si="35"/>
        <v>122</v>
      </c>
      <c r="I124" s="4">
        <f t="shared" si="18"/>
        <v>2.1293016874330819</v>
      </c>
      <c r="J124" s="4">
        <f t="shared" si="36"/>
        <v>0.56531791261425068</v>
      </c>
      <c r="K124" s="4">
        <f t="shared" si="20"/>
        <v>0.14379769707106263</v>
      </c>
      <c r="L124" s="4">
        <f t="shared" si="21"/>
        <v>1.9252296240373121</v>
      </c>
      <c r="M124" s="4">
        <f t="shared" si="22"/>
        <v>0.14097721265646185</v>
      </c>
      <c r="Q124" s="4">
        <f t="shared" si="25"/>
        <v>0.38946394915376636</v>
      </c>
      <c r="R124" s="4">
        <f t="shared" si="26"/>
        <v>0.25368344924930192</v>
      </c>
      <c r="S124" s="4">
        <f t="shared" si="27"/>
        <v>0.99768264580667343</v>
      </c>
      <c r="T124" s="4">
        <f t="shared" si="28"/>
        <v>0.38147782533304692</v>
      </c>
      <c r="U124" s="4"/>
      <c r="V124" s="4"/>
      <c r="W124" s="4">
        <f t="shared" si="31"/>
        <v>1.10805</v>
      </c>
      <c r="X124" s="4">
        <f t="shared" si="32"/>
        <v>0.45188083685412717</v>
      </c>
      <c r="Y124" s="4"/>
      <c r="Z124" s="4"/>
    </row>
    <row r="125" spans="8:26" x14ac:dyDescent="0.3">
      <c r="H125" s="1">
        <f t="shared" si="35"/>
        <v>123</v>
      </c>
      <c r="I125" s="4">
        <f t="shared" si="18"/>
        <v>2.1467549799530254</v>
      </c>
      <c r="J125" s="4">
        <f t="shared" si="36"/>
        <v>0.5624493267345051</v>
      </c>
      <c r="K125" s="4">
        <f t="shared" si="20"/>
        <v>0.13929491918890319</v>
      </c>
      <c r="L125" s="4">
        <f t="shared" si="21"/>
        <v>1.9224173033268326</v>
      </c>
      <c r="M125" s="4">
        <f t="shared" si="22"/>
        <v>0.13656275339899335</v>
      </c>
      <c r="Q125" s="4">
        <f t="shared" si="25"/>
        <v>0.38853991749310496</v>
      </c>
      <c r="R125" s="4">
        <f t="shared" si="26"/>
        <v>0.25223301007876175</v>
      </c>
      <c r="S125" s="4">
        <f t="shared" si="27"/>
        <v>0.99730355589460706</v>
      </c>
      <c r="T125" s="4">
        <f t="shared" si="28"/>
        <v>0.3808827733656458</v>
      </c>
      <c r="U125" s="4"/>
      <c r="V125" s="4"/>
      <c r="W125" s="4">
        <f t="shared" si="31"/>
        <v>1.1146250000000002</v>
      </c>
      <c r="X125" s="4">
        <f t="shared" si="32"/>
        <v>0.45226972236816287</v>
      </c>
      <c r="Y125" s="4"/>
      <c r="Z125" s="4"/>
    </row>
    <row r="126" spans="8:26" x14ac:dyDescent="0.3">
      <c r="H126" s="1">
        <f t="shared" si="35"/>
        <v>124</v>
      </c>
      <c r="I126" s="4">
        <f t="shared" si="18"/>
        <v>2.1642082724729685</v>
      </c>
      <c r="J126" s="4">
        <f t="shared" si="36"/>
        <v>0.55950259344458719</v>
      </c>
      <c r="K126" s="4">
        <f t="shared" si="20"/>
        <v>0.13484289082829856</v>
      </c>
      <c r="L126" s="4">
        <f t="shared" si="21"/>
        <v>1.919528368009257</v>
      </c>
      <c r="M126" s="4">
        <f t="shared" si="22"/>
        <v>0.13219804824912304</v>
      </c>
      <c r="Q126" s="4">
        <f t="shared" si="25"/>
        <v>0.38759071291302427</v>
      </c>
      <c r="R126" s="4">
        <f t="shared" si="26"/>
        <v>0.25079891839323543</v>
      </c>
      <c r="S126" s="4">
        <f t="shared" si="27"/>
        <v>0.99691413863098433</v>
      </c>
      <c r="T126" s="4">
        <f t="shared" si="28"/>
        <v>0.38029442805876323</v>
      </c>
      <c r="U126" s="4"/>
      <c r="V126" s="4"/>
      <c r="W126" s="4">
        <f t="shared" si="31"/>
        <v>1.1212</v>
      </c>
      <c r="X126" s="4">
        <f t="shared" si="32"/>
        <v>0.45265860788219858</v>
      </c>
      <c r="Y126" s="4"/>
      <c r="Z126" s="4"/>
    </row>
    <row r="127" spans="8:26" x14ac:dyDescent="0.3">
      <c r="H127" s="1">
        <f t="shared" si="35"/>
        <v>125</v>
      </c>
      <c r="I127" s="4">
        <f t="shared" si="18"/>
        <v>2.1816615649929121</v>
      </c>
      <c r="J127" s="4">
        <f t="shared" si="36"/>
        <v>0.55647861034800239</v>
      </c>
      <c r="K127" s="4">
        <f t="shared" si="20"/>
        <v>0.13044296812021497</v>
      </c>
      <c r="L127" s="4">
        <f t="shared" si="21"/>
        <v>1.9165636980822685</v>
      </c>
      <c r="M127" s="4">
        <f t="shared" si="22"/>
        <v>0.12788442673832123</v>
      </c>
      <c r="Q127" s="4">
        <f t="shared" si="25"/>
        <v>0.38661662455043461</v>
      </c>
      <c r="R127" s="4">
        <f t="shared" si="26"/>
        <v>0.24938161103094267</v>
      </c>
      <c r="S127" s="4">
        <f t="shared" si="27"/>
        <v>0.99651451263607571</v>
      </c>
      <c r="T127" s="4">
        <f t="shared" si="28"/>
        <v>0.37971296862807902</v>
      </c>
      <c r="U127" s="4"/>
      <c r="V127" s="4"/>
      <c r="W127" s="4">
        <f t="shared" si="31"/>
        <v>1.1277750000000002</v>
      </c>
      <c r="X127" s="4">
        <f t="shared" si="32"/>
        <v>0.45304749339623429</v>
      </c>
      <c r="Y127" s="4"/>
      <c r="Z127" s="4"/>
    </row>
    <row r="128" spans="8:26" x14ac:dyDescent="0.3">
      <c r="H128" s="1">
        <f t="shared" si="35"/>
        <v>126</v>
      </c>
      <c r="I128" s="4">
        <f t="shared" si="18"/>
        <v>2.1991148575128552</v>
      </c>
      <c r="J128" s="4">
        <f t="shared" si="36"/>
        <v>0.55337829857929632</v>
      </c>
      <c r="K128" s="4">
        <f t="shared" si="20"/>
        <v>0.12609649132373249</v>
      </c>
      <c r="L128" s="4">
        <f t="shared" si="21"/>
        <v>1.9135241966130465</v>
      </c>
      <c r="M128" s="4">
        <f t="shared" si="22"/>
        <v>0.12362320283748732</v>
      </c>
      <c r="Q128" s="4">
        <f t="shared" si="25"/>
        <v>0.38561794912208736</v>
      </c>
      <c r="R128" s="4">
        <f t="shared" si="26"/>
        <v>0.24798151971743584</v>
      </c>
      <c r="S128" s="4">
        <f t="shared" si="27"/>
        <v>0.99610479963983067</v>
      </c>
      <c r="T128" s="4">
        <f t="shared" si="28"/>
        <v>0.3791385721917685</v>
      </c>
      <c r="U128" s="4"/>
      <c r="V128" s="4"/>
      <c r="W128" s="4">
        <f t="shared" si="31"/>
        <v>1.13435</v>
      </c>
      <c r="X128" s="4">
        <f t="shared" si="32"/>
        <v>0.45343637891027</v>
      </c>
      <c r="Y128" s="4"/>
      <c r="Z128" s="4"/>
    </row>
    <row r="129" spans="8:26" x14ac:dyDescent="0.3">
      <c r="H129" s="1">
        <f t="shared" si="35"/>
        <v>127</v>
      </c>
      <c r="I129" s="4">
        <f t="shared" si="18"/>
        <v>2.2165681500327987</v>
      </c>
      <c r="J129" s="4">
        <f t="shared" si="36"/>
        <v>0.55020260252346676</v>
      </c>
      <c r="K129" s="4">
        <f t="shared" si="20"/>
        <v>0.12180478441778839</v>
      </c>
      <c r="L129" s="4">
        <f t="shared" si="21"/>
        <v>1.910410789463183</v>
      </c>
      <c r="M129" s="4">
        <f t="shared" si="22"/>
        <v>0.11941567455670066</v>
      </c>
      <c r="Q129" s="4">
        <f t="shared" si="25"/>
        <v>0.38459499083419241</v>
      </c>
      <c r="R129" s="4">
        <f t="shared" si="26"/>
        <v>0.24659907093409195</v>
      </c>
      <c r="S129" s="4">
        <f t="shared" si="27"/>
        <v>0.99568512444479684</v>
      </c>
      <c r="T129" s="4">
        <f t="shared" si="28"/>
        <v>0.37857141371655051</v>
      </c>
      <c r="U129" s="4"/>
      <c r="V129" s="4"/>
      <c r="W129" s="4">
        <f t="shared" si="31"/>
        <v>1.1409250000000002</v>
      </c>
      <c r="X129" s="4">
        <f t="shared" si="32"/>
        <v>0.45382526442430571</v>
      </c>
      <c r="Y129" s="4"/>
      <c r="Z129" s="4"/>
    </row>
    <row r="130" spans="8:26" x14ac:dyDescent="0.3">
      <c r="H130" s="1">
        <f t="shared" si="35"/>
        <v>128</v>
      </c>
      <c r="I130" s="4">
        <f t="shared" si="18"/>
        <v>2.2340214425527418</v>
      </c>
      <c r="J130" s="4">
        <f t="shared" si="36"/>
        <v>0.54695248952829623</v>
      </c>
      <c r="K130" s="4">
        <f t="shared" si="20"/>
        <v>0.11756915469788112</v>
      </c>
      <c r="L130" s="4">
        <f t="shared" si="21"/>
        <v>1.9072244250066559</v>
      </c>
      <c r="M130" s="4">
        <f t="shared" si="22"/>
        <v>0.11526312354983506</v>
      </c>
      <c r="Q130" s="4">
        <f t="shared" si="25"/>
        <v>0.38354806128975388</v>
      </c>
      <c r="R130" s="4">
        <f t="shared" si="26"/>
        <v>0.24523468578820257</v>
      </c>
      <c r="S130" s="4">
        <f t="shared" si="27"/>
        <v>0.99525561488810421</v>
      </c>
      <c r="T130" s="4">
        <f t="shared" si="28"/>
        <v>0.37801166596439073</v>
      </c>
      <c r="U130" s="4"/>
      <c r="V130" s="4"/>
      <c r="W130" s="4">
        <f t="shared" si="31"/>
        <v>1.1475</v>
      </c>
      <c r="X130" s="4">
        <f t="shared" si="32"/>
        <v>0.45421414993834142</v>
      </c>
      <c r="Y130" s="4"/>
      <c r="Z130" s="4"/>
    </row>
    <row r="131" spans="8:26" x14ac:dyDescent="0.3">
      <c r="H131" s="1">
        <f t="shared" si="35"/>
        <v>129</v>
      </c>
      <c r="I131" s="4">
        <f t="shared" ref="I131:I194" si="37">RADIANS(H131)</f>
        <v>2.2514747350726849</v>
      </c>
      <c r="J131" s="4">
        <f t="shared" si="36"/>
        <v>0.54362894960968733</v>
      </c>
      <c r="K131" s="4">
        <f t="shared" ref="K131:K194" si="38">$B$7*COS(I131)+$B$7</f>
        <v>0.11339089237785477</v>
      </c>
      <c r="L131" s="4">
        <f t="shared" ref="L131:L194" si="39">$B$8*SIN(I131)+$B$7+$B$6</f>
        <v>1.9039660738409454</v>
      </c>
      <c r="M131" s="4">
        <f t="shared" ref="M131:M194" si="40">$B$8*COS(I131)+$B$8</f>
        <v>0.11116681472415377</v>
      </c>
      <c r="Q131" s="4">
        <f t="shared" ref="Q131:Q194" si="41">$D$20*SIN(I131)+$B$7</f>
        <v>0.38247747939365284</v>
      </c>
      <c r="R131" s="4">
        <f t="shared" ref="R131:R194" si="42">$D$20*COS(I131)+$B$7</f>
        <v>0.2438887798847002</v>
      </c>
      <c r="S131" s="4">
        <f t="shared" ref="S131:S194" si="43">$D$21*SIN(I131)+$N$102+0.1275</f>
        <v>0.99481640180252429</v>
      </c>
      <c r="T131" s="4">
        <f t="shared" ref="T131:T194" si="44">$D$21*COS(I131)+$O$102+0.002</f>
        <v>0.37745949943987694</v>
      </c>
      <c r="U131" s="4"/>
      <c r="V131" s="4"/>
      <c r="W131" s="4">
        <f t="shared" ref="W131:W150" si="45">($S$2-$Q$2)/100*H131+$Q$2</f>
        <v>1.1540750000000002</v>
      </c>
      <c r="X131" s="4">
        <f t="shared" ref="X131:X150" si="46">($T$2-$R$2)/100*H131+$R$2</f>
        <v>0.45460303545237718</v>
      </c>
      <c r="Y131" s="4"/>
      <c r="Z131" s="4"/>
    </row>
    <row r="132" spans="8:26" x14ac:dyDescent="0.3">
      <c r="H132" s="1">
        <f t="shared" ref="H132:H195" si="47">H131+1</f>
        <v>130</v>
      </c>
      <c r="I132" s="4">
        <f t="shared" si="37"/>
        <v>2.2689280275926285</v>
      </c>
      <c r="J132" s="4">
        <f t="shared" si="36"/>
        <v>0.54023299515009526</v>
      </c>
      <c r="K132" s="4">
        <f t="shared" si="38"/>
        <v>0.10927127019688759</v>
      </c>
      <c r="L132" s="4">
        <f t="shared" si="39"/>
        <v>1.9006367284913814</v>
      </c>
      <c r="M132" s="4">
        <f t="shared" si="40"/>
        <v>0.10712799585500682</v>
      </c>
      <c r="Q132" s="4">
        <f t="shared" si="41"/>
        <v>0.3813835712555057</v>
      </c>
      <c r="R132" s="4">
        <f t="shared" si="42"/>
        <v>0.2425617631995611</v>
      </c>
      <c r="S132" s="4">
        <f t="shared" si="43"/>
        <v>0.99436761897661774</v>
      </c>
      <c r="T132" s="4">
        <f t="shared" si="44"/>
        <v>0.37691508233828142</v>
      </c>
      <c r="U132" s="4"/>
      <c r="V132" s="4"/>
      <c r="W132" s="4">
        <f t="shared" si="45"/>
        <v>1.16065</v>
      </c>
      <c r="X132" s="4">
        <f t="shared" si="46"/>
        <v>0.45499192096641289</v>
      </c>
      <c r="Y132" s="4"/>
      <c r="Z132" s="4"/>
    </row>
    <row r="133" spans="8:26" x14ac:dyDescent="0.3">
      <c r="H133" s="1">
        <f t="shared" si="47"/>
        <v>131</v>
      </c>
      <c r="I133" s="4">
        <f t="shared" si="37"/>
        <v>2.2863813201125716</v>
      </c>
      <c r="J133" s="4">
        <f t="shared" si="36"/>
        <v>0.53676566059014585</v>
      </c>
      <c r="K133" s="4">
        <f t="shared" si="38"/>
        <v>0.10521154303180383</v>
      </c>
      <c r="L133" s="4">
        <f t="shared" si="39"/>
        <v>1.8972374031088093</v>
      </c>
      <c r="M133" s="4">
        <f t="shared" si="40"/>
        <v>0.10314789720574688</v>
      </c>
      <c r="Q133" s="4">
        <f t="shared" si="41"/>
        <v>0.3802666700903285</v>
      </c>
      <c r="R133" s="4">
        <f t="shared" si="42"/>
        <v>0.24125403995492273</v>
      </c>
      <c r="S133" s="4">
        <f t="shared" si="43"/>
        <v>0.99390940311398102</v>
      </c>
      <c r="T133" s="4">
        <f t="shared" si="44"/>
        <v>0.37637858049432721</v>
      </c>
      <c r="U133" s="4"/>
      <c r="V133" s="4"/>
      <c r="W133" s="4">
        <f t="shared" si="45"/>
        <v>1.1672250000000002</v>
      </c>
      <c r="X133" s="4">
        <f t="shared" si="46"/>
        <v>0.4553808064804486</v>
      </c>
      <c r="Y133" s="4"/>
      <c r="Z133" s="4"/>
    </row>
    <row r="134" spans="8:26" x14ac:dyDescent="0.3">
      <c r="H134" s="1">
        <f t="shared" si="47"/>
        <v>132</v>
      </c>
      <c r="I134" s="4">
        <f t="shared" si="37"/>
        <v>2.3038346126325151</v>
      </c>
      <c r="J134" s="4">
        <f t="shared" si="36"/>
        <v>0.53322800211353483</v>
      </c>
      <c r="K134" s="4">
        <f t="shared" si="38"/>
        <v>0.10121294751482524</v>
      </c>
      <c r="L134" s="4">
        <f t="shared" si="39"/>
        <v>1.8937691331606703</v>
      </c>
      <c r="M134" s="4">
        <f t="shared" si="40"/>
        <v>9.9227731152978393E-2</v>
      </c>
      <c r="Q134" s="4">
        <f t="shared" si="41"/>
        <v>0.37912711611703559</v>
      </c>
      <c r="R134" s="4">
        <f t="shared" si="42"/>
        <v>0.23996600849595351</v>
      </c>
      <c r="S134" s="4">
        <f t="shared" si="43"/>
        <v>0.9934418937916043</v>
      </c>
      <c r="T134" s="4">
        <f t="shared" si="44"/>
        <v>0.37585015733167321</v>
      </c>
      <c r="U134" s="4"/>
      <c r="V134" s="4"/>
      <c r="W134" s="4">
        <f t="shared" si="45"/>
        <v>1.1738</v>
      </c>
      <c r="X134" s="4">
        <f t="shared" si="46"/>
        <v>0.45576969199448431</v>
      </c>
      <c r="Y134" s="4"/>
      <c r="Z134" s="4"/>
    </row>
    <row r="135" spans="8:26" x14ac:dyDescent="0.3">
      <c r="H135" s="1">
        <f t="shared" si="47"/>
        <v>133</v>
      </c>
      <c r="I135" s="4">
        <f t="shared" si="37"/>
        <v>2.3212879051524582</v>
      </c>
      <c r="J135" s="4">
        <f t="shared" si="36"/>
        <v>0.52962109732530416</v>
      </c>
      <c r="K135" s="4">
        <f t="shared" si="38"/>
        <v>9.7276701656881737E-2</v>
      </c>
      <c r="L135" s="4">
        <f t="shared" si="39"/>
        <v>1.8902329751155893</v>
      </c>
      <c r="M135" s="4">
        <f t="shared" si="40"/>
        <v>9.5368691817256712E-2</v>
      </c>
      <c r="Q135" s="4">
        <f t="shared" si="41"/>
        <v>0.37796525645480644</v>
      </c>
      <c r="R135" s="4">
        <f t="shared" si="42"/>
        <v>0.23869806116951342</v>
      </c>
      <c r="S135" s="4">
        <f t="shared" si="43"/>
        <v>0.99296523341735643</v>
      </c>
      <c r="T135" s="4">
        <f t="shared" si="44"/>
        <v>0.37532997381313365</v>
      </c>
      <c r="U135" s="4"/>
      <c r="V135" s="4"/>
      <c r="W135" s="4">
        <f t="shared" si="45"/>
        <v>1.1803750000000002</v>
      </c>
      <c r="X135" s="4">
        <f t="shared" si="46"/>
        <v>0.45615857750852001</v>
      </c>
      <c r="Y135" s="4"/>
      <c r="Z135" s="4"/>
    </row>
    <row r="136" spans="8:26" x14ac:dyDescent="0.3">
      <c r="H136" s="1">
        <f t="shared" si="47"/>
        <v>134</v>
      </c>
      <c r="I136" s="4">
        <f t="shared" si="37"/>
        <v>2.3387411976724017</v>
      </c>
      <c r="J136" s="4">
        <f t="shared" si="36"/>
        <v>0.52594604492359331</v>
      </c>
      <c r="K136" s="4">
        <f t="shared" si="38"/>
        <v>9.3404004476592695E-2</v>
      </c>
      <c r="L136" s="4">
        <f t="shared" si="39"/>
        <v>1.8866300061215613</v>
      </c>
      <c r="M136" s="4">
        <f t="shared" si="40"/>
        <v>9.1571954699346675E-2</v>
      </c>
      <c r="Q136" s="4">
        <f t="shared" si="41"/>
        <v>0.37678144501734934</v>
      </c>
      <c r="R136" s="4">
        <f t="shared" si="42"/>
        <v>0.23745058420464082</v>
      </c>
      <c r="S136" s="4">
        <f t="shared" si="43"/>
        <v>0.99247956718660491</v>
      </c>
      <c r="T136" s="4">
        <f t="shared" si="44"/>
        <v>0.37481818839164749</v>
      </c>
      <c r="U136" s="4"/>
      <c r="V136" s="4"/>
      <c r="W136" s="4">
        <f t="shared" si="45"/>
        <v>1.1869499999999999</v>
      </c>
      <c r="X136" s="4">
        <f t="shared" si="46"/>
        <v>0.45654746302255578</v>
      </c>
      <c r="Y136" s="4"/>
      <c r="Z136" s="4"/>
    </row>
    <row r="137" spans="8:26" x14ac:dyDescent="0.3">
      <c r="H137" s="1">
        <f t="shared" si="47"/>
        <v>135</v>
      </c>
      <c r="I137" s="4">
        <f t="shared" si="37"/>
        <v>2.3561944901923448</v>
      </c>
      <c r="J137" s="4">
        <f t="shared" si="36"/>
        <v>0.52220396436496486</v>
      </c>
      <c r="K137" s="4">
        <f t="shared" si="38"/>
        <v>8.9596035635035126E-2</v>
      </c>
      <c r="L137" s="4">
        <f t="shared" si="39"/>
        <v>1.8829613236778455</v>
      </c>
      <c r="M137" s="4">
        <f t="shared" si="40"/>
        <v>8.7838676322154391E-2</v>
      </c>
      <c r="Q137" s="4">
        <f t="shared" si="41"/>
        <v>0.37557604240509601</v>
      </c>
      <c r="R137" s="4">
        <f t="shared" si="42"/>
        <v>0.23622395759490392</v>
      </c>
      <c r="S137" s="4">
        <f t="shared" si="43"/>
        <v>0.99198504303798818</v>
      </c>
      <c r="T137" s="4">
        <f t="shared" si="44"/>
        <v>0.37431495696201184</v>
      </c>
      <c r="U137" s="4"/>
      <c r="V137" s="4"/>
      <c r="W137" s="4">
        <f t="shared" si="45"/>
        <v>1.1935250000000002</v>
      </c>
      <c r="X137" s="4">
        <f t="shared" si="46"/>
        <v>0.45693634853659149</v>
      </c>
      <c r="Y137" s="4"/>
      <c r="Z137" s="4"/>
    </row>
    <row r="138" spans="8:26" x14ac:dyDescent="0.3">
      <c r="H138" s="1">
        <f t="shared" si="47"/>
        <v>136</v>
      </c>
      <c r="I138" s="4">
        <f t="shared" si="37"/>
        <v>2.3736477827122884</v>
      </c>
      <c r="J138" s="4">
        <f t="shared" si="36"/>
        <v>0.5183959955234072</v>
      </c>
      <c r="K138" s="4">
        <f t="shared" si="38"/>
        <v>8.5853955076406585E-2</v>
      </c>
      <c r="L138" s="4">
        <f t="shared" si="39"/>
        <v>1.8792280453006531</v>
      </c>
      <c r="M138" s="4">
        <f t="shared" si="40"/>
        <v>8.4169993878438487E-2</v>
      </c>
      <c r="Q138" s="4">
        <f t="shared" si="41"/>
        <v>0.37434941579535908</v>
      </c>
      <c r="R138" s="4">
        <f t="shared" si="42"/>
        <v>0.23501855498265056</v>
      </c>
      <c r="S138" s="4">
        <f t="shared" si="43"/>
        <v>0.99148181160835236</v>
      </c>
      <c r="T138" s="4">
        <f t="shared" si="44"/>
        <v>0.37382043281339505</v>
      </c>
      <c r="U138" s="4"/>
      <c r="V138" s="4"/>
      <c r="W138" s="4">
        <f t="shared" si="45"/>
        <v>1.2000999999999999</v>
      </c>
      <c r="X138" s="4">
        <f t="shared" si="46"/>
        <v>0.45732523405062719</v>
      </c>
      <c r="Y138" s="4"/>
      <c r="Z138" s="4"/>
    </row>
    <row r="139" spans="8:26" x14ac:dyDescent="0.3">
      <c r="H139" s="1">
        <f t="shared" si="47"/>
        <v>137</v>
      </c>
      <c r="I139" s="4">
        <f t="shared" si="37"/>
        <v>2.3911010752322315</v>
      </c>
      <c r="J139" s="4">
        <f t="shared" si="36"/>
        <v>0.51452329834311827</v>
      </c>
      <c r="K139" s="4">
        <f t="shared" si="38"/>
        <v>8.2178902674695742E-2</v>
      </c>
      <c r="L139" s="4">
        <f t="shared" si="39"/>
        <v>1.8754313081827432</v>
      </c>
      <c r="M139" s="4">
        <f t="shared" si="40"/>
        <v>8.0567024884410754E-2</v>
      </c>
      <c r="Q139" s="4">
        <f t="shared" si="41"/>
        <v>0.37310193883048648</v>
      </c>
      <c r="R139" s="4">
        <f t="shared" si="42"/>
        <v>0.23383474354519346</v>
      </c>
      <c r="S139" s="4">
        <f t="shared" si="43"/>
        <v>0.99097002618686636</v>
      </c>
      <c r="T139" s="4">
        <f t="shared" si="44"/>
        <v>0.37333476658264342</v>
      </c>
      <c r="U139" s="4"/>
      <c r="V139" s="4"/>
      <c r="W139" s="4">
        <f t="shared" si="45"/>
        <v>1.2066750000000002</v>
      </c>
      <c r="X139" s="4">
        <f t="shared" si="46"/>
        <v>0.4577141195646629</v>
      </c>
      <c r="Y139" s="4"/>
      <c r="Z139" s="4"/>
    </row>
    <row r="140" spans="8:26" x14ac:dyDescent="0.3">
      <c r="H140" s="1">
        <f t="shared" si="47"/>
        <v>138</v>
      </c>
      <c r="I140" s="4">
        <f t="shared" si="37"/>
        <v>2.4085543677521746</v>
      </c>
      <c r="J140" s="4">
        <f t="shared" si="36"/>
        <v>0.51058705248517466</v>
      </c>
      <c r="K140" s="4">
        <f t="shared" si="38"/>
        <v>7.8571997886465156E-2</v>
      </c>
      <c r="L140" s="4">
        <f t="shared" si="39"/>
        <v>1.8715722688470215</v>
      </c>
      <c r="M140" s="4">
        <f t="shared" si="40"/>
        <v>7.7030866839329526E-2</v>
      </c>
      <c r="Q140" s="4">
        <f t="shared" si="41"/>
        <v>0.37183399150404639</v>
      </c>
      <c r="R140" s="4">
        <f t="shared" si="42"/>
        <v>0.23267288388296434</v>
      </c>
      <c r="S140" s="4">
        <f t="shared" si="43"/>
        <v>0.99044984266832681</v>
      </c>
      <c r="T140" s="4">
        <f t="shared" si="44"/>
        <v>0.3728581062083956</v>
      </c>
      <c r="U140" s="4"/>
      <c r="V140" s="4"/>
      <c r="W140" s="4">
        <f t="shared" si="45"/>
        <v>1.2132499999999999</v>
      </c>
      <c r="X140" s="4">
        <f t="shared" si="46"/>
        <v>0.45810300507869861</v>
      </c>
      <c r="Y140" s="4"/>
      <c r="Z140" s="4"/>
    </row>
    <row r="141" spans="8:26" x14ac:dyDescent="0.3">
      <c r="H141" s="1">
        <f t="shared" si="47"/>
        <v>139</v>
      </c>
      <c r="I141" s="4">
        <f t="shared" si="37"/>
        <v>2.4260076602721181</v>
      </c>
      <c r="J141" s="4">
        <f t="shared" si="36"/>
        <v>0.5065884569681961</v>
      </c>
      <c r="K141" s="4">
        <f t="shared" si="38"/>
        <v>7.5034339409854017E-2</v>
      </c>
      <c r="L141" s="4">
        <f t="shared" si="39"/>
        <v>1.867652102794253</v>
      </c>
      <c r="M141" s="4">
        <f t="shared" si="40"/>
        <v>7.3562596891190657E-2</v>
      </c>
      <c r="Q141" s="4">
        <f t="shared" si="41"/>
        <v>0.37054596004507717</v>
      </c>
      <c r="R141" s="4">
        <f t="shared" si="42"/>
        <v>0.23153332990967143</v>
      </c>
      <c r="S141" s="4">
        <f t="shared" si="43"/>
        <v>0.9899214195056727</v>
      </c>
      <c r="T141" s="4">
        <f t="shared" si="44"/>
        <v>0.372390596886019</v>
      </c>
      <c r="U141" s="4"/>
      <c r="V141" s="4"/>
      <c r="W141" s="4">
        <f t="shared" si="45"/>
        <v>1.2198250000000002</v>
      </c>
      <c r="X141" s="4">
        <f t="shared" si="46"/>
        <v>0.45849189059273432</v>
      </c>
      <c r="Y141" s="4"/>
      <c r="Z141" s="4"/>
    </row>
    <row r="142" spans="8:26" x14ac:dyDescent="0.3">
      <c r="H142" s="1">
        <f t="shared" si="47"/>
        <v>140</v>
      </c>
      <c r="I142" s="4">
        <f t="shared" si="37"/>
        <v>2.4434609527920612</v>
      </c>
      <c r="J142" s="4">
        <f t="shared" si="36"/>
        <v>0.50252872980311236</v>
      </c>
      <c r="K142" s="4">
        <f t="shared" si="38"/>
        <v>7.1567004849904636E-2</v>
      </c>
      <c r="L142" s="4">
        <f t="shared" si="39"/>
        <v>1.863672004144993</v>
      </c>
      <c r="M142" s="4">
        <f t="shared" si="40"/>
        <v>7.0163271508618508E-2</v>
      </c>
      <c r="Q142" s="4">
        <f t="shared" si="41"/>
        <v>0.36923823680043882</v>
      </c>
      <c r="R142" s="4">
        <f t="shared" si="42"/>
        <v>0.23041642874449419</v>
      </c>
      <c r="S142" s="4">
        <f t="shared" si="43"/>
        <v>0.98938491766171843</v>
      </c>
      <c r="T142" s="4">
        <f t="shared" si="44"/>
        <v>0.37193238102338216</v>
      </c>
      <c r="U142" s="4"/>
      <c r="V142" s="4"/>
      <c r="W142" s="4">
        <f t="shared" si="45"/>
        <v>1.2263999999999999</v>
      </c>
      <c r="X142" s="4">
        <f t="shared" si="46"/>
        <v>0.45888077610677003</v>
      </c>
      <c r="Y142" s="4"/>
      <c r="Z142" s="4"/>
    </row>
    <row r="143" spans="8:26" x14ac:dyDescent="0.3">
      <c r="H143" s="1">
        <f t="shared" si="47"/>
        <v>141</v>
      </c>
      <c r="I143" s="4">
        <f t="shared" si="37"/>
        <v>2.4609142453120048</v>
      </c>
      <c r="J143" s="4">
        <f t="shared" si="36"/>
        <v>0.49840910762214519</v>
      </c>
      <c r="K143" s="4">
        <f t="shared" si="38"/>
        <v>6.8171050390312599E-2</v>
      </c>
      <c r="L143" s="4">
        <f t="shared" si="39"/>
        <v>1.8596331852758461</v>
      </c>
      <c r="M143" s="4">
        <f t="shared" si="40"/>
        <v>6.6833926159054424E-2</v>
      </c>
      <c r="Q143" s="4">
        <f t="shared" si="41"/>
        <v>0.3679112201152997</v>
      </c>
      <c r="R143" s="4">
        <f t="shared" si="42"/>
        <v>0.22932252060634711</v>
      </c>
      <c r="S143" s="4">
        <f t="shared" si="43"/>
        <v>0.98884050056012285</v>
      </c>
      <c r="T143" s="4">
        <f t="shared" si="44"/>
        <v>0.37148359819747567</v>
      </c>
      <c r="U143" s="4"/>
      <c r="V143" s="4"/>
      <c r="W143" s="4">
        <f t="shared" si="45"/>
        <v>1.2329750000000002</v>
      </c>
      <c r="X143" s="4">
        <f t="shared" si="46"/>
        <v>0.45926966162080579</v>
      </c>
      <c r="Y143" s="4"/>
      <c r="Z143" s="4"/>
    </row>
    <row r="144" spans="8:26" x14ac:dyDescent="0.3">
      <c r="H144" s="1">
        <f t="shared" si="47"/>
        <v>142</v>
      </c>
      <c r="I144" s="4">
        <f t="shared" si="37"/>
        <v>2.4783675378319479</v>
      </c>
      <c r="J144" s="4">
        <f t="shared" si="36"/>
        <v>0.4942308453021188</v>
      </c>
      <c r="K144" s="4">
        <f t="shared" si="38"/>
        <v>6.4847510471703756E-2</v>
      </c>
      <c r="L144" s="4">
        <f t="shared" si="39"/>
        <v>1.8555368764501647</v>
      </c>
      <c r="M144" s="4">
        <f t="shared" si="40"/>
        <v>6.3575574993344097E-2</v>
      </c>
      <c r="Q144" s="4">
        <f t="shared" si="41"/>
        <v>0.36656531421179733</v>
      </c>
      <c r="R144" s="4">
        <f t="shared" si="42"/>
        <v>0.22825193871024604</v>
      </c>
      <c r="S144" s="4">
        <f t="shared" si="43"/>
        <v>0.98828833403560923</v>
      </c>
      <c r="T144" s="4">
        <f t="shared" si="44"/>
        <v>0.37104438511189575</v>
      </c>
      <c r="U144" s="4"/>
      <c r="V144" s="4"/>
      <c r="W144" s="4">
        <f t="shared" si="45"/>
        <v>1.2395499999999999</v>
      </c>
      <c r="X144" s="4">
        <f t="shared" si="46"/>
        <v>0.4596585471348415</v>
      </c>
      <c r="Y144" s="4"/>
      <c r="Z144" s="4"/>
    </row>
    <row r="145" spans="8:26" x14ac:dyDescent="0.3">
      <c r="H145" s="1">
        <f t="shared" si="47"/>
        <v>143</v>
      </c>
      <c r="I145" s="4">
        <f t="shared" si="37"/>
        <v>2.4958208303518914</v>
      </c>
      <c r="J145" s="4">
        <f t="shared" si="36"/>
        <v>0.48999521558221149</v>
      </c>
      <c r="K145" s="4">
        <f t="shared" si="38"/>
        <v>6.1597397476533089E-2</v>
      </c>
      <c r="L145" s="4">
        <f t="shared" si="39"/>
        <v>1.8513843254432991</v>
      </c>
      <c r="M145" s="4">
        <f t="shared" si="40"/>
        <v>6.038921053681684E-2</v>
      </c>
      <c r="Q145" s="4">
        <f t="shared" si="41"/>
        <v>0.36520092906590795</v>
      </c>
      <c r="R145" s="4">
        <f t="shared" si="42"/>
        <v>0.22720500916580749</v>
      </c>
      <c r="S145" s="4">
        <f t="shared" si="43"/>
        <v>0.98772858628344951</v>
      </c>
      <c r="T145" s="4">
        <f t="shared" si="44"/>
        <v>0.370614875555203</v>
      </c>
      <c r="U145" s="4"/>
      <c r="V145" s="4"/>
      <c r="W145" s="4">
        <f t="shared" si="45"/>
        <v>1.2461250000000001</v>
      </c>
      <c r="X145" s="4">
        <f t="shared" si="46"/>
        <v>0.46004743264887721</v>
      </c>
      <c r="Y145" s="4"/>
      <c r="Z145" s="4"/>
    </row>
    <row r="146" spans="8:26" x14ac:dyDescent="0.3">
      <c r="H146" s="1">
        <f t="shared" si="47"/>
        <v>144</v>
      </c>
      <c r="I146" s="4">
        <f t="shared" si="37"/>
        <v>2.5132741228718345</v>
      </c>
      <c r="J146" s="4">
        <f t="shared" si="36"/>
        <v>0.48570350867626749</v>
      </c>
      <c r="K146" s="4">
        <f t="shared" si="38"/>
        <v>5.8421701420703603E-2</v>
      </c>
      <c r="L146" s="4">
        <f t="shared" si="39"/>
        <v>1.8471767971625126</v>
      </c>
      <c r="M146" s="4">
        <f t="shared" si="40"/>
        <v>5.7275803386953289E-2</v>
      </c>
      <c r="Q146" s="4">
        <f t="shared" si="41"/>
        <v>0.36381848028256408</v>
      </c>
      <c r="R146" s="4">
        <f t="shared" si="42"/>
        <v>0.22618205087791254</v>
      </c>
      <c r="S146" s="4">
        <f t="shared" si="43"/>
        <v>0.98716142780823146</v>
      </c>
      <c r="T146" s="4">
        <f t="shared" si="44"/>
        <v>0.37019520036016917</v>
      </c>
      <c r="U146" s="4"/>
      <c r="V146" s="4"/>
      <c r="W146" s="4">
        <f t="shared" si="45"/>
        <v>1.2526999999999999</v>
      </c>
      <c r="X146" s="4">
        <f t="shared" si="46"/>
        <v>0.46043631816291292</v>
      </c>
      <c r="Y146" s="4"/>
      <c r="Z146" s="4"/>
    </row>
    <row r="147" spans="8:26" x14ac:dyDescent="0.3">
      <c r="H147" s="1">
        <f t="shared" si="47"/>
        <v>145</v>
      </c>
      <c r="I147" s="4">
        <f t="shared" si="37"/>
        <v>2.530727415391778</v>
      </c>
      <c r="J147" s="4">
        <f t="shared" si="36"/>
        <v>0.48135703187978485</v>
      </c>
      <c r="K147" s="4">
        <f t="shared" si="38"/>
        <v>5.5321389651997344E-2</v>
      </c>
      <c r="L147" s="4">
        <f t="shared" si="39"/>
        <v>1.8429155732616787</v>
      </c>
      <c r="M147" s="4">
        <f t="shared" si="40"/>
        <v>5.4236301917731322E-2</v>
      </c>
      <c r="Q147" s="4">
        <f t="shared" si="41"/>
        <v>0.3624183889690572</v>
      </c>
      <c r="R147" s="4">
        <f t="shared" si="42"/>
        <v>0.22518337544956529</v>
      </c>
      <c r="S147" s="4">
        <f t="shared" si="43"/>
        <v>0.98658703137192094</v>
      </c>
      <c r="T147" s="4">
        <f t="shared" si="44"/>
        <v>0.36978548736392419</v>
      </c>
      <c r="U147" s="4"/>
      <c r="V147" s="4"/>
      <c r="W147" s="4">
        <f t="shared" si="45"/>
        <v>1.2592750000000001</v>
      </c>
      <c r="X147" s="4">
        <f t="shared" si="46"/>
        <v>0.46082520367694862</v>
      </c>
      <c r="Y147" s="4"/>
      <c r="Z147" s="4"/>
    </row>
    <row r="148" spans="8:26" x14ac:dyDescent="0.3">
      <c r="H148" s="1">
        <f t="shared" si="47"/>
        <v>146</v>
      </c>
      <c r="I148" s="4">
        <f t="shared" si="37"/>
        <v>2.5481807079117211</v>
      </c>
      <c r="J148" s="4">
        <f t="shared" si="36"/>
        <v>0.47695710917170142</v>
      </c>
      <c r="K148" s="4">
        <f t="shared" si="38"/>
        <v>5.2297406555412762E-2</v>
      </c>
      <c r="L148" s="4">
        <f t="shared" si="39"/>
        <v>1.8386019517508769</v>
      </c>
      <c r="M148" s="4">
        <f t="shared" si="40"/>
        <v>5.1271631990743E-2</v>
      </c>
      <c r="Q148" s="4">
        <f t="shared" si="41"/>
        <v>0.36100108160676447</v>
      </c>
      <c r="R148" s="4">
        <f t="shared" si="42"/>
        <v>0.22420928708697563</v>
      </c>
      <c r="S148" s="4">
        <f t="shared" si="43"/>
        <v>0.98600557194123661</v>
      </c>
      <c r="T148" s="4">
        <f t="shared" si="44"/>
        <v>0.36938586136901558</v>
      </c>
      <c r="U148" s="4"/>
      <c r="V148" s="4"/>
      <c r="W148" s="4">
        <f t="shared" si="45"/>
        <v>1.2658500000000001</v>
      </c>
      <c r="X148" s="4">
        <f t="shared" si="46"/>
        <v>0.46121408919098433</v>
      </c>
      <c r="Y148" s="4"/>
      <c r="Z148" s="4"/>
    </row>
    <row r="149" spans="8:26" x14ac:dyDescent="0.3">
      <c r="H149" s="1">
        <f t="shared" si="47"/>
        <v>147</v>
      </c>
      <c r="I149" s="4">
        <f t="shared" si="37"/>
        <v>2.5656340004316642</v>
      </c>
      <c r="J149" s="4">
        <f t="shared" si="36"/>
        <v>0.47250508081109677</v>
      </c>
      <c r="K149" s="4">
        <f t="shared" si="38"/>
        <v>4.9350673265494804E-2</v>
      </c>
      <c r="L149" s="4">
        <f t="shared" si="39"/>
        <v>1.8342372466010066</v>
      </c>
      <c r="M149" s="4">
        <f t="shared" si="40"/>
        <v>4.8382696673167358E-2</v>
      </c>
      <c r="Q149" s="4">
        <f t="shared" si="41"/>
        <v>0.35956698992123814</v>
      </c>
      <c r="R149" s="4">
        <f t="shared" si="42"/>
        <v>0.22326008250689494</v>
      </c>
      <c r="S149" s="4">
        <f t="shared" si="43"/>
        <v>0.98541722663435416</v>
      </c>
      <c r="T149" s="4">
        <f t="shared" si="44"/>
        <v>0.36899644410539273</v>
      </c>
      <c r="U149" s="4"/>
      <c r="V149" s="4"/>
      <c r="W149" s="4">
        <f t="shared" si="45"/>
        <v>1.2724250000000001</v>
      </c>
      <c r="X149" s="4">
        <f t="shared" si="46"/>
        <v>0.4616029747050201</v>
      </c>
      <c r="Y149" s="4"/>
      <c r="Z149" s="4"/>
    </row>
    <row r="150" spans="8:26" x14ac:dyDescent="0.3">
      <c r="H150" s="1">
        <f t="shared" si="47"/>
        <v>148</v>
      </c>
      <c r="I150" s="4">
        <f t="shared" si="37"/>
        <v>2.5830872929516078</v>
      </c>
      <c r="J150" s="4">
        <f t="shared" si="36"/>
        <v>0.4680023029289373</v>
      </c>
      <c r="K150" s="4">
        <f t="shared" si="38"/>
        <v>4.6482087385749271E-2</v>
      </c>
      <c r="L150" s="4">
        <f t="shared" si="39"/>
        <v>1.829822787343538</v>
      </c>
      <c r="M150" s="4">
        <f t="shared" si="40"/>
        <v>4.557037596268787E-2</v>
      </c>
      <c r="Q150" s="4">
        <f t="shared" si="41"/>
        <v>0.35811655075069798</v>
      </c>
      <c r="R150" s="4">
        <f t="shared" si="42"/>
        <v>0.22233605084623353</v>
      </c>
      <c r="S150" s="4">
        <f t="shared" si="43"/>
        <v>0.98482217466695299</v>
      </c>
      <c r="T150" s="4">
        <f t="shared" si="44"/>
        <v>0.36861735419332653</v>
      </c>
      <c r="U150" s="4"/>
      <c r="V150" s="4"/>
      <c r="W150" s="4">
        <f t="shared" si="45"/>
        <v>1.2790000000000001</v>
      </c>
      <c r="X150" s="4">
        <f t="shared" si="46"/>
        <v>0.46199186021905581</v>
      </c>
      <c r="Y150" s="4"/>
      <c r="Z150" s="4"/>
    </row>
    <row r="151" spans="8:26" x14ac:dyDescent="0.3">
      <c r="H151" s="1">
        <f t="shared" si="47"/>
        <v>149</v>
      </c>
      <c r="I151" s="4">
        <f t="shared" si="37"/>
        <v>2.6005405854715509</v>
      </c>
      <c r="J151" s="4">
        <f t="shared" si="36"/>
        <v>0.46345014711498556</v>
      </c>
      <c r="K151" s="4">
        <f t="shared" si="38"/>
        <v>4.3692522715223892E-2</v>
      </c>
      <c r="L151" s="4">
        <f t="shared" si="39"/>
        <v>1.8253599186655252</v>
      </c>
      <c r="M151" s="4">
        <f t="shared" si="40"/>
        <v>4.2835526519436562E-2</v>
      </c>
      <c r="Q151" s="4">
        <f t="shared" si="41"/>
        <v>0.35665020591296609</v>
      </c>
      <c r="R151" s="4">
        <f t="shared" si="42"/>
        <v>0.22143747357398649</v>
      </c>
      <c r="S151" s="4">
        <f t="shared" si="43"/>
        <v>0.98422059729762701</v>
      </c>
      <c r="T151" s="4">
        <f t="shared" si="44"/>
        <v>0.36824870710727647</v>
      </c>
      <c r="U151" s="4"/>
      <c r="V151" s="4"/>
      <c r="W151" s="4"/>
      <c r="X151" s="4"/>
      <c r="Y151" s="4"/>
      <c r="Z151" s="4"/>
    </row>
    <row r="152" spans="8:26" x14ac:dyDescent="0.3">
      <c r="H152" s="1">
        <f t="shared" si="47"/>
        <v>150</v>
      </c>
      <c r="I152" s="4">
        <f t="shared" si="37"/>
        <v>2.6179938779914944</v>
      </c>
      <c r="J152" s="4">
        <f t="shared" si="36"/>
        <v>0.45884999999999987</v>
      </c>
      <c r="K152" s="4">
        <f t="shared" si="38"/>
        <v>4.098282898234018E-2</v>
      </c>
      <c r="L152" s="4">
        <f t="shared" si="39"/>
        <v>1.8208499999999999</v>
      </c>
      <c r="M152" s="4">
        <f t="shared" si="40"/>
        <v>4.0178981405046832E-2</v>
      </c>
      <c r="Q152" s="4">
        <f t="shared" si="41"/>
        <v>0.35516840207088479</v>
      </c>
      <c r="R152" s="4">
        <f t="shared" si="42"/>
        <v>0.22056462440549568</v>
      </c>
      <c r="S152" s="4">
        <f t="shared" si="43"/>
        <v>0.98361267777267058</v>
      </c>
      <c r="T152" s="4">
        <f t="shared" si="44"/>
        <v>0.36789061514071614</v>
      </c>
      <c r="U152" s="4"/>
      <c r="V152" s="4"/>
      <c r="W152" s="4"/>
      <c r="X152" s="4"/>
      <c r="Y152" s="4"/>
      <c r="Z152" s="4"/>
    </row>
    <row r="153" spans="8:26" x14ac:dyDescent="0.3">
      <c r="H153" s="1">
        <f t="shared" si="47"/>
        <v>151</v>
      </c>
      <c r="I153" s="4">
        <f t="shared" si="37"/>
        <v>2.6354471705114375</v>
      </c>
      <c r="J153" s="4">
        <f t="shared" si="36"/>
        <v>0.45420326283335444</v>
      </c>
      <c r="K153" s="4">
        <f t="shared" si="38"/>
        <v>3.8353831586058817E-2</v>
      </c>
      <c r="L153" s="4">
        <f t="shared" si="39"/>
        <v>1.8162944051118766</v>
      </c>
      <c r="M153" s="4">
        <f t="shared" si="40"/>
        <v>3.7601549828895187E-2</v>
      </c>
      <c r="Q153" s="4">
        <f t="shared" si="41"/>
        <v>0.35367159059625902</v>
      </c>
      <c r="R153" s="4">
        <f t="shared" si="42"/>
        <v>0.21971776921907332</v>
      </c>
      <c r="S153" s="4">
        <f t="shared" si="43"/>
        <v>0.98299860127026006</v>
      </c>
      <c r="T153" s="4">
        <f t="shared" si="44"/>
        <v>0.36754318737192748</v>
      </c>
      <c r="U153" s="4"/>
      <c r="V153" s="4"/>
      <c r="W153" s="4"/>
      <c r="X153" s="4"/>
      <c r="Y153" s="4"/>
      <c r="Z153" s="4"/>
    </row>
    <row r="154" spans="8:26" x14ac:dyDescent="0.3">
      <c r="H154" s="1">
        <f t="shared" si="47"/>
        <v>152</v>
      </c>
      <c r="I154" s="4">
        <f t="shared" si="37"/>
        <v>2.6529004630313811</v>
      </c>
      <c r="J154" s="4">
        <f t="shared" si="36"/>
        <v>0.44951135105620388</v>
      </c>
      <c r="K154" s="4">
        <f t="shared" si="38"/>
        <v>3.5806331344454212E-2</v>
      </c>
      <c r="L154" s="4">
        <f t="shared" si="39"/>
        <v>1.8116945216794886</v>
      </c>
      <c r="M154" s="4">
        <f t="shared" si="40"/>
        <v>3.5104016901607804E-2</v>
      </c>
      <c r="Q154" s="4">
        <f t="shared" si="41"/>
        <v>0.3521602274323638</v>
      </c>
      <c r="R154" s="4">
        <f t="shared" si="42"/>
        <v>0.21889716597501285</v>
      </c>
      <c r="S154" s="4">
        <f t="shared" si="43"/>
        <v>0.98237855484404668</v>
      </c>
      <c r="T154" s="4">
        <f t="shared" si="44"/>
        <v>0.36720652963077444</v>
      </c>
      <c r="U154" s="4"/>
      <c r="V154" s="4"/>
      <c r="W154" s="4"/>
      <c r="X154" s="4"/>
      <c r="Y154" s="4"/>
      <c r="Z154" s="4"/>
    </row>
    <row r="155" spans="8:26" x14ac:dyDescent="0.3">
      <c r="H155" s="1">
        <f t="shared" si="47"/>
        <v>153</v>
      </c>
      <c r="I155" s="4">
        <f t="shared" si="37"/>
        <v>2.6703537555513241</v>
      </c>
      <c r="J155" s="4">
        <f t="shared" si="36"/>
        <v>0.44477569387032734</v>
      </c>
      <c r="K155" s="4">
        <f t="shared" si="38"/>
        <v>3.3341104250778297E-2</v>
      </c>
      <c r="L155" s="4">
        <f t="shared" si="39"/>
        <v>1.80705175087189</v>
      </c>
      <c r="M155" s="4">
        <f t="shared" si="40"/>
        <v>3.2687143395908502E-2</v>
      </c>
      <c r="Q155" s="4">
        <f t="shared" si="41"/>
        <v>0.35063477295505985</v>
      </c>
      <c r="R155" s="4">
        <f t="shared" si="42"/>
        <v>0.21810306463701173</v>
      </c>
      <c r="S155" s="4">
        <f t="shared" si="43"/>
        <v>0.98175272736617836</v>
      </c>
      <c r="T155" s="4">
        <f t="shared" si="44"/>
        <v>0.36688074446646629</v>
      </c>
      <c r="U155" s="4"/>
      <c r="V155" s="4"/>
      <c r="W155" s="4"/>
      <c r="X155" s="4"/>
      <c r="Y155" s="4"/>
      <c r="Z155" s="4"/>
    </row>
    <row r="156" spans="8:26" x14ac:dyDescent="0.3">
      <c r="H156" s="1">
        <f t="shared" si="47"/>
        <v>154</v>
      </c>
      <c r="I156" s="4">
        <f t="shared" si="37"/>
        <v>2.6878070480712677</v>
      </c>
      <c r="J156" s="4">
        <f t="shared" si="36"/>
        <v>0.43999773380277868</v>
      </c>
      <c r="K156" s="4">
        <f t="shared" si="38"/>
        <v>3.0958901237084779E-2</v>
      </c>
      <c r="L156" s="4">
        <f t="shared" si="39"/>
        <v>1.8023675069220442</v>
      </c>
      <c r="M156" s="4">
        <f t="shared" si="40"/>
        <v>3.0351665514879778E-2</v>
      </c>
      <c r="Q156" s="4">
        <f t="shared" si="41"/>
        <v>0.34909569183255823</v>
      </c>
      <c r="R156" s="4">
        <f t="shared" si="42"/>
        <v>0.21733570709603023</v>
      </c>
      <c r="S156" s="4">
        <f t="shared" si="43"/>
        <v>0.9811213094697675</v>
      </c>
      <c r="T156" s="4">
        <f t="shared" si="44"/>
        <v>0.36656593111632008</v>
      </c>
      <c r="U156" s="4"/>
      <c r="V156" s="4"/>
      <c r="W156" s="4"/>
      <c r="X156" s="4"/>
      <c r="Y156" s="4"/>
      <c r="Z156" s="4"/>
    </row>
    <row r="157" spans="8:26" x14ac:dyDescent="0.3">
      <c r="H157" s="1">
        <f t="shared" si="47"/>
        <v>155</v>
      </c>
      <c r="I157" s="4">
        <f t="shared" si="37"/>
        <v>2.7052603405912108</v>
      </c>
      <c r="J157" s="4">
        <f t="shared" si="36"/>
        <v>0.43517892626647992</v>
      </c>
      <c r="K157" s="4">
        <f t="shared" si="38"/>
        <v>2.8660447945488776E-2</v>
      </c>
      <c r="L157" s="4">
        <f t="shared" si="39"/>
        <v>1.7976432166960357</v>
      </c>
      <c r="M157" s="4">
        <f t="shared" si="40"/>
        <v>2.809829466770869E-2</v>
      </c>
      <c r="Q157" s="4">
        <f t="shared" si="41"/>
        <v>0.34754345288387845</v>
      </c>
      <c r="R157" s="4">
        <f t="shared" si="42"/>
        <v>0.21659532709660884</v>
      </c>
      <c r="S157" s="4">
        <f t="shared" si="43"/>
        <v>0.9804844934908219</v>
      </c>
      <c r="T157" s="4">
        <f t="shared" si="44"/>
        <v>0.3662621854755318</v>
      </c>
      <c r="U157" s="4"/>
      <c r="V157" s="4"/>
      <c r="W157" s="4"/>
      <c r="X157" s="4"/>
      <c r="Y157" s="4"/>
      <c r="Z157" s="4"/>
    </row>
    <row r="158" spans="8:26" x14ac:dyDescent="0.3">
      <c r="H158" s="1">
        <f t="shared" si="47"/>
        <v>156</v>
      </c>
      <c r="I158" s="4">
        <f t="shared" si="37"/>
        <v>2.7227136331111539</v>
      </c>
      <c r="J158" s="4">
        <f t="shared" ref="J158:J221" si="48">$B$7*SIN(I158)+$B$7</f>
        <v>0.43032073911688729</v>
      </c>
      <c r="K158" s="4">
        <f t="shared" si="38"/>
        <v>2.6446444507128408E-2</v>
      </c>
      <c r="L158" s="4">
        <f t="shared" si="39"/>
        <v>1.7928803192584324</v>
      </c>
      <c r="M158" s="4">
        <f t="shared" si="40"/>
        <v>2.5927717252984039E-2</v>
      </c>
      <c r="Q158" s="4">
        <f t="shared" si="41"/>
        <v>0.34597852893604097</v>
      </c>
      <c r="R158" s="4">
        <f t="shared" si="42"/>
        <v>0.21588215016566761</v>
      </c>
      <c r="S158" s="4">
        <f t="shared" si="43"/>
        <v>0.9798424734096578</v>
      </c>
      <c r="T158" s="4">
        <f t="shared" si="44"/>
        <v>0.36596960006796614</v>
      </c>
      <c r="U158" s="4"/>
      <c r="V158" s="4"/>
      <c r="W158" s="4"/>
      <c r="X158" s="4"/>
      <c r="Y158" s="4"/>
      <c r="Z158" s="4"/>
    </row>
    <row r="159" spans="8:26" x14ac:dyDescent="0.3">
      <c r="H159" s="1">
        <f t="shared" si="47"/>
        <v>157</v>
      </c>
      <c r="I159" s="4">
        <f t="shared" si="37"/>
        <v>2.7401669256310974</v>
      </c>
      <c r="J159" s="4">
        <f t="shared" si="48"/>
        <v>0.4254246522048688</v>
      </c>
      <c r="K159" s="4">
        <f t="shared" si="38"/>
        <v>2.4317565328898505E-2</v>
      </c>
      <c r="L159" s="4">
        <f t="shared" si="39"/>
        <v>1.7880802654339332</v>
      </c>
      <c r="M159" s="4">
        <f t="shared" si="40"/>
        <v>2.3840594449613117E-2</v>
      </c>
      <c r="Q159" s="4">
        <f t="shared" si="41"/>
        <v>0.34440139668004016</v>
      </c>
      <c r="R159" s="4">
        <f t="shared" si="42"/>
        <v>0.2151963935438084</v>
      </c>
      <c r="S159" s="4">
        <f t="shared" si="43"/>
        <v>0.97919544479181142</v>
      </c>
      <c r="T159" s="4">
        <f t="shared" si="44"/>
        <v>0.36568826401797261</v>
      </c>
      <c r="U159" s="4"/>
      <c r="V159" s="4"/>
      <c r="W159" s="4"/>
      <c r="X159" s="4"/>
      <c r="Y159" s="4"/>
      <c r="Z159" s="4"/>
    </row>
    <row r="160" spans="8:26" x14ac:dyDescent="0.3">
      <c r="H160" s="1">
        <f t="shared" si="47"/>
        <v>158</v>
      </c>
      <c r="I160" s="4">
        <f t="shared" si="37"/>
        <v>2.7576202181510405</v>
      </c>
      <c r="J160" s="4">
        <f t="shared" si="48"/>
        <v>0.42049215692592745</v>
      </c>
      <c r="K160" s="4">
        <f t="shared" si="38"/>
        <v>2.2274458888019766E-2</v>
      </c>
      <c r="L160" s="4">
        <f t="shared" si="39"/>
        <v>1.7832445173654321</v>
      </c>
      <c r="M160" s="4">
        <f t="shared" si="40"/>
        <v>2.1837562015420475E-2</v>
      </c>
      <c r="Q160" s="4">
        <f t="shared" si="41"/>
        <v>0.34281253652563926</v>
      </c>
      <c r="R160" s="4">
        <f t="shared" si="42"/>
        <v>0.21453826611914134</v>
      </c>
      <c r="S160" s="4">
        <f t="shared" si="43"/>
        <v>0.97854360472846746</v>
      </c>
      <c r="T160" s="4">
        <f t="shared" si="44"/>
        <v>0.36541826302323743</v>
      </c>
      <c r="U160" s="4"/>
      <c r="V160" s="4"/>
      <c r="W160" s="4"/>
      <c r="X160" s="4"/>
      <c r="Y160" s="4"/>
      <c r="Z160" s="4"/>
    </row>
    <row r="161" spans="8:26" x14ac:dyDescent="0.3">
      <c r="H161" s="1">
        <f t="shared" si="47"/>
        <v>159</v>
      </c>
      <c r="I161" s="4">
        <f t="shared" si="37"/>
        <v>2.7750735106709841</v>
      </c>
      <c r="J161" s="4">
        <f t="shared" si="48"/>
        <v>0.41552475576590725</v>
      </c>
      <c r="K161" s="4">
        <f t="shared" si="38"/>
        <v>2.0317747534505992E-2</v>
      </c>
      <c r="L161" s="4">
        <f t="shared" si="39"/>
        <v>1.7783745480686355</v>
      </c>
      <c r="M161" s="4">
        <f t="shared" si="40"/>
        <v>1.9919230093489171E-2</v>
      </c>
      <c r="Q161" s="4">
        <f t="shared" si="41"/>
        <v>0.3412124324550328</v>
      </c>
      <c r="R161" s="4">
        <f t="shared" si="42"/>
        <v>0.21390796836365533</v>
      </c>
      <c r="S161" s="4">
        <f t="shared" si="43"/>
        <v>0.9778871517764236</v>
      </c>
      <c r="T161" s="4">
        <f t="shared" si="44"/>
        <v>0.3651596793286791</v>
      </c>
      <c r="U161" s="4"/>
      <c r="V161" s="4"/>
      <c r="W161" s="4"/>
      <c r="X161" s="4"/>
      <c r="Y161" s="4"/>
      <c r="Z161" s="4"/>
    </row>
    <row r="162" spans="8:26" x14ac:dyDescent="0.3">
      <c r="H162" s="1">
        <f t="shared" si="47"/>
        <v>160</v>
      </c>
      <c r="I162" s="4">
        <f t="shared" si="37"/>
        <v>2.7925268031909272</v>
      </c>
      <c r="J162" s="4">
        <f t="shared" si="48"/>
        <v>0.41052396184332207</v>
      </c>
      <c r="K162" s="4">
        <f t="shared" si="38"/>
        <v>1.8448027301590619E-2</v>
      </c>
      <c r="L162" s="4">
        <f t="shared" si="39"/>
        <v>1.7734718409833681</v>
      </c>
      <c r="M162" s="4">
        <f t="shared" si="40"/>
        <v>1.8086183026306102E-2</v>
      </c>
      <c r="Q162" s="4">
        <f t="shared" si="41"/>
        <v>0.33960157187542139</v>
      </c>
      <c r="R162" s="4">
        <f t="shared" si="42"/>
        <v>0.21330569227215262</v>
      </c>
      <c r="S162" s="4">
        <f t="shared" si="43"/>
        <v>0.97722628589760885</v>
      </c>
      <c r="T162" s="4">
        <f t="shared" si="44"/>
        <v>0.36491259170139589</v>
      </c>
      <c r="U162" s="4"/>
      <c r="V162" s="4"/>
      <c r="W162" s="4"/>
      <c r="X162" s="4"/>
      <c r="Y162" s="4"/>
      <c r="Z162" s="4"/>
    </row>
    <row r="163" spans="8:26" x14ac:dyDescent="0.3">
      <c r="H163" s="1">
        <f t="shared" si="47"/>
        <v>161</v>
      </c>
      <c r="I163" s="4">
        <f t="shared" si="37"/>
        <v>2.8099800957108707</v>
      </c>
      <c r="J163" s="4">
        <f t="shared" si="48"/>
        <v>0.40549129844844412</v>
      </c>
      <c r="K163" s="4">
        <f t="shared" si="38"/>
        <v>1.6665867724168948E-2</v>
      </c>
      <c r="L163" s="4">
        <f t="shared" si="39"/>
        <v>1.7685378895217012</v>
      </c>
      <c r="M163" s="4">
        <f t="shared" si="40"/>
        <v>1.633897917776489E-2</v>
      </c>
      <c r="Q163" s="4">
        <f t="shared" si="41"/>
        <v>0.33798044547054223</v>
      </c>
      <c r="R163" s="4">
        <f t="shared" si="42"/>
        <v>0.212731621303765</v>
      </c>
      <c r="S163" s="4">
        <f t="shared" si="43"/>
        <v>0.97656120839817118</v>
      </c>
      <c r="T163" s="4">
        <f t="shared" si="44"/>
        <v>0.36467707540667277</v>
      </c>
      <c r="U163" s="4"/>
      <c r="V163" s="4"/>
      <c r="W163" s="4"/>
      <c r="X163" s="4"/>
      <c r="Y163" s="4"/>
      <c r="Z163" s="4"/>
    </row>
    <row r="164" spans="8:26" x14ac:dyDescent="0.3">
      <c r="H164" s="1">
        <f t="shared" si="47"/>
        <v>162</v>
      </c>
      <c r="I164" s="4">
        <f t="shared" si="37"/>
        <v>2.8274333882308138</v>
      </c>
      <c r="J164" s="4">
        <f t="shared" si="48"/>
        <v>0.4004282985792964</v>
      </c>
      <c r="K164" s="4">
        <f t="shared" si="38"/>
        <v>1.4971811665312529E-2</v>
      </c>
      <c r="L164" s="4">
        <f t="shared" si="39"/>
        <v>1.7635741966130467</v>
      </c>
      <c r="M164" s="4">
        <f t="shared" si="40"/>
        <v>1.4678150763083431E-2</v>
      </c>
      <c r="Q164" s="4">
        <f t="shared" si="41"/>
        <v>0.33634954705120251</v>
      </c>
      <c r="R164" s="4">
        <f t="shared" si="42"/>
        <v>0.21218593032607058</v>
      </c>
      <c r="S164" s="4">
        <f t="shared" si="43"/>
        <v>0.9758921218671599</v>
      </c>
      <c r="T164" s="4">
        <f t="shared" si="44"/>
        <v>0.36445320218505456</v>
      </c>
      <c r="U164" s="4"/>
      <c r="V164" s="4"/>
      <c r="W164" s="4"/>
      <c r="X164" s="4"/>
      <c r="Y164" s="4"/>
      <c r="Z164" s="4"/>
    </row>
    <row r="165" spans="8:26" x14ac:dyDescent="0.3">
      <c r="H165" s="1">
        <f t="shared" si="47"/>
        <v>163</v>
      </c>
      <c r="I165" s="4">
        <f t="shared" si="37"/>
        <v>2.8448866807507573</v>
      </c>
      <c r="J165" s="4">
        <f t="shared" si="48"/>
        <v>0.39533650447468505</v>
      </c>
      <c r="K165" s="4">
        <f t="shared" si="38"/>
        <v>1.3366375150907439E-2</v>
      </c>
      <c r="L165" s="4">
        <f t="shared" si="39"/>
        <v>1.7585822742463486</v>
      </c>
      <c r="M165" s="4">
        <f t="shared" si="40"/>
        <v>1.3104203686685634E-2</v>
      </c>
      <c r="Q165" s="4">
        <f t="shared" si="41"/>
        <v>0.33470937340485957</v>
      </c>
      <c r="R165" s="4">
        <f t="shared" si="42"/>
        <v>0.21166878556182744</v>
      </c>
      <c r="S165" s="4">
        <f t="shared" si="43"/>
        <v>0.97521923011481415</v>
      </c>
      <c r="T165" s="4">
        <f t="shared" si="44"/>
        <v>0.36424104023049325</v>
      </c>
      <c r="U165" s="4"/>
      <c r="V165" s="4"/>
      <c r="W165" s="4"/>
      <c r="X165" s="4"/>
      <c r="Y165" s="4"/>
      <c r="Z165" s="4"/>
    </row>
    <row r="166" spans="8:26" x14ac:dyDescent="0.3">
      <c r="H166" s="1">
        <f t="shared" si="47"/>
        <v>164</v>
      </c>
      <c r="I166" s="4">
        <f t="shared" si="37"/>
        <v>2.8623399732707004</v>
      </c>
      <c r="J166" s="4">
        <f t="shared" si="48"/>
        <v>0.39021746714442002</v>
      </c>
      <c r="K166" s="4">
        <f t="shared" si="38"/>
        <v>1.185004721246824E-2</v>
      </c>
      <c r="L166" s="4">
        <f t="shared" si="39"/>
        <v>1.7535636430095181</v>
      </c>
      <c r="M166" s="4">
        <f t="shared" si="40"/>
        <v>1.1617617388098189E-2</v>
      </c>
      <c r="Q166" s="4">
        <f t="shared" si="41"/>
        <v>0.33306042414429488</v>
      </c>
      <c r="R166" s="4">
        <f t="shared" si="42"/>
        <v>0.21118034453834045</v>
      </c>
      <c r="S166" s="4">
        <f t="shared" si="43"/>
        <v>0.97454273811047987</v>
      </c>
      <c r="T166" s="4">
        <f t="shared" si="44"/>
        <v>0.36404065416957554</v>
      </c>
      <c r="U166" s="4"/>
      <c r="V166" s="4"/>
      <c r="W166" s="4"/>
      <c r="X166" s="4"/>
      <c r="Y166" s="4"/>
      <c r="Z166" s="4"/>
    </row>
    <row r="167" spans="8:26" x14ac:dyDescent="0.3">
      <c r="H167" s="1">
        <f t="shared" si="47"/>
        <v>165</v>
      </c>
      <c r="I167" s="4">
        <f t="shared" si="37"/>
        <v>2.8797932657906435</v>
      </c>
      <c r="J167" s="4">
        <f t="shared" si="48"/>
        <v>0.38507274589686113</v>
      </c>
      <c r="K167" s="4">
        <f t="shared" si="38"/>
        <v>1.0423289738174024E-2</v>
      </c>
      <c r="L167" s="4">
        <f t="shared" si="39"/>
        <v>1.748519831626246</v>
      </c>
      <c r="M167" s="4">
        <f t="shared" si="40"/>
        <v>1.0218844695908447E-2</v>
      </c>
      <c r="Q167" s="4">
        <f t="shared" si="41"/>
        <v>0.33140320155542691</v>
      </c>
      <c r="R167" s="4">
        <f t="shared" si="42"/>
        <v>0.21072075603947696</v>
      </c>
      <c r="S167" s="4">
        <f t="shared" si="43"/>
        <v>0.97386285192017508</v>
      </c>
      <c r="T167" s="4">
        <f t="shared" si="44"/>
        <v>0.36385210504183663</v>
      </c>
      <c r="U167" s="4"/>
      <c r="V167" s="4"/>
      <c r="W167" s="4"/>
      <c r="X167" s="4"/>
      <c r="Y167" s="4"/>
      <c r="Z167" s="4"/>
    </row>
    <row r="168" spans="8:26" x14ac:dyDescent="0.3">
      <c r="H168" s="1">
        <f t="shared" si="47"/>
        <v>166</v>
      </c>
      <c r="I168" s="4">
        <f t="shared" si="37"/>
        <v>2.8972465583105871</v>
      </c>
      <c r="J168" s="4">
        <f t="shared" si="48"/>
        <v>0.37990390786393829</v>
      </c>
      <c r="K168" s="4">
        <f t="shared" si="38"/>
        <v>9.0865373321726839E-3</v>
      </c>
      <c r="L168" s="4">
        <f t="shared" si="39"/>
        <v>1.7434523764903402</v>
      </c>
      <c r="M168" s="4">
        <f t="shared" si="40"/>
        <v>8.9083116898286407E-3</v>
      </c>
      <c r="Q168" s="4">
        <f t="shared" si="41"/>
        <v>0.32973821044431006</v>
      </c>
      <c r="R168" s="4">
        <f t="shared" si="42"/>
        <v>0.2102901600603459</v>
      </c>
      <c r="S168" s="4">
        <f t="shared" si="43"/>
        <v>0.97317977864381944</v>
      </c>
      <c r="T168" s="4">
        <f t="shared" si="44"/>
        <v>0.36367545028116749</v>
      </c>
      <c r="U168" s="4"/>
      <c r="V168" s="4"/>
      <c r="W168" s="4"/>
      <c r="X168" s="4"/>
      <c r="Y168" s="4"/>
      <c r="Z168" s="4"/>
    </row>
    <row r="169" spans="8:26" x14ac:dyDescent="0.3">
      <c r="H169" s="1">
        <f t="shared" si="47"/>
        <v>167</v>
      </c>
      <c r="I169" s="4">
        <f t="shared" si="37"/>
        <v>2.9146998508305302</v>
      </c>
      <c r="J169" s="4">
        <f t="shared" si="48"/>
        <v>0.37471252752378831</v>
      </c>
      <c r="K169" s="4">
        <f t="shared" si="38"/>
        <v>7.8401971821965843E-3</v>
      </c>
      <c r="L169" s="4">
        <f t="shared" si="39"/>
        <v>1.7383628211977251</v>
      </c>
      <c r="M169" s="4">
        <f t="shared" si="40"/>
        <v>7.6864175709079885E-3</v>
      </c>
      <c r="Q169" s="4">
        <f t="shared" si="41"/>
        <v>0.32806595798336602</v>
      </c>
      <c r="R169" s="4">
        <f t="shared" si="42"/>
        <v>0.20988868776465378</v>
      </c>
      <c r="S169" s="4">
        <f t="shared" si="43"/>
        <v>0.97249372635215026</v>
      </c>
      <c r="T169" s="4">
        <f t="shared" si="44"/>
        <v>0.36351074369831943</v>
      </c>
      <c r="U169" s="4"/>
      <c r="V169" s="4"/>
      <c r="W169" s="4"/>
      <c r="X169" s="4"/>
      <c r="Y169" s="4"/>
      <c r="Z169" s="4"/>
    </row>
    <row r="170" spans="8:26" x14ac:dyDescent="0.3">
      <c r="H170" s="1">
        <f t="shared" si="47"/>
        <v>168</v>
      </c>
      <c r="I170" s="4">
        <f t="shared" si="37"/>
        <v>2.9321531433504737</v>
      </c>
      <c r="J170" s="4">
        <f t="shared" si="48"/>
        <v>0.36950018622115249</v>
      </c>
      <c r="K170" s="4">
        <f t="shared" si="38"/>
        <v>6.6846489355288363E-3</v>
      </c>
      <c r="L170" s="4">
        <f t="shared" si="39"/>
        <v>1.7332527160762459</v>
      </c>
      <c r="M170" s="4">
        <f t="shared" si="40"/>
        <v>6.5535345399316824E-3</v>
      </c>
      <c r="Q170" s="4">
        <f t="shared" si="41"/>
        <v>0.32638695355689368</v>
      </c>
      <c r="R170" s="4">
        <f t="shared" si="42"/>
        <v>0.20951646144475097</v>
      </c>
      <c r="S170" s="4">
        <f t="shared" si="43"/>
        <v>0.97180490402334097</v>
      </c>
      <c r="T170" s="4">
        <f t="shared" si="44"/>
        <v>0.36335803546451317</v>
      </c>
      <c r="U170" s="4"/>
      <c r="V170" s="4"/>
      <c r="W170" s="4"/>
      <c r="X170" s="4"/>
      <c r="Y170" s="4"/>
      <c r="Z170" s="4"/>
    </row>
    <row r="171" spans="8:26" x14ac:dyDescent="0.3">
      <c r="H171" s="1">
        <f t="shared" si="47"/>
        <v>169</v>
      </c>
      <c r="I171" s="4">
        <f t="shared" si="37"/>
        <v>2.9496064358704168</v>
      </c>
      <c r="J171" s="4">
        <f t="shared" si="48"/>
        <v>0.36426847168568505</v>
      </c>
      <c r="K171" s="4">
        <f t="shared" si="38"/>
        <v>5.6202445833595793E-3</v>
      </c>
      <c r="L171" s="4">
        <f t="shared" si="39"/>
        <v>1.7281236177134258</v>
      </c>
      <c r="M171" s="4">
        <f t="shared" si="40"/>
        <v>5.5100076840455814E-3</v>
      </c>
      <c r="Q171" s="4">
        <f t="shared" si="41"/>
        <v>0.32470170860590641</v>
      </c>
      <c r="R171" s="4">
        <f t="shared" si="42"/>
        <v>0.20917359448438044</v>
      </c>
      <c r="S171" s="4">
        <f t="shared" si="43"/>
        <v>0.97111352147934626</v>
      </c>
      <c r="T171" s="4">
        <f t="shared" si="44"/>
        <v>0.36321737209615601</v>
      </c>
      <c r="U171" s="4"/>
      <c r="V171" s="4"/>
      <c r="W171" s="4"/>
      <c r="X171" s="4"/>
      <c r="Y171" s="4"/>
      <c r="Z171" s="4"/>
    </row>
    <row r="172" spans="8:26" x14ac:dyDescent="0.3">
      <c r="H172" s="1">
        <f t="shared" si="47"/>
        <v>170</v>
      </c>
      <c r="I172" s="4">
        <f t="shared" si="37"/>
        <v>2.9670597283903604</v>
      </c>
      <c r="J172" s="4">
        <f t="shared" si="48"/>
        <v>0.35901897754831391</v>
      </c>
      <c r="K172" s="4">
        <f t="shared" si="38"/>
        <v>4.6473083535655824E-3</v>
      </c>
      <c r="L172" s="4">
        <f t="shared" si="39"/>
        <v>1.7229770884823123</v>
      </c>
      <c r="M172" s="4">
        <f t="shared" si="40"/>
        <v>4.5561548716387956E-3</v>
      </c>
      <c r="Q172" s="4">
        <f t="shared" si="41"/>
        <v>0.32301073647234146</v>
      </c>
      <c r="R172" s="4">
        <f t="shared" si="42"/>
        <v>0.20886019132413969</v>
      </c>
      <c r="S172" s="4">
        <f t="shared" si="43"/>
        <v>0.97041978932198636</v>
      </c>
      <c r="T172" s="4">
        <f t="shared" si="44"/>
        <v>0.36308879644067266</v>
      </c>
      <c r="U172" s="4"/>
      <c r="V172" s="4"/>
      <c r="W172" s="4"/>
      <c r="X172" s="4"/>
      <c r="Y172" s="4"/>
      <c r="Z172" s="4"/>
    </row>
    <row r="173" spans="8:26" x14ac:dyDescent="0.3">
      <c r="H173" s="1">
        <f t="shared" si="47"/>
        <v>171</v>
      </c>
      <c r="I173" s="4">
        <f t="shared" si="37"/>
        <v>2.9845130209103035</v>
      </c>
      <c r="J173" s="4">
        <f t="shared" si="48"/>
        <v>0.35375330285580658</v>
      </c>
      <c r="K173" s="4">
        <f t="shared" si="38"/>
        <v>3.7661366119474127E-3</v>
      </c>
      <c r="L173" s="4">
        <f t="shared" si="39"/>
        <v>1.7178146960655651</v>
      </c>
      <c r="M173" s="4">
        <f t="shared" si="40"/>
        <v>3.6922666555181949E-3</v>
      </c>
      <c r="Q173" s="4">
        <f t="shared" si="41"/>
        <v>0.32131455224269173</v>
      </c>
      <c r="R173" s="4">
        <f t="shared" si="42"/>
        <v>0.20857634742966735</v>
      </c>
      <c r="S173" s="4">
        <f t="shared" si="43"/>
        <v>0.9697239188687965</v>
      </c>
      <c r="T173" s="4">
        <f t="shared" si="44"/>
        <v>0.36297234766345321</v>
      </c>
      <c r="U173" s="4"/>
      <c r="V173" s="4"/>
      <c r="W173" s="4"/>
      <c r="X173" s="4"/>
      <c r="Y173" s="4"/>
      <c r="Z173" s="4"/>
    </row>
    <row r="174" spans="8:26" x14ac:dyDescent="0.3">
      <c r="H174" s="1">
        <f t="shared" si="47"/>
        <v>172</v>
      </c>
      <c r="I174" s="4">
        <f t="shared" si="37"/>
        <v>3.001966313430247</v>
      </c>
      <c r="J174" s="4">
        <f t="shared" si="48"/>
        <v>0.34847305158368391</v>
      </c>
      <c r="K174" s="4">
        <f t="shared" si="38"/>
        <v>2.9769977719536489E-3</v>
      </c>
      <c r="L174" s="4">
        <f t="shared" si="39"/>
        <v>1.7126380129779235</v>
      </c>
      <c r="M174" s="4">
        <f t="shared" si="40"/>
        <v>2.9186061844030387E-3</v>
      </c>
      <c r="Q174" s="4">
        <f t="shared" si="41"/>
        <v>0.31961367259110463</v>
      </c>
      <c r="R174" s="4">
        <f t="shared" si="42"/>
        <v>0.20832214926256329</v>
      </c>
      <c r="S174" s="4">
        <f t="shared" si="43"/>
        <v>0.96902612208865824</v>
      </c>
      <c r="T174" s="4">
        <f t="shared" si="44"/>
        <v>0.36286806123592336</v>
      </c>
      <c r="U174" s="4"/>
      <c r="V174" s="4"/>
      <c r="W174" s="4"/>
      <c r="X174" s="4"/>
      <c r="Y174" s="4"/>
      <c r="Z174" s="4"/>
    </row>
    <row r="175" spans="8:26" x14ac:dyDescent="0.3">
      <c r="H175" s="1">
        <f t="shared" si="47"/>
        <v>173</v>
      </c>
      <c r="I175" s="4">
        <f t="shared" si="37"/>
        <v>3.0194196059501901</v>
      </c>
      <c r="J175" s="4">
        <f t="shared" si="48"/>
        <v>0.34317983214763459</v>
      </c>
      <c r="K175" s="4">
        <f t="shared" si="38"/>
        <v>2.2801322129196167E-3</v>
      </c>
      <c r="L175" s="4">
        <f t="shared" si="39"/>
        <v>1.7074486160872038</v>
      </c>
      <c r="M175" s="4">
        <f t="shared" si="40"/>
        <v>2.2354091227675399E-3</v>
      </c>
      <c r="Q175" s="4">
        <f t="shared" si="41"/>
        <v>0.31790861562199907</v>
      </c>
      <c r="R175" s="4">
        <f t="shared" si="42"/>
        <v>0.20809767425405173</v>
      </c>
      <c r="S175" s="4">
        <f t="shared" si="43"/>
        <v>0.96832661153723043</v>
      </c>
      <c r="T175" s="4">
        <f t="shared" si="44"/>
        <v>0.36277596892473912</v>
      </c>
      <c r="U175" s="4"/>
      <c r="V175" s="4"/>
      <c r="W175" s="4"/>
      <c r="X175" s="4"/>
      <c r="Y175" s="4"/>
      <c r="Z175" s="4"/>
    </row>
    <row r="176" spans="8:26" x14ac:dyDescent="0.3">
      <c r="H176" s="1">
        <f t="shared" si="47"/>
        <v>174</v>
      </c>
      <c r="I176" s="4">
        <f t="shared" si="37"/>
        <v>3.0368728984701332</v>
      </c>
      <c r="J176" s="4">
        <f t="shared" si="48"/>
        <v>0.33787525691357523</v>
      </c>
      <c r="K176" s="4">
        <f t="shared" si="38"/>
        <v>1.6757522068451824E-3</v>
      </c>
      <c r="L176" s="4">
        <f t="shared" si="39"/>
        <v>1.7022480861339693</v>
      </c>
      <c r="M176" s="4">
        <f t="shared" si="40"/>
        <v>1.6428835790548435E-3</v>
      </c>
      <c r="Q176" s="4">
        <f t="shared" si="41"/>
        <v>0.31619990071224491</v>
      </c>
      <c r="R176" s="4">
        <f t="shared" si="42"/>
        <v>0.20790299078139482</v>
      </c>
      <c r="S176" s="4">
        <f t="shared" si="43"/>
        <v>0.96762560029220301</v>
      </c>
      <c r="T176" s="4">
        <f t="shared" si="44"/>
        <v>0.36269609878211062</v>
      </c>
      <c r="U176" s="4"/>
      <c r="V176" s="4"/>
      <c r="W176" s="4"/>
      <c r="X176" s="4"/>
      <c r="Y176" s="4"/>
      <c r="Z176" s="4"/>
    </row>
    <row r="177" spans="8:26" x14ac:dyDescent="0.3">
      <c r="H177" s="1">
        <f t="shared" si="47"/>
        <v>175</v>
      </c>
      <c r="I177" s="4">
        <f t="shared" si="37"/>
        <v>3.0543261909900767</v>
      </c>
      <c r="J177" s="4">
        <f t="shared" si="48"/>
        <v>0.33256094170650857</v>
      </c>
      <c r="K177" s="4">
        <f t="shared" si="38"/>
        <v>1.1640418537350317E-3</v>
      </c>
      <c r="L177" s="4">
        <f t="shared" si="39"/>
        <v>1.6970380072500226</v>
      </c>
      <c r="M177" s="4">
        <f t="shared" si="40"/>
        <v>1.141210042285512E-3</v>
      </c>
      <c r="Q177" s="4">
        <f t="shared" si="41"/>
        <v>0.31448804835295641</v>
      </c>
      <c r="R177" s="4">
        <f t="shared" si="42"/>
        <v>0.2077381581470642</v>
      </c>
      <c r="S177" s="4">
        <f t="shared" si="43"/>
        <v>0.96692330188839226</v>
      </c>
      <c r="T177" s="4">
        <f t="shared" si="44"/>
        <v>0.36262847513725704</v>
      </c>
      <c r="U177" s="4"/>
      <c r="V177" s="4"/>
      <c r="W177" s="4"/>
      <c r="X177" s="4"/>
      <c r="Y177" s="4"/>
      <c r="Z177" s="4"/>
    </row>
    <row r="178" spans="8:26" x14ac:dyDescent="0.3">
      <c r="H178" s="1">
        <f t="shared" si="47"/>
        <v>176</v>
      </c>
      <c r="I178" s="4">
        <f t="shared" si="37"/>
        <v>3.0717794835100198</v>
      </c>
      <c r="J178" s="4">
        <f t="shared" si="48"/>
        <v>0.32723850531832793</v>
      </c>
      <c r="K178" s="4">
        <f t="shared" si="38"/>
        <v>7.4515702551980478E-4</v>
      </c>
      <c r="L178" s="4">
        <f t="shared" si="39"/>
        <v>1.6918199664758631</v>
      </c>
      <c r="M178" s="4">
        <f t="shared" si="40"/>
        <v>7.3054132707872643E-4</v>
      </c>
      <c r="Q178" s="4">
        <f t="shared" si="41"/>
        <v>0.31277357999094535</v>
      </c>
      <c r="R178" s="4">
        <f t="shared" si="42"/>
        <v>0.20760322656067715</v>
      </c>
      <c r="S178" s="4">
        <f t="shared" si="43"/>
        <v>0.96621993025269548</v>
      </c>
      <c r="T178" s="4">
        <f t="shared" si="44"/>
        <v>0.36257311858899571</v>
      </c>
      <c r="U178" s="4"/>
      <c r="V178" s="4"/>
      <c r="W178" s="4"/>
      <c r="X178" s="4"/>
      <c r="Y178" s="4"/>
      <c r="Z178" s="4"/>
    </row>
    <row r="179" spans="8:26" x14ac:dyDescent="0.3">
      <c r="H179" s="1">
        <f t="shared" si="47"/>
        <v>177</v>
      </c>
      <c r="I179" s="4">
        <f t="shared" si="37"/>
        <v>3.0892327760299634</v>
      </c>
      <c r="J179" s="4">
        <f t="shared" si="48"/>
        <v>0.32190956901471646</v>
      </c>
      <c r="K179" s="4">
        <f t="shared" si="38"/>
        <v>4.1922531857585543E-4</v>
      </c>
      <c r="L179" s="4">
        <f t="shared" si="39"/>
        <v>1.6865955532772587</v>
      </c>
      <c r="M179" s="4">
        <f t="shared" si="40"/>
        <v>4.110025271032991E-4</v>
      </c>
      <c r="Q179" s="4">
        <f t="shared" si="41"/>
        <v>0.31105701786988316</v>
      </c>
      <c r="R179" s="4">
        <f t="shared" si="42"/>
        <v>0.20749823712370191</v>
      </c>
      <c r="S179" s="4">
        <f t="shared" si="43"/>
        <v>0.96551569963892647</v>
      </c>
      <c r="T179" s="4">
        <f t="shared" si="44"/>
        <v>0.36253004599946742</v>
      </c>
      <c r="U179" s="4"/>
      <c r="V179" s="4"/>
      <c r="W179" s="4"/>
      <c r="X179" s="4"/>
      <c r="Y179" s="4"/>
      <c r="Z179" s="4"/>
    </row>
    <row r="180" spans="8:26" x14ac:dyDescent="0.3">
      <c r="H180" s="1">
        <f t="shared" si="47"/>
        <v>178</v>
      </c>
      <c r="I180" s="4">
        <f t="shared" si="37"/>
        <v>3.1066860685499065</v>
      </c>
      <c r="J180" s="4">
        <f t="shared" si="48"/>
        <v>0.31657575604129506</v>
      </c>
      <c r="K180" s="4">
        <f t="shared" si="38"/>
        <v>1.8634601485861824E-4</v>
      </c>
      <c r="L180" s="4">
        <f t="shared" si="39"/>
        <v>1.6813663590610801</v>
      </c>
      <c r="M180" s="4">
        <f t="shared" si="40"/>
        <v>1.826909769731544E-4</v>
      </c>
      <c r="Q180" s="4">
        <f t="shared" si="41"/>
        <v>0.30933888487122063</v>
      </c>
      <c r="R180" s="4">
        <f t="shared" si="42"/>
        <v>0.20742322181693806</v>
      </c>
      <c r="S180" s="4">
        <f t="shared" si="43"/>
        <v>0.96481082456255196</v>
      </c>
      <c r="T180" s="4">
        <f t="shared" si="44"/>
        <v>0.36249927048900016</v>
      </c>
      <c r="U180" s="4"/>
      <c r="V180" s="4"/>
      <c r="W180" s="4"/>
      <c r="X180" s="4"/>
      <c r="Y180" s="4"/>
      <c r="Z180" s="4"/>
    </row>
    <row r="181" spans="8:26" x14ac:dyDescent="0.3">
      <c r="H181" s="1">
        <f t="shared" si="47"/>
        <v>179</v>
      </c>
      <c r="I181" s="4">
        <f t="shared" si="37"/>
        <v>3.12413936106985</v>
      </c>
      <c r="J181" s="4">
        <f t="shared" si="48"/>
        <v>0.31123869112916497</v>
      </c>
      <c r="K181" s="4">
        <f t="shared" si="38"/>
        <v>4.6590051659911591E-5</v>
      </c>
      <c r="L181" s="4">
        <f t="shared" si="39"/>
        <v>1.6761339766905412</v>
      </c>
      <c r="M181" s="4">
        <f t="shared" si="40"/>
        <v>4.5676222598267646E-5</v>
      </c>
      <c r="Q181" s="4">
        <f t="shared" si="41"/>
        <v>0.30761970435491309</v>
      </c>
      <c r="R181" s="4">
        <f t="shared" si="42"/>
        <v>0.20737820349077474</v>
      </c>
      <c r="S181" s="4">
        <f t="shared" si="43"/>
        <v>0.96410551973534897</v>
      </c>
      <c r="T181" s="4">
        <f t="shared" si="44"/>
        <v>0.3624808014321127</v>
      </c>
      <c r="U181" s="4"/>
      <c r="V181" s="4"/>
      <c r="W181" s="4"/>
      <c r="X181" s="4"/>
      <c r="Y181" s="4"/>
      <c r="Z181" s="4"/>
    </row>
    <row r="182" spans="8:26" x14ac:dyDescent="0.3">
      <c r="H182" s="1">
        <f t="shared" si="47"/>
        <v>180</v>
      </c>
      <c r="I182" s="4">
        <f t="shared" si="37"/>
        <v>3.1415926535897931</v>
      </c>
      <c r="J182" s="4">
        <f t="shared" si="48"/>
        <v>0.30590000000000001</v>
      </c>
      <c r="K182" s="4">
        <f t="shared" si="38"/>
        <v>0</v>
      </c>
      <c r="L182" s="4">
        <f t="shared" si="39"/>
        <v>1.6709000000000001</v>
      </c>
      <c r="M182" s="4">
        <f t="shared" si="40"/>
        <v>0</v>
      </c>
      <c r="Q182" s="4">
        <f t="shared" si="41"/>
        <v>0.30589999999999995</v>
      </c>
      <c r="R182" s="4">
        <f t="shared" si="42"/>
        <v>0.20736319585823024</v>
      </c>
      <c r="S182" s="4">
        <f t="shared" si="43"/>
        <v>0.96340000000000003</v>
      </c>
      <c r="T182" s="4">
        <f t="shared" si="44"/>
        <v>0.36247464445465849</v>
      </c>
      <c r="U182" s="4"/>
      <c r="V182" s="4"/>
      <c r="W182" s="4"/>
      <c r="X182" s="4"/>
      <c r="Y182" s="4"/>
      <c r="Z182" s="4"/>
    </row>
    <row r="183" spans="8:26" x14ac:dyDescent="0.3">
      <c r="H183" s="1">
        <f t="shared" si="47"/>
        <v>181</v>
      </c>
      <c r="I183" s="4">
        <f t="shared" si="37"/>
        <v>3.1590459461097367</v>
      </c>
      <c r="J183" s="4">
        <f t="shared" si="48"/>
        <v>0.30056130887083488</v>
      </c>
      <c r="K183" s="4">
        <f t="shared" si="38"/>
        <v>4.6590051659911591E-5</v>
      </c>
      <c r="L183" s="4">
        <f t="shared" si="39"/>
        <v>1.6656660233094587</v>
      </c>
      <c r="M183" s="4">
        <f t="shared" si="40"/>
        <v>4.5676222598267646E-5</v>
      </c>
      <c r="Q183" s="4">
        <f t="shared" si="41"/>
        <v>0.30418029564508675</v>
      </c>
      <c r="R183" s="4">
        <f t="shared" si="42"/>
        <v>0.20737820349077474</v>
      </c>
      <c r="S183" s="4">
        <f t="shared" si="43"/>
        <v>0.96269448026465088</v>
      </c>
      <c r="T183" s="4">
        <f t="shared" si="44"/>
        <v>0.3624808014321127</v>
      </c>
      <c r="U183" s="4"/>
      <c r="V183" s="4"/>
      <c r="W183" s="4"/>
      <c r="X183" s="4"/>
      <c r="Y183" s="4"/>
      <c r="Z183" s="4"/>
    </row>
    <row r="184" spans="8:26" x14ac:dyDescent="0.3">
      <c r="H184" s="1">
        <f t="shared" si="47"/>
        <v>182</v>
      </c>
      <c r="I184" s="4">
        <f t="shared" si="37"/>
        <v>3.1764992386296798</v>
      </c>
      <c r="J184" s="4">
        <f t="shared" si="48"/>
        <v>0.29522424395870495</v>
      </c>
      <c r="K184" s="4">
        <f t="shared" si="38"/>
        <v>1.8634601485861824E-4</v>
      </c>
      <c r="L184" s="4">
        <f t="shared" si="39"/>
        <v>1.66043364093892</v>
      </c>
      <c r="M184" s="4">
        <f t="shared" si="40"/>
        <v>1.826909769731544E-4</v>
      </c>
      <c r="Q184" s="4">
        <f t="shared" si="41"/>
        <v>0.30246111512877927</v>
      </c>
      <c r="R184" s="4">
        <f t="shared" si="42"/>
        <v>0.20742322181693806</v>
      </c>
      <c r="S184" s="4">
        <f t="shared" si="43"/>
        <v>0.96198917543744789</v>
      </c>
      <c r="T184" s="4">
        <f t="shared" si="44"/>
        <v>0.36249927048900016</v>
      </c>
      <c r="U184" s="4"/>
      <c r="V184" s="4"/>
      <c r="W184" s="4"/>
      <c r="X184" s="4"/>
      <c r="Y184" s="4"/>
      <c r="Z184" s="4"/>
    </row>
    <row r="185" spans="8:26" x14ac:dyDescent="0.3">
      <c r="H185" s="1">
        <f t="shared" si="47"/>
        <v>183</v>
      </c>
      <c r="I185" s="4">
        <f t="shared" si="37"/>
        <v>3.1939525311496229</v>
      </c>
      <c r="J185" s="4">
        <f t="shared" si="48"/>
        <v>0.2898904309852835</v>
      </c>
      <c r="K185" s="4">
        <f t="shared" si="38"/>
        <v>4.1922531857585543E-4</v>
      </c>
      <c r="L185" s="4">
        <f t="shared" si="39"/>
        <v>1.6552044467227411</v>
      </c>
      <c r="M185" s="4">
        <f t="shared" si="40"/>
        <v>4.110025271032991E-4</v>
      </c>
      <c r="Q185" s="4">
        <f t="shared" si="41"/>
        <v>0.3007429821301168</v>
      </c>
      <c r="R185" s="4">
        <f t="shared" si="42"/>
        <v>0.20749823712370191</v>
      </c>
      <c r="S185" s="4">
        <f t="shared" si="43"/>
        <v>0.9612843003610736</v>
      </c>
      <c r="T185" s="4">
        <f t="shared" si="44"/>
        <v>0.36253004599946742</v>
      </c>
      <c r="U185" s="4"/>
      <c r="V185" s="4"/>
      <c r="W185" s="4"/>
      <c r="X185" s="4"/>
      <c r="Y185" s="4"/>
      <c r="Z185" s="4"/>
    </row>
    <row r="186" spans="8:26" x14ac:dyDescent="0.3">
      <c r="H186" s="1">
        <f t="shared" si="47"/>
        <v>184</v>
      </c>
      <c r="I186" s="4">
        <f t="shared" si="37"/>
        <v>3.2114058236695664</v>
      </c>
      <c r="J186" s="4">
        <f t="shared" si="48"/>
        <v>0.28456149468167202</v>
      </c>
      <c r="K186" s="4">
        <f t="shared" si="38"/>
        <v>7.4515702551980478E-4</v>
      </c>
      <c r="L186" s="4">
        <f t="shared" si="39"/>
        <v>1.6499800335241368</v>
      </c>
      <c r="M186" s="4">
        <f t="shared" si="40"/>
        <v>7.3054132707872643E-4</v>
      </c>
      <c r="Q186" s="4">
        <f t="shared" si="41"/>
        <v>0.29902642000905455</v>
      </c>
      <c r="R186" s="4">
        <f t="shared" si="42"/>
        <v>0.20760322656067715</v>
      </c>
      <c r="S186" s="4">
        <f t="shared" si="43"/>
        <v>0.96058006974730437</v>
      </c>
      <c r="T186" s="4">
        <f t="shared" si="44"/>
        <v>0.36257311858899571</v>
      </c>
      <c r="U186" s="4"/>
      <c r="V186" s="4"/>
      <c r="W186" s="4"/>
      <c r="X186" s="4"/>
      <c r="Y186" s="4"/>
      <c r="Z186" s="4"/>
    </row>
    <row r="187" spans="8:26" x14ac:dyDescent="0.3">
      <c r="H187" s="1">
        <f t="shared" si="47"/>
        <v>185</v>
      </c>
      <c r="I187" s="4">
        <f t="shared" si="37"/>
        <v>3.2288591161895095</v>
      </c>
      <c r="J187" s="4">
        <f t="shared" si="48"/>
        <v>0.27923905829349138</v>
      </c>
      <c r="K187" s="4">
        <f t="shared" si="38"/>
        <v>1.1640418537350317E-3</v>
      </c>
      <c r="L187" s="4">
        <f t="shared" si="39"/>
        <v>1.6447619927499773</v>
      </c>
      <c r="M187" s="4">
        <f t="shared" si="40"/>
        <v>1.141210042285512E-3</v>
      </c>
      <c r="Q187" s="4">
        <f t="shared" si="41"/>
        <v>0.29731195164704349</v>
      </c>
      <c r="R187" s="4">
        <f t="shared" si="42"/>
        <v>0.2077381581470642</v>
      </c>
      <c r="S187" s="4">
        <f t="shared" si="43"/>
        <v>0.95987669811160758</v>
      </c>
      <c r="T187" s="4">
        <f t="shared" si="44"/>
        <v>0.36262847513725704</v>
      </c>
      <c r="U187" s="4"/>
      <c r="V187" s="4"/>
      <c r="W187" s="4"/>
      <c r="X187" s="4"/>
      <c r="Y187" s="4"/>
      <c r="Z187" s="4"/>
    </row>
    <row r="188" spans="8:26" x14ac:dyDescent="0.3">
      <c r="H188" s="1">
        <f t="shared" si="47"/>
        <v>186</v>
      </c>
      <c r="I188" s="4">
        <f t="shared" si="37"/>
        <v>3.246312408709453</v>
      </c>
      <c r="J188" s="4">
        <f t="shared" si="48"/>
        <v>0.27392474308642473</v>
      </c>
      <c r="K188" s="4">
        <f t="shared" si="38"/>
        <v>1.6757522068451824E-3</v>
      </c>
      <c r="L188" s="4">
        <f t="shared" si="39"/>
        <v>1.6395519138660306</v>
      </c>
      <c r="M188" s="4">
        <f t="shared" si="40"/>
        <v>1.6428835790548435E-3</v>
      </c>
      <c r="Q188" s="4">
        <f t="shared" si="41"/>
        <v>0.29560009928775499</v>
      </c>
      <c r="R188" s="4">
        <f t="shared" si="42"/>
        <v>0.20790299078139482</v>
      </c>
      <c r="S188" s="4">
        <f t="shared" si="43"/>
        <v>0.95917439970779683</v>
      </c>
      <c r="T188" s="4">
        <f t="shared" si="44"/>
        <v>0.36269609878211062</v>
      </c>
      <c r="U188" s="4"/>
      <c r="V188" s="4"/>
      <c r="W188" s="4"/>
      <c r="X188" s="4"/>
      <c r="Y188" s="4"/>
      <c r="Z188" s="4"/>
    </row>
    <row r="189" spans="8:26" x14ac:dyDescent="0.3">
      <c r="H189" s="1">
        <f t="shared" si="47"/>
        <v>187</v>
      </c>
      <c r="I189" s="4">
        <f t="shared" si="37"/>
        <v>3.2637657012293961</v>
      </c>
      <c r="J189" s="4">
        <f t="shared" si="48"/>
        <v>0.26862016785236542</v>
      </c>
      <c r="K189" s="4">
        <f t="shared" si="38"/>
        <v>2.2801322129195611E-3</v>
      </c>
      <c r="L189" s="4">
        <f t="shared" si="39"/>
        <v>1.6343513839127963</v>
      </c>
      <c r="M189" s="4">
        <f t="shared" si="40"/>
        <v>2.2354091227674844E-3</v>
      </c>
      <c r="Q189" s="4">
        <f t="shared" si="41"/>
        <v>0.29389138437800089</v>
      </c>
      <c r="R189" s="4">
        <f t="shared" si="42"/>
        <v>0.20809767425405173</v>
      </c>
      <c r="S189" s="4">
        <f t="shared" si="43"/>
        <v>0.95847338846276964</v>
      </c>
      <c r="T189" s="4">
        <f t="shared" si="44"/>
        <v>0.36277596892473912</v>
      </c>
      <c r="U189" s="4"/>
      <c r="V189" s="4"/>
      <c r="W189" s="4"/>
      <c r="X189" s="4"/>
      <c r="Y189" s="4"/>
      <c r="Z189" s="4"/>
    </row>
    <row r="190" spans="8:26" x14ac:dyDescent="0.3">
      <c r="H190" s="1">
        <f t="shared" si="47"/>
        <v>188</v>
      </c>
      <c r="I190" s="4">
        <f t="shared" si="37"/>
        <v>3.2812189937493397</v>
      </c>
      <c r="J190" s="4">
        <f t="shared" si="48"/>
        <v>0.26332694841631593</v>
      </c>
      <c r="K190" s="4">
        <f t="shared" si="38"/>
        <v>2.9769977719536489E-3</v>
      </c>
      <c r="L190" s="4">
        <f t="shared" si="39"/>
        <v>1.6291619870220764</v>
      </c>
      <c r="M190" s="4">
        <f t="shared" si="40"/>
        <v>2.9186061844030942E-3</v>
      </c>
      <c r="Q190" s="4">
        <f t="shared" si="41"/>
        <v>0.29218632740889522</v>
      </c>
      <c r="R190" s="4">
        <f t="shared" si="42"/>
        <v>0.20832214926256332</v>
      </c>
      <c r="S190" s="4">
        <f t="shared" si="43"/>
        <v>0.95777387791134161</v>
      </c>
      <c r="T190" s="4">
        <f t="shared" si="44"/>
        <v>0.36286806123592336</v>
      </c>
      <c r="U190" s="4"/>
      <c r="V190" s="4"/>
      <c r="W190" s="4"/>
      <c r="X190" s="4"/>
      <c r="Y190" s="4"/>
      <c r="Z190" s="4"/>
    </row>
    <row r="191" spans="8:26" x14ac:dyDescent="0.3">
      <c r="H191" s="1">
        <f t="shared" si="47"/>
        <v>189</v>
      </c>
      <c r="I191" s="4">
        <f t="shared" si="37"/>
        <v>3.2986722862692828</v>
      </c>
      <c r="J191" s="4">
        <f t="shared" si="48"/>
        <v>0.25804669714419337</v>
      </c>
      <c r="K191" s="4">
        <f t="shared" si="38"/>
        <v>3.7661366119473572E-3</v>
      </c>
      <c r="L191" s="4">
        <f t="shared" si="39"/>
        <v>1.6239853039344347</v>
      </c>
      <c r="M191" s="4">
        <f t="shared" si="40"/>
        <v>3.6922666555181949E-3</v>
      </c>
      <c r="Q191" s="4">
        <f t="shared" si="41"/>
        <v>0.29048544775730822</v>
      </c>
      <c r="R191" s="4">
        <f t="shared" si="42"/>
        <v>0.20857634742966732</v>
      </c>
      <c r="S191" s="4">
        <f t="shared" si="43"/>
        <v>0.95707608113120335</v>
      </c>
      <c r="T191" s="4">
        <f t="shared" si="44"/>
        <v>0.36297234766345321</v>
      </c>
      <c r="U191" s="4"/>
      <c r="V191" s="4"/>
      <c r="W191" s="4"/>
      <c r="X191" s="4"/>
      <c r="Y191" s="4"/>
      <c r="Z191" s="4"/>
    </row>
    <row r="192" spans="8:26" x14ac:dyDescent="0.3">
      <c r="H192" s="1">
        <f t="shared" si="47"/>
        <v>190</v>
      </c>
      <c r="I192" s="4">
        <f t="shared" si="37"/>
        <v>3.3161255787892263</v>
      </c>
      <c r="J192" s="4">
        <f t="shared" si="48"/>
        <v>0.25278102245168593</v>
      </c>
      <c r="K192" s="4">
        <f t="shared" si="38"/>
        <v>4.6473083535655824E-3</v>
      </c>
      <c r="L192" s="4">
        <f t="shared" si="39"/>
        <v>1.6188229115176875</v>
      </c>
      <c r="M192" s="4">
        <f t="shared" si="40"/>
        <v>4.5561548716387956E-3</v>
      </c>
      <c r="Q192" s="4">
        <f t="shared" si="41"/>
        <v>0.28878926352765838</v>
      </c>
      <c r="R192" s="4">
        <f t="shared" si="42"/>
        <v>0.20886019132413969</v>
      </c>
      <c r="S192" s="4">
        <f t="shared" si="43"/>
        <v>0.95638021067801371</v>
      </c>
      <c r="T192" s="4">
        <f t="shared" si="44"/>
        <v>0.36308879644067266</v>
      </c>
      <c r="U192" s="4"/>
      <c r="V192" s="4"/>
      <c r="W192" s="4"/>
      <c r="X192" s="4"/>
      <c r="Y192" s="4"/>
      <c r="Z192" s="4"/>
    </row>
    <row r="193" spans="8:26" x14ac:dyDescent="0.3">
      <c r="H193" s="1">
        <f t="shared" si="47"/>
        <v>191</v>
      </c>
      <c r="I193" s="4">
        <f t="shared" si="37"/>
        <v>3.3335788713091694</v>
      </c>
      <c r="J193" s="4">
        <f t="shared" si="48"/>
        <v>0.24753152831431494</v>
      </c>
      <c r="K193" s="4">
        <f t="shared" si="38"/>
        <v>5.6202445833595793E-3</v>
      </c>
      <c r="L193" s="4">
        <f t="shared" si="39"/>
        <v>1.6136763822865743</v>
      </c>
      <c r="M193" s="4">
        <f t="shared" si="40"/>
        <v>5.5100076840455814E-3</v>
      </c>
      <c r="Q193" s="4">
        <f t="shared" si="41"/>
        <v>0.28709829139409354</v>
      </c>
      <c r="R193" s="4">
        <f t="shared" si="42"/>
        <v>0.20917359448438044</v>
      </c>
      <c r="S193" s="4">
        <f t="shared" si="43"/>
        <v>0.9556864785206538</v>
      </c>
      <c r="T193" s="4">
        <f t="shared" si="44"/>
        <v>0.36321737209615601</v>
      </c>
      <c r="U193" s="4"/>
      <c r="V193" s="4"/>
      <c r="W193" s="4"/>
      <c r="X193" s="4"/>
      <c r="Y193" s="4"/>
      <c r="Z193" s="4"/>
    </row>
    <row r="194" spans="8:26" x14ac:dyDescent="0.3">
      <c r="H194" s="1">
        <f t="shared" si="47"/>
        <v>192</v>
      </c>
      <c r="I194" s="4">
        <f t="shared" si="37"/>
        <v>3.351032163829113</v>
      </c>
      <c r="J194" s="4">
        <f t="shared" si="48"/>
        <v>0.24229981377884732</v>
      </c>
      <c r="K194" s="4">
        <f t="shared" si="38"/>
        <v>6.6846489355288918E-3</v>
      </c>
      <c r="L194" s="4">
        <f t="shared" si="39"/>
        <v>1.6085472839237538</v>
      </c>
      <c r="M194" s="4">
        <f t="shared" si="40"/>
        <v>6.5535345399316824E-3</v>
      </c>
      <c r="Q194" s="4">
        <f t="shared" si="41"/>
        <v>0.28541304644310622</v>
      </c>
      <c r="R194" s="4">
        <f t="shared" si="42"/>
        <v>0.209516461444751</v>
      </c>
      <c r="S194" s="4">
        <f t="shared" si="43"/>
        <v>0.95499509597665888</v>
      </c>
      <c r="T194" s="4">
        <f t="shared" si="44"/>
        <v>0.36335803546451317</v>
      </c>
      <c r="U194" s="4"/>
      <c r="V194" s="4"/>
      <c r="W194" s="4"/>
      <c r="X194" s="4"/>
      <c r="Y194" s="4"/>
      <c r="Z194" s="4"/>
    </row>
    <row r="195" spans="8:26" x14ac:dyDescent="0.3">
      <c r="H195" s="1">
        <f t="shared" si="47"/>
        <v>193</v>
      </c>
      <c r="I195" s="4">
        <f t="shared" ref="I195:I258" si="49">RADIANS(H195)</f>
        <v>3.3684854563490561</v>
      </c>
      <c r="J195" s="4">
        <f t="shared" si="48"/>
        <v>0.23708747247621165</v>
      </c>
      <c r="K195" s="4">
        <f t="shared" ref="K195:K258" si="50">$B$7*COS(I195)+$B$7</f>
        <v>7.8401971821965288E-3</v>
      </c>
      <c r="L195" s="4">
        <f t="shared" ref="L195:L258" si="51">$B$8*SIN(I195)+$B$7+$B$6</f>
        <v>1.6034371788022748</v>
      </c>
      <c r="M195" s="4">
        <f t="shared" ref="M195:M258" si="52">$B$8*COS(I195)+$B$8</f>
        <v>7.686417570907933E-3</v>
      </c>
      <c r="Q195" s="4">
        <f t="shared" ref="Q195:Q258" si="53">$D$20*SIN(I195)+$B$7</f>
        <v>0.28373404201663394</v>
      </c>
      <c r="R195" s="4">
        <f t="shared" ref="R195:R258" si="54">$D$20*COS(I195)+$B$7</f>
        <v>0.20988868776465375</v>
      </c>
      <c r="S195" s="4">
        <f t="shared" ref="S195:S258" si="55">$D$21*SIN(I195)+$N$102+0.1275</f>
        <v>0.95430627364784981</v>
      </c>
      <c r="T195" s="4">
        <f t="shared" ref="T195:T258" si="56">$D$21*COS(I195)+$O$102+0.002</f>
        <v>0.36351074369831943</v>
      </c>
      <c r="U195" s="4"/>
      <c r="V195" s="4"/>
      <c r="W195" s="4"/>
      <c r="X195" s="4"/>
      <c r="Y195" s="4"/>
      <c r="Z195" s="4"/>
    </row>
    <row r="196" spans="8:26" x14ac:dyDescent="0.3">
      <c r="H196" s="1">
        <f t="shared" ref="H196:H259" si="57">H195+1</f>
        <v>194</v>
      </c>
      <c r="I196" s="4">
        <f t="shared" si="49"/>
        <v>3.3859387488689991</v>
      </c>
      <c r="J196" s="4">
        <f t="shared" si="48"/>
        <v>0.23189609213606166</v>
      </c>
      <c r="K196" s="4">
        <f t="shared" si="50"/>
        <v>9.0865373321726839E-3</v>
      </c>
      <c r="L196" s="4">
        <f t="shared" si="51"/>
        <v>1.5983476235096596</v>
      </c>
      <c r="M196" s="4">
        <f t="shared" si="52"/>
        <v>8.9083116898286407E-3</v>
      </c>
      <c r="Q196" s="4">
        <f t="shared" si="53"/>
        <v>0.28206178955568983</v>
      </c>
      <c r="R196" s="4">
        <f t="shared" si="54"/>
        <v>0.2102901600603459</v>
      </c>
      <c r="S196" s="4">
        <f t="shared" si="55"/>
        <v>0.95362022135618041</v>
      </c>
      <c r="T196" s="4">
        <f t="shared" si="56"/>
        <v>0.36367545028116749</v>
      </c>
      <c r="U196" s="4"/>
      <c r="V196" s="4"/>
      <c r="W196" s="4"/>
      <c r="X196" s="4"/>
      <c r="Y196" s="4"/>
      <c r="Z196" s="4"/>
    </row>
    <row r="197" spans="8:26" x14ac:dyDescent="0.3">
      <c r="H197" s="1">
        <f t="shared" si="57"/>
        <v>195</v>
      </c>
      <c r="I197" s="4">
        <f t="shared" si="49"/>
        <v>3.4033920413889427</v>
      </c>
      <c r="J197" s="4">
        <f t="shared" si="48"/>
        <v>0.22672725410313885</v>
      </c>
      <c r="K197" s="4">
        <f t="shared" si="50"/>
        <v>1.0423289738174024E-2</v>
      </c>
      <c r="L197" s="4">
        <f t="shared" si="51"/>
        <v>1.5932801683737541</v>
      </c>
      <c r="M197" s="4">
        <f t="shared" si="52"/>
        <v>1.0218844695908391E-2</v>
      </c>
      <c r="Q197" s="4">
        <f t="shared" si="53"/>
        <v>0.28039679844457299</v>
      </c>
      <c r="R197" s="4">
        <f t="shared" si="54"/>
        <v>0.21072075603947693</v>
      </c>
      <c r="S197" s="4">
        <f t="shared" si="55"/>
        <v>0.95293714807982477</v>
      </c>
      <c r="T197" s="4">
        <f t="shared" si="56"/>
        <v>0.36385210504183663</v>
      </c>
      <c r="U197" s="4"/>
      <c r="V197" s="4"/>
      <c r="W197" s="4"/>
      <c r="X197" s="4"/>
      <c r="Y197" s="4"/>
      <c r="Z197" s="4"/>
    </row>
    <row r="198" spans="8:26" x14ac:dyDescent="0.3">
      <c r="H198" s="1">
        <f t="shared" si="57"/>
        <v>196</v>
      </c>
      <c r="I198" s="4">
        <f t="shared" si="49"/>
        <v>3.4208453339088858</v>
      </c>
      <c r="J198" s="4">
        <f t="shared" si="48"/>
        <v>0.22158253285557997</v>
      </c>
      <c r="K198" s="4">
        <f t="shared" si="50"/>
        <v>1.185004721246824E-2</v>
      </c>
      <c r="L198" s="4">
        <f t="shared" si="51"/>
        <v>1.588236356990482</v>
      </c>
      <c r="M198" s="4">
        <f t="shared" si="52"/>
        <v>1.1617617388098189E-2</v>
      </c>
      <c r="Q198" s="4">
        <f t="shared" si="53"/>
        <v>0.27873957585570502</v>
      </c>
      <c r="R198" s="4">
        <f t="shared" si="54"/>
        <v>0.21118034453834045</v>
      </c>
      <c r="S198" s="4">
        <f t="shared" si="55"/>
        <v>0.95225726188951998</v>
      </c>
      <c r="T198" s="4">
        <f t="shared" si="56"/>
        <v>0.36404065416957554</v>
      </c>
      <c r="U198" s="4"/>
      <c r="V198" s="4"/>
      <c r="W198" s="4"/>
      <c r="X198" s="4"/>
      <c r="Y198" s="4"/>
      <c r="Z198" s="4"/>
    </row>
    <row r="199" spans="8:26" x14ac:dyDescent="0.3">
      <c r="H199" s="1">
        <f t="shared" si="57"/>
        <v>197</v>
      </c>
      <c r="I199" s="4">
        <f t="shared" si="49"/>
        <v>3.4382986264288293</v>
      </c>
      <c r="J199" s="4">
        <f t="shared" si="48"/>
        <v>0.2164634955253148</v>
      </c>
      <c r="K199" s="4">
        <f t="shared" si="50"/>
        <v>1.3366375150907439E-2</v>
      </c>
      <c r="L199" s="4">
        <f t="shared" si="51"/>
        <v>1.5832177257536513</v>
      </c>
      <c r="M199" s="4">
        <f t="shared" si="52"/>
        <v>1.3104203686685689E-2</v>
      </c>
      <c r="Q199" s="4">
        <f t="shared" si="53"/>
        <v>0.27709062659514033</v>
      </c>
      <c r="R199" s="4">
        <f t="shared" si="54"/>
        <v>0.21166878556182744</v>
      </c>
      <c r="S199" s="4">
        <f t="shared" si="55"/>
        <v>0.9515807698851857</v>
      </c>
      <c r="T199" s="4">
        <f t="shared" si="56"/>
        <v>0.36424104023049325</v>
      </c>
      <c r="U199" s="4"/>
      <c r="V199" s="4"/>
      <c r="W199" s="4"/>
      <c r="X199" s="4"/>
      <c r="Y199" s="4"/>
      <c r="Z199" s="4"/>
    </row>
    <row r="200" spans="8:26" x14ac:dyDescent="0.3">
      <c r="H200" s="1">
        <f t="shared" si="57"/>
        <v>198</v>
      </c>
      <c r="I200" s="4">
        <f t="shared" si="49"/>
        <v>3.4557519189487724</v>
      </c>
      <c r="J200" s="4">
        <f t="shared" si="48"/>
        <v>0.21137170142070361</v>
      </c>
      <c r="K200" s="4">
        <f t="shared" si="50"/>
        <v>1.4971811665312473E-2</v>
      </c>
      <c r="L200" s="4">
        <f t="shared" si="51"/>
        <v>1.5782258033869532</v>
      </c>
      <c r="M200" s="4">
        <f t="shared" si="52"/>
        <v>1.4678150763083431E-2</v>
      </c>
      <c r="Q200" s="4">
        <f t="shared" si="53"/>
        <v>0.27545045294879744</v>
      </c>
      <c r="R200" s="4">
        <f t="shared" si="54"/>
        <v>0.21218593032607058</v>
      </c>
      <c r="S200" s="4">
        <f t="shared" si="55"/>
        <v>0.95090787813283995</v>
      </c>
      <c r="T200" s="4">
        <f t="shared" si="56"/>
        <v>0.36445320218505456</v>
      </c>
      <c r="U200" s="4"/>
      <c r="V200" s="4"/>
      <c r="W200" s="4"/>
      <c r="X200" s="4"/>
      <c r="Y200" s="4"/>
      <c r="Z200" s="4"/>
    </row>
    <row r="201" spans="8:26" x14ac:dyDescent="0.3">
      <c r="H201" s="1">
        <f t="shared" si="57"/>
        <v>199</v>
      </c>
      <c r="I201" s="4">
        <f t="shared" si="49"/>
        <v>3.473205211468716</v>
      </c>
      <c r="J201" s="4">
        <f t="shared" si="48"/>
        <v>0.20630870155155573</v>
      </c>
      <c r="K201" s="4">
        <f t="shared" si="50"/>
        <v>1.6665867724169003E-2</v>
      </c>
      <c r="L201" s="4">
        <f t="shared" si="51"/>
        <v>1.5732621104782987</v>
      </c>
      <c r="M201" s="4">
        <f t="shared" si="52"/>
        <v>1.633897917776489E-2</v>
      </c>
      <c r="Q201" s="4">
        <f t="shared" si="53"/>
        <v>0.27381955452945766</v>
      </c>
      <c r="R201" s="4">
        <f t="shared" si="54"/>
        <v>0.212731621303765</v>
      </c>
      <c r="S201" s="4">
        <f t="shared" si="55"/>
        <v>0.95023879160182889</v>
      </c>
      <c r="T201" s="4">
        <f t="shared" si="56"/>
        <v>0.36467707540667277</v>
      </c>
      <c r="U201" s="4"/>
      <c r="V201" s="4"/>
      <c r="W201" s="4"/>
      <c r="X201" s="4"/>
      <c r="Y201" s="4"/>
      <c r="Z201" s="4"/>
    </row>
    <row r="202" spans="8:26" x14ac:dyDescent="0.3">
      <c r="H202" s="1">
        <f t="shared" si="57"/>
        <v>200</v>
      </c>
      <c r="I202" s="4">
        <f t="shared" si="49"/>
        <v>3.4906585039886591</v>
      </c>
      <c r="J202" s="4">
        <f t="shared" si="48"/>
        <v>0.20127603815667794</v>
      </c>
      <c r="K202" s="4">
        <f t="shared" si="50"/>
        <v>1.8448027301590619E-2</v>
      </c>
      <c r="L202" s="4">
        <f t="shared" si="51"/>
        <v>1.568328159016632</v>
      </c>
      <c r="M202" s="4">
        <f t="shared" si="52"/>
        <v>1.8086183026306046E-2</v>
      </c>
      <c r="Q202" s="4">
        <f t="shared" si="53"/>
        <v>0.27219842812457851</v>
      </c>
      <c r="R202" s="4">
        <f t="shared" si="54"/>
        <v>0.21330569227215262</v>
      </c>
      <c r="S202" s="4">
        <f t="shared" si="55"/>
        <v>0.94957371410239122</v>
      </c>
      <c r="T202" s="4">
        <f t="shared" si="56"/>
        <v>0.36491259170139589</v>
      </c>
      <c r="U202" s="4"/>
      <c r="V202" s="4"/>
      <c r="W202" s="4"/>
      <c r="X202" s="4"/>
      <c r="Y202" s="4"/>
      <c r="Z202" s="4"/>
    </row>
    <row r="203" spans="8:26" x14ac:dyDescent="0.3">
      <c r="H203" s="1">
        <f t="shared" si="57"/>
        <v>201</v>
      </c>
      <c r="I203" s="4">
        <f t="shared" si="49"/>
        <v>3.5081117965086026</v>
      </c>
      <c r="J203" s="4">
        <f t="shared" si="48"/>
        <v>0.19627524423409257</v>
      </c>
      <c r="K203" s="4">
        <f t="shared" si="50"/>
        <v>2.0317747534505992E-2</v>
      </c>
      <c r="L203" s="4">
        <f t="shared" si="51"/>
        <v>1.5634254519313644</v>
      </c>
      <c r="M203" s="4">
        <f t="shared" si="52"/>
        <v>1.9919230093489171E-2</v>
      </c>
      <c r="Q203" s="4">
        <f t="shared" si="53"/>
        <v>0.27058756754496704</v>
      </c>
      <c r="R203" s="4">
        <f t="shared" si="54"/>
        <v>0.21390796836365533</v>
      </c>
      <c r="S203" s="4">
        <f t="shared" si="55"/>
        <v>0.94891284822357624</v>
      </c>
      <c r="T203" s="4">
        <f t="shared" si="56"/>
        <v>0.3651596793286791</v>
      </c>
      <c r="U203" s="4"/>
      <c r="V203" s="4"/>
      <c r="W203" s="4"/>
      <c r="X203" s="4"/>
      <c r="Y203" s="4"/>
      <c r="Z203" s="4"/>
    </row>
    <row r="204" spans="8:26" x14ac:dyDescent="0.3">
      <c r="H204" s="1">
        <f t="shared" si="57"/>
        <v>202</v>
      </c>
      <c r="I204" s="4">
        <f t="shared" si="49"/>
        <v>3.5255650890285457</v>
      </c>
      <c r="J204" s="4">
        <f t="shared" si="48"/>
        <v>0.1913078430740725</v>
      </c>
      <c r="K204" s="4">
        <f t="shared" si="50"/>
        <v>2.227445888801971E-2</v>
      </c>
      <c r="L204" s="4">
        <f t="shared" si="51"/>
        <v>1.558555482634568</v>
      </c>
      <c r="M204" s="4">
        <f t="shared" si="52"/>
        <v>2.183756201542042E-2</v>
      </c>
      <c r="Q204" s="4">
        <f t="shared" si="53"/>
        <v>0.26898746347436064</v>
      </c>
      <c r="R204" s="4">
        <f t="shared" si="54"/>
        <v>0.21453826611914134</v>
      </c>
      <c r="S204" s="4">
        <f t="shared" si="55"/>
        <v>0.9482563952715326</v>
      </c>
      <c r="T204" s="4">
        <f t="shared" si="56"/>
        <v>0.36541826302323743</v>
      </c>
      <c r="U204" s="4"/>
      <c r="V204" s="4"/>
      <c r="W204" s="4"/>
      <c r="X204" s="4"/>
      <c r="Y204" s="4"/>
      <c r="Z204" s="4"/>
    </row>
    <row r="205" spans="8:26" x14ac:dyDescent="0.3">
      <c r="H205" s="1">
        <f t="shared" si="57"/>
        <v>203</v>
      </c>
      <c r="I205" s="4">
        <f t="shared" si="49"/>
        <v>3.5430183815484888</v>
      </c>
      <c r="J205" s="4">
        <f t="shared" si="48"/>
        <v>0.18637534779513121</v>
      </c>
      <c r="K205" s="4">
        <f t="shared" si="50"/>
        <v>2.4317565328898505E-2</v>
      </c>
      <c r="L205" s="4">
        <f t="shared" si="51"/>
        <v>1.5537197345660667</v>
      </c>
      <c r="M205" s="4">
        <f t="shared" si="52"/>
        <v>2.3840594449613117E-2</v>
      </c>
      <c r="Q205" s="4">
        <f t="shared" si="53"/>
        <v>0.26739860331995974</v>
      </c>
      <c r="R205" s="4">
        <f t="shared" si="54"/>
        <v>0.2151963935438084</v>
      </c>
      <c r="S205" s="4">
        <f t="shared" si="55"/>
        <v>0.94760455520818865</v>
      </c>
      <c r="T205" s="4">
        <f t="shared" si="56"/>
        <v>0.36568826401797261</v>
      </c>
      <c r="U205" s="4"/>
      <c r="V205" s="4"/>
      <c r="W205" s="4"/>
      <c r="X205" s="4"/>
      <c r="Y205" s="4"/>
      <c r="Z205" s="4"/>
    </row>
    <row r="206" spans="8:26" x14ac:dyDescent="0.3">
      <c r="H206" s="1">
        <f t="shared" si="57"/>
        <v>204</v>
      </c>
      <c r="I206" s="4">
        <f t="shared" si="49"/>
        <v>3.5604716740684323</v>
      </c>
      <c r="J206" s="4">
        <f t="shared" si="48"/>
        <v>0.18147926088311267</v>
      </c>
      <c r="K206" s="4">
        <f t="shared" si="50"/>
        <v>2.6446444507128408E-2</v>
      </c>
      <c r="L206" s="4">
        <f t="shared" si="51"/>
        <v>1.5489196807415675</v>
      </c>
      <c r="M206" s="4">
        <f t="shared" si="52"/>
        <v>2.5927717252983984E-2</v>
      </c>
      <c r="Q206" s="4">
        <f t="shared" si="53"/>
        <v>0.26582147106395893</v>
      </c>
      <c r="R206" s="4">
        <f t="shared" si="54"/>
        <v>0.21588215016566761</v>
      </c>
      <c r="S206" s="4">
        <f t="shared" si="55"/>
        <v>0.94695752659034205</v>
      </c>
      <c r="T206" s="4">
        <f t="shared" si="56"/>
        <v>0.36596960006796614</v>
      </c>
      <c r="U206" s="4"/>
      <c r="V206" s="4"/>
      <c r="W206" s="4"/>
      <c r="X206" s="4"/>
      <c r="Y206" s="4"/>
      <c r="Z206" s="4"/>
    </row>
    <row r="207" spans="8:26" x14ac:dyDescent="0.3">
      <c r="H207" s="1">
        <f t="shared" si="57"/>
        <v>205</v>
      </c>
      <c r="I207" s="4">
        <f t="shared" si="49"/>
        <v>3.5779249665883754</v>
      </c>
      <c r="J207" s="4">
        <f t="shared" si="48"/>
        <v>0.17662107373352007</v>
      </c>
      <c r="K207" s="4">
        <f t="shared" si="50"/>
        <v>2.8660447945488721E-2</v>
      </c>
      <c r="L207" s="4">
        <f t="shared" si="51"/>
        <v>1.5441567833039642</v>
      </c>
      <c r="M207" s="4">
        <f t="shared" si="52"/>
        <v>2.8098294667708634E-2</v>
      </c>
      <c r="Q207" s="4">
        <f t="shared" si="53"/>
        <v>0.26425654711612151</v>
      </c>
      <c r="R207" s="4">
        <f t="shared" si="54"/>
        <v>0.21659532709660884</v>
      </c>
      <c r="S207" s="4">
        <f t="shared" si="55"/>
        <v>0.94631550650917795</v>
      </c>
      <c r="T207" s="4">
        <f t="shared" si="56"/>
        <v>0.3662621854755318</v>
      </c>
      <c r="U207" s="4"/>
      <c r="V207" s="4"/>
      <c r="W207" s="4"/>
      <c r="X207" s="4"/>
      <c r="Y207" s="4"/>
      <c r="Z207" s="4"/>
    </row>
    <row r="208" spans="8:26" x14ac:dyDescent="0.3">
      <c r="H208" s="1">
        <f t="shared" si="57"/>
        <v>206</v>
      </c>
      <c r="I208" s="4">
        <f t="shared" si="49"/>
        <v>3.595378259108319</v>
      </c>
      <c r="J208" s="4">
        <f t="shared" si="48"/>
        <v>0.17180226619722117</v>
      </c>
      <c r="K208" s="4">
        <f t="shared" si="50"/>
        <v>3.0958901237084835E-2</v>
      </c>
      <c r="L208" s="4">
        <f t="shared" si="51"/>
        <v>1.5394324930779557</v>
      </c>
      <c r="M208" s="4">
        <f t="shared" si="52"/>
        <v>3.0351665514879833E-2</v>
      </c>
      <c r="Q208" s="4">
        <f t="shared" si="53"/>
        <v>0.26270430816744161</v>
      </c>
      <c r="R208" s="4">
        <f t="shared" si="54"/>
        <v>0.21733570709603023</v>
      </c>
      <c r="S208" s="4">
        <f t="shared" si="55"/>
        <v>0.94567869053023257</v>
      </c>
      <c r="T208" s="4">
        <f t="shared" si="56"/>
        <v>0.36656593111632008</v>
      </c>
      <c r="U208" s="4"/>
      <c r="V208" s="4"/>
      <c r="W208" s="4"/>
      <c r="X208" s="4"/>
      <c r="Y208" s="4"/>
      <c r="Z208" s="4"/>
    </row>
    <row r="209" spans="8:26" x14ac:dyDescent="0.3">
      <c r="H209" s="1">
        <f t="shared" si="57"/>
        <v>207</v>
      </c>
      <c r="I209" s="4">
        <f t="shared" si="49"/>
        <v>3.6128315516282621</v>
      </c>
      <c r="J209" s="4">
        <f t="shared" si="48"/>
        <v>0.16702430612967265</v>
      </c>
      <c r="K209" s="4">
        <f t="shared" si="50"/>
        <v>3.3341104250778242E-2</v>
      </c>
      <c r="L209" s="4">
        <f t="shared" si="51"/>
        <v>1.5347482491281099</v>
      </c>
      <c r="M209" s="4">
        <f t="shared" si="52"/>
        <v>3.2687143395908447E-2</v>
      </c>
      <c r="Q209" s="4">
        <f t="shared" si="53"/>
        <v>0.26116522704494011</v>
      </c>
      <c r="R209" s="4">
        <f t="shared" si="54"/>
        <v>0.21810306463701173</v>
      </c>
      <c r="S209" s="4">
        <f t="shared" si="55"/>
        <v>0.94504727263382149</v>
      </c>
      <c r="T209" s="4">
        <f t="shared" si="56"/>
        <v>0.36688074446646629</v>
      </c>
      <c r="U209" s="4"/>
      <c r="V209" s="4"/>
      <c r="W209" s="4"/>
      <c r="X209" s="4"/>
      <c r="Y209" s="4"/>
      <c r="Z209" s="4"/>
    </row>
    <row r="210" spans="8:26" x14ac:dyDescent="0.3">
      <c r="H210" s="1">
        <f t="shared" si="57"/>
        <v>208</v>
      </c>
      <c r="I210" s="4">
        <f t="shared" si="49"/>
        <v>3.6302848441482056</v>
      </c>
      <c r="J210" s="4">
        <f t="shared" si="48"/>
        <v>0.16228864894379597</v>
      </c>
      <c r="K210" s="4">
        <f t="shared" si="50"/>
        <v>3.5806331344454267E-2</v>
      </c>
      <c r="L210" s="4">
        <f t="shared" si="51"/>
        <v>1.5301054783205112</v>
      </c>
      <c r="M210" s="4">
        <f t="shared" si="52"/>
        <v>3.5104016901607804E-2</v>
      </c>
      <c r="Q210" s="4">
        <f t="shared" si="53"/>
        <v>0.2596397725676361</v>
      </c>
      <c r="R210" s="4">
        <f t="shared" si="54"/>
        <v>0.21889716597501285</v>
      </c>
      <c r="S210" s="4">
        <f t="shared" si="55"/>
        <v>0.94442144515595317</v>
      </c>
      <c r="T210" s="4">
        <f t="shared" si="56"/>
        <v>0.36720652963077444</v>
      </c>
      <c r="U210" s="4"/>
      <c r="V210" s="4"/>
      <c r="W210" s="4"/>
      <c r="X210" s="4"/>
      <c r="Y210" s="4"/>
      <c r="Z210" s="4"/>
    </row>
    <row r="211" spans="8:26" x14ac:dyDescent="0.3">
      <c r="H211" s="1">
        <f t="shared" si="57"/>
        <v>209</v>
      </c>
      <c r="I211" s="4">
        <f t="shared" si="49"/>
        <v>3.6477381366681487</v>
      </c>
      <c r="J211" s="4">
        <f t="shared" si="48"/>
        <v>0.15759673716664549</v>
      </c>
      <c r="K211" s="4">
        <f t="shared" si="50"/>
        <v>3.8353831586058817E-2</v>
      </c>
      <c r="L211" s="4">
        <f t="shared" si="51"/>
        <v>1.5255055948881235</v>
      </c>
      <c r="M211" s="4">
        <f t="shared" si="52"/>
        <v>3.7601549828895187E-2</v>
      </c>
      <c r="Q211" s="4">
        <f t="shared" si="53"/>
        <v>0.25812840940374088</v>
      </c>
      <c r="R211" s="4">
        <f t="shared" si="54"/>
        <v>0.21971776921907332</v>
      </c>
      <c r="S211" s="4">
        <f t="shared" si="55"/>
        <v>0.94380139872973978</v>
      </c>
      <c r="T211" s="4">
        <f t="shared" si="56"/>
        <v>0.36754318737192748</v>
      </c>
      <c r="U211" s="4"/>
      <c r="V211" s="4"/>
      <c r="W211" s="4"/>
      <c r="X211" s="4"/>
      <c r="Y211" s="4"/>
      <c r="Z211" s="4"/>
    </row>
    <row r="212" spans="8:26" x14ac:dyDescent="0.3">
      <c r="H212" s="1">
        <f t="shared" si="57"/>
        <v>210</v>
      </c>
      <c r="I212" s="4">
        <f t="shared" si="49"/>
        <v>3.6651914291880923</v>
      </c>
      <c r="J212" s="4">
        <f t="shared" si="48"/>
        <v>0.15294999999999995</v>
      </c>
      <c r="K212" s="4">
        <f t="shared" si="50"/>
        <v>4.0982828982340236E-2</v>
      </c>
      <c r="L212" s="4">
        <f t="shared" si="51"/>
        <v>1.52095</v>
      </c>
      <c r="M212" s="4">
        <f t="shared" si="52"/>
        <v>4.0178981405046832E-2</v>
      </c>
      <c r="Q212" s="4">
        <f t="shared" si="53"/>
        <v>0.25663159792911505</v>
      </c>
      <c r="R212" s="4">
        <f t="shared" si="54"/>
        <v>0.22056462440549568</v>
      </c>
      <c r="S212" s="4">
        <f t="shared" si="55"/>
        <v>0.94318732222732926</v>
      </c>
      <c r="T212" s="4">
        <f t="shared" si="56"/>
        <v>0.36789061514071614</v>
      </c>
      <c r="U212" s="4"/>
      <c r="V212" s="4"/>
      <c r="W212" s="4"/>
      <c r="X212" s="4"/>
      <c r="Y212" s="4"/>
      <c r="Z212" s="4"/>
    </row>
    <row r="213" spans="8:26" x14ac:dyDescent="0.3">
      <c r="H213" s="1">
        <f t="shared" si="57"/>
        <v>211</v>
      </c>
      <c r="I213" s="4">
        <f t="shared" si="49"/>
        <v>3.6826447217080354</v>
      </c>
      <c r="J213" s="4">
        <f t="shared" si="48"/>
        <v>0.1483498528850144</v>
      </c>
      <c r="K213" s="4">
        <f t="shared" si="50"/>
        <v>4.3692522715223836E-2</v>
      </c>
      <c r="L213" s="4">
        <f t="shared" si="51"/>
        <v>1.5164400813344747</v>
      </c>
      <c r="M213" s="4">
        <f t="shared" si="52"/>
        <v>4.2835526519436506E-2</v>
      </c>
      <c r="Q213" s="4">
        <f t="shared" si="53"/>
        <v>0.25514979408703381</v>
      </c>
      <c r="R213" s="4">
        <f t="shared" si="54"/>
        <v>0.22143747357398647</v>
      </c>
      <c r="S213" s="4">
        <f t="shared" si="55"/>
        <v>0.94257940270237284</v>
      </c>
      <c r="T213" s="4">
        <f t="shared" si="56"/>
        <v>0.36824870710727647</v>
      </c>
      <c r="U213" s="4"/>
      <c r="V213" s="4"/>
      <c r="W213" s="4"/>
      <c r="X213" s="4"/>
      <c r="Y213" s="4"/>
      <c r="Z213" s="4"/>
    </row>
    <row r="214" spans="8:26" x14ac:dyDescent="0.3">
      <c r="H214" s="1">
        <f t="shared" si="57"/>
        <v>212</v>
      </c>
      <c r="I214" s="4">
        <f t="shared" si="49"/>
        <v>3.7000980142279785</v>
      </c>
      <c r="J214" s="4">
        <f t="shared" si="48"/>
        <v>0.14379769707106263</v>
      </c>
      <c r="K214" s="4">
        <f t="shared" si="50"/>
        <v>4.6482087385749271E-2</v>
      </c>
      <c r="L214" s="4">
        <f t="shared" si="51"/>
        <v>1.5119772126564619</v>
      </c>
      <c r="M214" s="4">
        <f t="shared" si="52"/>
        <v>4.5570375962687815E-2</v>
      </c>
      <c r="Q214" s="4">
        <f t="shared" si="53"/>
        <v>0.25368344924930192</v>
      </c>
      <c r="R214" s="4">
        <f t="shared" si="54"/>
        <v>0.22233605084623351</v>
      </c>
      <c r="S214" s="4">
        <f t="shared" si="55"/>
        <v>0.94197782533304686</v>
      </c>
      <c r="T214" s="4">
        <f t="shared" si="56"/>
        <v>0.36861735419332653</v>
      </c>
      <c r="U214" s="4"/>
      <c r="V214" s="4"/>
      <c r="W214" s="4"/>
      <c r="X214" s="4"/>
      <c r="Y214" s="4"/>
      <c r="Z214" s="4"/>
    </row>
    <row r="215" spans="8:26" x14ac:dyDescent="0.3">
      <c r="H215" s="1">
        <f t="shared" si="57"/>
        <v>213</v>
      </c>
      <c r="I215" s="4">
        <f t="shared" si="49"/>
        <v>3.717551306747922</v>
      </c>
      <c r="J215" s="4">
        <f t="shared" si="48"/>
        <v>0.13929491918890319</v>
      </c>
      <c r="K215" s="4">
        <f t="shared" si="50"/>
        <v>4.9350673265494749E-2</v>
      </c>
      <c r="L215" s="4">
        <f t="shared" si="51"/>
        <v>1.5075627533989933</v>
      </c>
      <c r="M215" s="4">
        <f t="shared" si="52"/>
        <v>4.8382696673167302E-2</v>
      </c>
      <c r="Q215" s="4">
        <f t="shared" si="53"/>
        <v>0.25223301007876175</v>
      </c>
      <c r="R215" s="4">
        <f t="shared" si="54"/>
        <v>0.22326008250689494</v>
      </c>
      <c r="S215" s="4">
        <f t="shared" si="55"/>
        <v>0.94138277336564591</v>
      </c>
      <c r="T215" s="4">
        <f t="shared" si="56"/>
        <v>0.36899644410539273</v>
      </c>
      <c r="U215" s="4"/>
      <c r="V215" s="4"/>
      <c r="W215" s="4"/>
      <c r="X215" s="4"/>
      <c r="Y215" s="4"/>
      <c r="Z215" s="4"/>
    </row>
    <row r="216" spans="8:26" x14ac:dyDescent="0.3">
      <c r="H216" s="1">
        <f t="shared" si="57"/>
        <v>214</v>
      </c>
      <c r="I216" s="4">
        <f t="shared" si="49"/>
        <v>3.7350045992678651</v>
      </c>
      <c r="J216" s="4">
        <f t="shared" si="48"/>
        <v>0.13484289082829856</v>
      </c>
      <c r="K216" s="4">
        <f t="shared" si="50"/>
        <v>5.2297406555412707E-2</v>
      </c>
      <c r="L216" s="4">
        <f t="shared" si="51"/>
        <v>1.503198048249123</v>
      </c>
      <c r="M216" s="4">
        <f t="shared" si="52"/>
        <v>5.1271631990742944E-2</v>
      </c>
      <c r="Q216" s="4">
        <f t="shared" si="53"/>
        <v>0.25079891839323543</v>
      </c>
      <c r="R216" s="4">
        <f t="shared" si="54"/>
        <v>0.2242092870869756</v>
      </c>
      <c r="S216" s="4">
        <f t="shared" si="55"/>
        <v>0.94079442805876323</v>
      </c>
      <c r="T216" s="4">
        <f t="shared" si="56"/>
        <v>0.36938586136901558</v>
      </c>
      <c r="U216" s="4"/>
      <c r="V216" s="4"/>
      <c r="W216" s="4"/>
      <c r="X216" s="4"/>
      <c r="Y216" s="4"/>
      <c r="Z216" s="4"/>
    </row>
    <row r="217" spans="8:26" x14ac:dyDescent="0.3">
      <c r="H217" s="1">
        <f t="shared" si="57"/>
        <v>215</v>
      </c>
      <c r="I217" s="4">
        <f t="shared" si="49"/>
        <v>3.7524578917878086</v>
      </c>
      <c r="J217" s="4">
        <f t="shared" si="48"/>
        <v>0.13044296812021497</v>
      </c>
      <c r="K217" s="4">
        <f t="shared" si="50"/>
        <v>5.5321389651997399E-2</v>
      </c>
      <c r="L217" s="4">
        <f t="shared" si="51"/>
        <v>1.4988844267383212</v>
      </c>
      <c r="M217" s="4">
        <f t="shared" si="52"/>
        <v>5.423630191773135E-2</v>
      </c>
      <c r="Q217" s="4">
        <f t="shared" si="53"/>
        <v>0.24938161103094267</v>
      </c>
      <c r="R217" s="4">
        <f t="shared" si="54"/>
        <v>0.22518337544956529</v>
      </c>
      <c r="S217" s="4">
        <f t="shared" si="55"/>
        <v>0.94021296862807913</v>
      </c>
      <c r="T217" s="4">
        <f t="shared" si="56"/>
        <v>0.36978548736392419</v>
      </c>
      <c r="U217" s="4"/>
      <c r="V217" s="4"/>
      <c r="W217" s="4"/>
      <c r="X217" s="4"/>
      <c r="Y217" s="4"/>
      <c r="Z217" s="4"/>
    </row>
    <row r="218" spans="8:26" x14ac:dyDescent="0.3">
      <c r="H218" s="1">
        <f t="shared" si="57"/>
        <v>216</v>
      </c>
      <c r="I218" s="4">
        <f t="shared" si="49"/>
        <v>3.7699111843077517</v>
      </c>
      <c r="J218" s="4">
        <f t="shared" si="48"/>
        <v>0.12609649132373249</v>
      </c>
      <c r="K218" s="4">
        <f t="shared" si="50"/>
        <v>5.842170142070352E-2</v>
      </c>
      <c r="L218" s="4">
        <f t="shared" si="51"/>
        <v>1.4946232028374873</v>
      </c>
      <c r="M218" s="4">
        <f t="shared" si="52"/>
        <v>5.7275803386953206E-2</v>
      </c>
      <c r="Q218" s="4">
        <f t="shared" si="53"/>
        <v>0.24798151971743584</v>
      </c>
      <c r="R218" s="4">
        <f t="shared" si="54"/>
        <v>0.22618205087791254</v>
      </c>
      <c r="S218" s="4">
        <f t="shared" si="55"/>
        <v>0.93963857219176861</v>
      </c>
      <c r="T218" s="4">
        <f t="shared" si="56"/>
        <v>0.37019520036016917</v>
      </c>
      <c r="U218" s="4"/>
      <c r="V218" s="4"/>
      <c r="W218" s="4"/>
      <c r="X218" s="4"/>
      <c r="Y218" s="4"/>
      <c r="Z218" s="4"/>
    </row>
    <row r="219" spans="8:26" x14ac:dyDescent="0.3">
      <c r="H219" s="1">
        <f t="shared" si="57"/>
        <v>217</v>
      </c>
      <c r="I219" s="4">
        <f t="shared" si="49"/>
        <v>3.7873644768276953</v>
      </c>
      <c r="J219" s="4">
        <f t="shared" si="48"/>
        <v>0.12180478441778839</v>
      </c>
      <c r="K219" s="4">
        <f t="shared" si="50"/>
        <v>6.1597397476533117E-2</v>
      </c>
      <c r="L219" s="4">
        <f t="shared" si="51"/>
        <v>1.4904156745567008</v>
      </c>
      <c r="M219" s="4">
        <f t="shared" si="52"/>
        <v>6.0389210536816867E-2</v>
      </c>
      <c r="Q219" s="4">
        <f t="shared" si="53"/>
        <v>0.24659907093409195</v>
      </c>
      <c r="R219" s="4">
        <f t="shared" si="54"/>
        <v>0.22720500916580749</v>
      </c>
      <c r="S219" s="4">
        <f t="shared" si="55"/>
        <v>0.93907141371655056</v>
      </c>
      <c r="T219" s="4">
        <f t="shared" si="56"/>
        <v>0.370614875555203</v>
      </c>
      <c r="U219" s="4"/>
      <c r="V219" s="4"/>
      <c r="W219" s="4"/>
      <c r="X219" s="4"/>
      <c r="Y219" s="4"/>
      <c r="Z219" s="4"/>
    </row>
    <row r="220" spans="8:26" x14ac:dyDescent="0.3">
      <c r="H220" s="1">
        <f t="shared" si="57"/>
        <v>218</v>
      </c>
      <c r="I220" s="4">
        <f t="shared" si="49"/>
        <v>3.8048177693476384</v>
      </c>
      <c r="J220" s="4">
        <f t="shared" si="48"/>
        <v>0.11756915469788115</v>
      </c>
      <c r="K220" s="4">
        <f t="shared" si="50"/>
        <v>6.4847510471703729E-2</v>
      </c>
      <c r="L220" s="4">
        <f t="shared" si="51"/>
        <v>1.4862631235498351</v>
      </c>
      <c r="M220" s="4">
        <f t="shared" si="52"/>
        <v>6.3575574993344069E-2</v>
      </c>
      <c r="Q220" s="4">
        <f t="shared" si="53"/>
        <v>0.24523468578820257</v>
      </c>
      <c r="R220" s="4">
        <f t="shared" si="54"/>
        <v>0.22825193871024602</v>
      </c>
      <c r="S220" s="4">
        <f t="shared" si="55"/>
        <v>0.93851166596439084</v>
      </c>
      <c r="T220" s="4">
        <f t="shared" si="56"/>
        <v>0.37104438511189575</v>
      </c>
      <c r="U220" s="4"/>
      <c r="V220" s="4"/>
      <c r="W220" s="4"/>
      <c r="X220" s="4"/>
      <c r="Y220" s="4"/>
      <c r="Z220" s="4"/>
    </row>
    <row r="221" spans="8:26" x14ac:dyDescent="0.3">
      <c r="H221" s="1">
        <f t="shared" si="57"/>
        <v>219</v>
      </c>
      <c r="I221" s="4">
        <f t="shared" si="49"/>
        <v>3.8222710618675819</v>
      </c>
      <c r="J221" s="4">
        <f t="shared" si="48"/>
        <v>0.11339089237785466</v>
      </c>
      <c r="K221" s="4">
        <f t="shared" si="50"/>
        <v>6.8171050390312626E-2</v>
      </c>
      <c r="L221" s="4">
        <f t="shared" si="51"/>
        <v>1.4821668147241538</v>
      </c>
      <c r="M221" s="4">
        <f t="shared" si="52"/>
        <v>6.6833926159054452E-2</v>
      </c>
      <c r="Q221" s="4">
        <f t="shared" si="53"/>
        <v>0.24388877988470017</v>
      </c>
      <c r="R221" s="4">
        <f t="shared" si="54"/>
        <v>0.22932252060634711</v>
      </c>
      <c r="S221" s="4">
        <f t="shared" si="55"/>
        <v>0.937959499439877</v>
      </c>
      <c r="T221" s="4">
        <f t="shared" si="56"/>
        <v>0.37148359819747567</v>
      </c>
      <c r="U221" s="4"/>
      <c r="V221" s="4"/>
      <c r="W221" s="4"/>
      <c r="X221" s="4"/>
      <c r="Y221" s="4"/>
      <c r="Z221" s="4"/>
    </row>
    <row r="222" spans="8:26" x14ac:dyDescent="0.3">
      <c r="H222" s="1">
        <f t="shared" si="57"/>
        <v>220</v>
      </c>
      <c r="I222" s="4">
        <f t="shared" si="49"/>
        <v>3.839724354387525</v>
      </c>
      <c r="J222" s="4">
        <f t="shared" ref="J222:J285" si="58">$B$7*SIN(I222)+$B$7</f>
        <v>0.10927127019688762</v>
      </c>
      <c r="K222" s="4">
        <f t="shared" si="50"/>
        <v>7.1567004849904609E-2</v>
      </c>
      <c r="L222" s="4">
        <f t="shared" si="51"/>
        <v>1.4781279958550069</v>
      </c>
      <c r="M222" s="4">
        <f t="shared" si="52"/>
        <v>7.016327150861848E-2</v>
      </c>
      <c r="Q222" s="4">
        <f t="shared" si="53"/>
        <v>0.24256176319956113</v>
      </c>
      <c r="R222" s="4">
        <f t="shared" si="54"/>
        <v>0.23041642874449417</v>
      </c>
      <c r="S222" s="4">
        <f t="shared" si="55"/>
        <v>0.93741508233828141</v>
      </c>
      <c r="T222" s="4">
        <f t="shared" si="56"/>
        <v>0.37193238102338216</v>
      </c>
      <c r="U222" s="4"/>
      <c r="V222" s="4"/>
      <c r="W222" s="4"/>
      <c r="X222" s="4"/>
      <c r="Y222" s="4"/>
      <c r="Z222" s="4"/>
    </row>
    <row r="223" spans="8:26" x14ac:dyDescent="0.3">
      <c r="H223" s="1">
        <f t="shared" si="57"/>
        <v>221</v>
      </c>
      <c r="I223" s="4">
        <f t="shared" si="49"/>
        <v>3.8571776469074681</v>
      </c>
      <c r="J223" s="4">
        <f t="shared" si="58"/>
        <v>0.10521154303180388</v>
      </c>
      <c r="K223" s="4">
        <f t="shared" si="50"/>
        <v>7.503433940985399E-2</v>
      </c>
      <c r="L223" s="4">
        <f t="shared" si="51"/>
        <v>1.4741478972057469</v>
      </c>
      <c r="M223" s="4">
        <f t="shared" si="52"/>
        <v>7.3562596891190629E-2</v>
      </c>
      <c r="Q223" s="4">
        <f t="shared" si="53"/>
        <v>0.24125403995492273</v>
      </c>
      <c r="R223" s="4">
        <f t="shared" si="54"/>
        <v>0.2315333299096714</v>
      </c>
      <c r="S223" s="4">
        <f t="shared" si="55"/>
        <v>0.93687858049432737</v>
      </c>
      <c r="T223" s="4">
        <f t="shared" si="56"/>
        <v>0.372390596886019</v>
      </c>
      <c r="U223" s="4"/>
      <c r="V223" s="4"/>
      <c r="W223" s="4"/>
      <c r="X223" s="4"/>
      <c r="Y223" s="4"/>
      <c r="Z223" s="4"/>
    </row>
    <row r="224" spans="8:26" x14ac:dyDescent="0.3">
      <c r="H224" s="1">
        <f t="shared" si="57"/>
        <v>222</v>
      </c>
      <c r="I224" s="4">
        <f t="shared" si="49"/>
        <v>3.8746309394274117</v>
      </c>
      <c r="J224" s="4">
        <f t="shared" si="58"/>
        <v>0.10121294751482524</v>
      </c>
      <c r="K224" s="4">
        <f t="shared" si="50"/>
        <v>7.85719978864651E-2</v>
      </c>
      <c r="L224" s="4">
        <f t="shared" si="51"/>
        <v>1.4702277311529783</v>
      </c>
      <c r="M224" s="4">
        <f t="shared" si="52"/>
        <v>7.7030866839329443E-2</v>
      </c>
      <c r="Q224" s="4">
        <f t="shared" si="53"/>
        <v>0.23996600849595351</v>
      </c>
      <c r="R224" s="4">
        <f t="shared" si="54"/>
        <v>0.23267288388296431</v>
      </c>
      <c r="S224" s="4">
        <f t="shared" si="55"/>
        <v>0.93635015733167326</v>
      </c>
      <c r="T224" s="4">
        <f t="shared" si="56"/>
        <v>0.37285810620839555</v>
      </c>
      <c r="U224" s="4"/>
      <c r="V224" s="4"/>
      <c r="W224" s="4"/>
      <c r="X224" s="4"/>
      <c r="Y224" s="4"/>
      <c r="Z224" s="4"/>
    </row>
    <row r="225" spans="8:26" x14ac:dyDescent="0.3">
      <c r="H225" s="1">
        <f t="shared" si="57"/>
        <v>223</v>
      </c>
      <c r="I225" s="4">
        <f t="shared" si="49"/>
        <v>3.8920842319473548</v>
      </c>
      <c r="J225" s="4">
        <f t="shared" si="58"/>
        <v>9.7276701656881737E-2</v>
      </c>
      <c r="K225" s="4">
        <f t="shared" si="50"/>
        <v>8.2178902674695714E-2</v>
      </c>
      <c r="L225" s="4">
        <f t="shared" si="51"/>
        <v>1.4663686918172567</v>
      </c>
      <c r="M225" s="4">
        <f t="shared" si="52"/>
        <v>8.0567024884410726E-2</v>
      </c>
      <c r="Q225" s="4">
        <f t="shared" si="53"/>
        <v>0.23869806116951342</v>
      </c>
      <c r="R225" s="4">
        <f t="shared" si="54"/>
        <v>0.23383474354519346</v>
      </c>
      <c r="S225" s="4">
        <f t="shared" si="55"/>
        <v>0.93582997381313371</v>
      </c>
      <c r="T225" s="4">
        <f t="shared" si="56"/>
        <v>0.37333476658264342</v>
      </c>
      <c r="U225" s="4"/>
      <c r="V225" s="4"/>
      <c r="W225" s="4"/>
      <c r="X225" s="4"/>
      <c r="Y225" s="4"/>
      <c r="Z225" s="4"/>
    </row>
    <row r="226" spans="8:26" x14ac:dyDescent="0.3">
      <c r="H226" s="1">
        <f t="shared" si="57"/>
        <v>224</v>
      </c>
      <c r="I226" s="4">
        <f t="shared" si="49"/>
        <v>3.9095375244672983</v>
      </c>
      <c r="J226" s="4">
        <f t="shared" si="58"/>
        <v>9.3404004476592695E-2</v>
      </c>
      <c r="K226" s="4">
        <f t="shared" si="50"/>
        <v>8.5853955076406613E-2</v>
      </c>
      <c r="L226" s="4">
        <f t="shared" si="51"/>
        <v>1.4625719546993468</v>
      </c>
      <c r="M226" s="4">
        <f t="shared" si="52"/>
        <v>8.4169993878438515E-2</v>
      </c>
      <c r="Q226" s="4">
        <f t="shared" si="53"/>
        <v>0.23745058420464082</v>
      </c>
      <c r="R226" s="4">
        <f t="shared" si="54"/>
        <v>0.23501855498265056</v>
      </c>
      <c r="S226" s="4">
        <f t="shared" si="55"/>
        <v>0.93531818839164749</v>
      </c>
      <c r="T226" s="4">
        <f t="shared" si="56"/>
        <v>0.37382043281339505</v>
      </c>
      <c r="U226" s="4"/>
      <c r="V226" s="4"/>
      <c r="W226" s="4"/>
      <c r="X226" s="4"/>
      <c r="Y226" s="4"/>
      <c r="Z226" s="4"/>
    </row>
    <row r="227" spans="8:26" x14ac:dyDescent="0.3">
      <c r="H227" s="1">
        <f t="shared" si="57"/>
        <v>225</v>
      </c>
      <c r="I227" s="4">
        <f t="shared" si="49"/>
        <v>3.9269908169872414</v>
      </c>
      <c r="J227" s="4">
        <f t="shared" si="58"/>
        <v>8.9596035635035126E-2</v>
      </c>
      <c r="K227" s="4">
        <f t="shared" si="50"/>
        <v>8.9596035635035043E-2</v>
      </c>
      <c r="L227" s="4">
        <f t="shared" si="51"/>
        <v>1.4588386763221544</v>
      </c>
      <c r="M227" s="4">
        <f t="shared" si="52"/>
        <v>8.7838676322154335E-2</v>
      </c>
      <c r="Q227" s="4">
        <f t="shared" si="53"/>
        <v>0.23622395759490392</v>
      </c>
      <c r="R227" s="4">
        <f t="shared" si="54"/>
        <v>0.23622395759490389</v>
      </c>
      <c r="S227" s="4">
        <f t="shared" si="55"/>
        <v>0.93481495696201189</v>
      </c>
      <c r="T227" s="4">
        <f t="shared" si="56"/>
        <v>0.37431495696201178</v>
      </c>
      <c r="U227" s="4"/>
      <c r="V227" s="4"/>
      <c r="W227" s="4"/>
      <c r="X227" s="4"/>
      <c r="Y227" s="4"/>
      <c r="Z227" s="4"/>
    </row>
    <row r="228" spans="8:26" x14ac:dyDescent="0.3">
      <c r="H228" s="1">
        <f t="shared" si="57"/>
        <v>226</v>
      </c>
      <c r="I228" s="4">
        <f t="shared" si="49"/>
        <v>3.9444441095071849</v>
      </c>
      <c r="J228" s="4">
        <f t="shared" si="58"/>
        <v>8.5853955076406585E-2</v>
      </c>
      <c r="K228" s="4">
        <f t="shared" si="50"/>
        <v>9.3404004476592722E-2</v>
      </c>
      <c r="L228" s="4">
        <f t="shared" si="51"/>
        <v>1.4551699938784384</v>
      </c>
      <c r="M228" s="4">
        <f t="shared" si="52"/>
        <v>9.1571954699346703E-2</v>
      </c>
      <c r="Q228" s="4">
        <f t="shared" si="53"/>
        <v>0.23501855498265056</v>
      </c>
      <c r="R228" s="4">
        <f t="shared" si="54"/>
        <v>0.23745058420464082</v>
      </c>
      <c r="S228" s="4">
        <f t="shared" si="55"/>
        <v>0.93432043281339516</v>
      </c>
      <c r="T228" s="4">
        <f t="shared" si="56"/>
        <v>0.37481818839164749</v>
      </c>
      <c r="U228" s="4"/>
      <c r="V228" s="4"/>
      <c r="W228" s="4"/>
      <c r="X228" s="4"/>
      <c r="Y228" s="4"/>
      <c r="Z228" s="4"/>
    </row>
    <row r="229" spans="8:26" x14ac:dyDescent="0.3">
      <c r="H229" s="1">
        <f t="shared" si="57"/>
        <v>227</v>
      </c>
      <c r="I229" s="4">
        <f t="shared" si="49"/>
        <v>3.961897402027128</v>
      </c>
      <c r="J229" s="4">
        <f t="shared" si="58"/>
        <v>8.2178902674695742E-2</v>
      </c>
      <c r="K229" s="4">
        <f t="shared" si="50"/>
        <v>9.7276701656881653E-2</v>
      </c>
      <c r="L229" s="4">
        <f t="shared" si="51"/>
        <v>1.4515670248844108</v>
      </c>
      <c r="M229" s="4">
        <f t="shared" si="52"/>
        <v>9.5368691817256657E-2</v>
      </c>
      <c r="Q229" s="4">
        <f t="shared" si="53"/>
        <v>0.23383474354519346</v>
      </c>
      <c r="R229" s="4">
        <f t="shared" si="54"/>
        <v>0.23869806116951339</v>
      </c>
      <c r="S229" s="4">
        <f t="shared" si="55"/>
        <v>0.93383476658264342</v>
      </c>
      <c r="T229" s="4">
        <f t="shared" si="56"/>
        <v>0.37532997381313365</v>
      </c>
      <c r="U229" s="4"/>
      <c r="V229" s="4"/>
      <c r="W229" s="4"/>
      <c r="X229" s="4"/>
      <c r="Y229" s="4"/>
      <c r="Z229" s="4"/>
    </row>
    <row r="230" spans="8:26" x14ac:dyDescent="0.3">
      <c r="H230" s="1">
        <f t="shared" si="57"/>
        <v>228</v>
      </c>
      <c r="I230" s="4">
        <f t="shared" si="49"/>
        <v>3.9793506945470716</v>
      </c>
      <c r="J230" s="4">
        <f t="shared" si="58"/>
        <v>7.8571997886465045E-2</v>
      </c>
      <c r="K230" s="4">
        <f t="shared" si="50"/>
        <v>0.10121294751482529</v>
      </c>
      <c r="L230" s="4">
        <f t="shared" si="51"/>
        <v>1.4480308668393294</v>
      </c>
      <c r="M230" s="4">
        <f t="shared" si="52"/>
        <v>9.9227731152978421E-2</v>
      </c>
      <c r="Q230" s="4">
        <f t="shared" si="53"/>
        <v>0.23267288388296431</v>
      </c>
      <c r="R230" s="4">
        <f t="shared" si="54"/>
        <v>0.23996600849595354</v>
      </c>
      <c r="S230" s="4">
        <f t="shared" si="55"/>
        <v>0.93335810620839554</v>
      </c>
      <c r="T230" s="4">
        <f t="shared" si="56"/>
        <v>0.37585015733167321</v>
      </c>
      <c r="U230" s="4"/>
      <c r="V230" s="4"/>
      <c r="W230" s="4"/>
      <c r="X230" s="4"/>
      <c r="Y230" s="4"/>
      <c r="Z230" s="4"/>
    </row>
    <row r="231" spans="8:26" x14ac:dyDescent="0.3">
      <c r="H231" s="1">
        <f t="shared" si="57"/>
        <v>229</v>
      </c>
      <c r="I231" s="4">
        <f t="shared" si="49"/>
        <v>3.9968039870670147</v>
      </c>
      <c r="J231" s="4">
        <f t="shared" si="58"/>
        <v>7.5034339409854017E-2</v>
      </c>
      <c r="K231" s="4">
        <f t="shared" si="50"/>
        <v>0.1052115430318038</v>
      </c>
      <c r="L231" s="4">
        <f t="shared" si="51"/>
        <v>1.4445625968911906</v>
      </c>
      <c r="M231" s="4">
        <f t="shared" si="52"/>
        <v>0.10314789720574685</v>
      </c>
      <c r="Q231" s="4">
        <f t="shared" si="53"/>
        <v>0.23153332990967143</v>
      </c>
      <c r="R231" s="4">
        <f t="shared" si="54"/>
        <v>0.24125403995492273</v>
      </c>
      <c r="S231" s="4">
        <f t="shared" si="55"/>
        <v>0.93289059688601905</v>
      </c>
      <c r="T231" s="4">
        <f t="shared" si="56"/>
        <v>0.37637858049432721</v>
      </c>
      <c r="U231" s="4"/>
      <c r="V231" s="4"/>
      <c r="W231" s="4"/>
      <c r="X231" s="4"/>
      <c r="Y231" s="4"/>
      <c r="Z231" s="4"/>
    </row>
    <row r="232" spans="8:26" x14ac:dyDescent="0.3">
      <c r="H232" s="1">
        <f t="shared" si="57"/>
        <v>230</v>
      </c>
      <c r="I232" s="4">
        <f t="shared" si="49"/>
        <v>4.0142572795869578</v>
      </c>
      <c r="J232" s="4">
        <f t="shared" si="58"/>
        <v>7.1567004849904636E-2</v>
      </c>
      <c r="K232" s="4">
        <f t="shared" si="50"/>
        <v>0.10927127019688757</v>
      </c>
      <c r="L232" s="4">
        <f t="shared" si="51"/>
        <v>1.4411632715086184</v>
      </c>
      <c r="M232" s="4">
        <f t="shared" si="52"/>
        <v>0.10712799585500679</v>
      </c>
      <c r="Q232" s="4">
        <f t="shared" si="53"/>
        <v>0.23041642874449419</v>
      </c>
      <c r="R232" s="4">
        <f t="shared" si="54"/>
        <v>0.24256176319956108</v>
      </c>
      <c r="S232" s="4">
        <f t="shared" si="55"/>
        <v>0.93243238102338233</v>
      </c>
      <c r="T232" s="4">
        <f t="shared" si="56"/>
        <v>0.37691508233828142</v>
      </c>
      <c r="U232" s="4"/>
      <c r="V232" s="4"/>
      <c r="W232" s="4"/>
      <c r="X232" s="4"/>
      <c r="Y232" s="4"/>
      <c r="Z232" s="4"/>
    </row>
    <row r="233" spans="8:26" x14ac:dyDescent="0.3">
      <c r="H233" s="1">
        <f t="shared" si="57"/>
        <v>231</v>
      </c>
      <c r="I233" s="4">
        <f t="shared" si="49"/>
        <v>4.0317105721069009</v>
      </c>
      <c r="J233" s="4">
        <f t="shared" si="58"/>
        <v>6.8171050390312682E-2</v>
      </c>
      <c r="K233" s="4">
        <f t="shared" si="50"/>
        <v>0.11339089237785457</v>
      </c>
      <c r="L233" s="4">
        <f t="shared" si="51"/>
        <v>1.4378339261590545</v>
      </c>
      <c r="M233" s="4">
        <f t="shared" si="52"/>
        <v>0.1111668147241536</v>
      </c>
      <c r="Q233" s="4">
        <f t="shared" si="53"/>
        <v>0.22932252060634711</v>
      </c>
      <c r="R233" s="4">
        <f t="shared" si="54"/>
        <v>0.24388877988470015</v>
      </c>
      <c r="S233" s="4">
        <f t="shared" si="55"/>
        <v>0.93198359819747578</v>
      </c>
      <c r="T233" s="4">
        <f t="shared" si="56"/>
        <v>0.37745949943987694</v>
      </c>
      <c r="U233" s="4"/>
      <c r="V233" s="4"/>
      <c r="W233" s="4"/>
      <c r="X233" s="4"/>
      <c r="Y233" s="4"/>
      <c r="Z233" s="4"/>
    </row>
    <row r="234" spans="8:26" x14ac:dyDescent="0.3">
      <c r="H234" s="1">
        <f t="shared" si="57"/>
        <v>232</v>
      </c>
      <c r="I234" s="4">
        <f t="shared" si="49"/>
        <v>4.0491638646268449</v>
      </c>
      <c r="J234" s="4">
        <f t="shared" si="58"/>
        <v>6.4847510471703701E-2</v>
      </c>
      <c r="K234" s="4">
        <f t="shared" si="50"/>
        <v>0.11756915469788118</v>
      </c>
      <c r="L234" s="4">
        <f t="shared" si="51"/>
        <v>1.434575574993344</v>
      </c>
      <c r="M234" s="4">
        <f t="shared" si="52"/>
        <v>0.11526312354983512</v>
      </c>
      <c r="Q234" s="4">
        <f t="shared" si="53"/>
        <v>0.22825193871024602</v>
      </c>
      <c r="R234" s="4">
        <f t="shared" si="54"/>
        <v>0.24523468578820259</v>
      </c>
      <c r="S234" s="4">
        <f t="shared" si="55"/>
        <v>0.93154438511189586</v>
      </c>
      <c r="T234" s="4">
        <f t="shared" si="56"/>
        <v>0.37801166596439073</v>
      </c>
      <c r="U234" s="4"/>
      <c r="V234" s="4"/>
      <c r="W234" s="4"/>
      <c r="X234" s="4"/>
      <c r="Y234" s="4"/>
      <c r="Z234" s="4"/>
    </row>
    <row r="235" spans="8:26" x14ac:dyDescent="0.3">
      <c r="H235" s="1">
        <f t="shared" si="57"/>
        <v>233</v>
      </c>
      <c r="I235" s="4">
        <f t="shared" si="49"/>
        <v>4.066617157146788</v>
      </c>
      <c r="J235" s="4">
        <f t="shared" si="58"/>
        <v>6.1597397476533117E-2</v>
      </c>
      <c r="K235" s="4">
        <f t="shared" si="50"/>
        <v>0.12180478441778841</v>
      </c>
      <c r="L235" s="4">
        <f t="shared" si="51"/>
        <v>1.4313892105368169</v>
      </c>
      <c r="M235" s="4">
        <f t="shared" si="52"/>
        <v>0.11941567455670071</v>
      </c>
      <c r="Q235" s="4">
        <f t="shared" si="53"/>
        <v>0.22720500916580749</v>
      </c>
      <c r="R235" s="4">
        <f t="shared" si="54"/>
        <v>0.24659907093409197</v>
      </c>
      <c r="S235" s="4">
        <f t="shared" si="55"/>
        <v>0.931114875555203</v>
      </c>
      <c r="T235" s="4">
        <f t="shared" si="56"/>
        <v>0.37857141371655051</v>
      </c>
      <c r="U235" s="4"/>
      <c r="V235" s="4"/>
      <c r="W235" s="4"/>
      <c r="X235" s="4"/>
      <c r="Y235" s="4"/>
      <c r="Z235" s="4"/>
    </row>
    <row r="236" spans="8:26" x14ac:dyDescent="0.3">
      <c r="H236" s="1">
        <f t="shared" si="57"/>
        <v>234</v>
      </c>
      <c r="I236" s="4">
        <f t="shared" si="49"/>
        <v>4.0840704496667311</v>
      </c>
      <c r="J236" s="4">
        <f t="shared" si="58"/>
        <v>5.8421701420703603E-2</v>
      </c>
      <c r="K236" s="4">
        <f t="shared" si="50"/>
        <v>0.12609649132373241</v>
      </c>
      <c r="L236" s="4">
        <f t="shared" si="51"/>
        <v>1.4282758033869534</v>
      </c>
      <c r="M236" s="4">
        <f t="shared" si="52"/>
        <v>0.12362320283748726</v>
      </c>
      <c r="Q236" s="4">
        <f t="shared" si="53"/>
        <v>0.22618205087791254</v>
      </c>
      <c r="R236" s="4">
        <f t="shared" si="54"/>
        <v>0.24798151971743582</v>
      </c>
      <c r="S236" s="4">
        <f t="shared" si="55"/>
        <v>0.93069520036016917</v>
      </c>
      <c r="T236" s="4">
        <f t="shared" si="56"/>
        <v>0.3791385721917685</v>
      </c>
      <c r="U236" s="4"/>
      <c r="V236" s="4"/>
      <c r="W236" s="4"/>
      <c r="X236" s="4"/>
      <c r="Y236" s="4"/>
      <c r="Z236" s="4"/>
    </row>
    <row r="237" spans="8:26" x14ac:dyDescent="0.3">
      <c r="H237" s="1">
        <f t="shared" si="57"/>
        <v>235</v>
      </c>
      <c r="I237" s="4">
        <f t="shared" si="49"/>
        <v>4.1015237421866741</v>
      </c>
      <c r="J237" s="4">
        <f t="shared" si="58"/>
        <v>5.5321389651997455E-2</v>
      </c>
      <c r="K237" s="4">
        <f t="shared" si="50"/>
        <v>0.13044296812021489</v>
      </c>
      <c r="L237" s="4">
        <f t="shared" si="51"/>
        <v>1.4252363019177314</v>
      </c>
      <c r="M237" s="4">
        <f t="shared" si="52"/>
        <v>0.12788442673832118</v>
      </c>
      <c r="Q237" s="4">
        <f t="shared" si="53"/>
        <v>0.22518337544956532</v>
      </c>
      <c r="R237" s="4">
        <f t="shared" si="54"/>
        <v>0.24938161103094264</v>
      </c>
      <c r="S237" s="4">
        <f t="shared" si="55"/>
        <v>0.93028548736392414</v>
      </c>
      <c r="T237" s="4">
        <f t="shared" si="56"/>
        <v>0.37971296862807896</v>
      </c>
      <c r="U237" s="4"/>
      <c r="V237" s="4"/>
      <c r="W237" s="4"/>
      <c r="X237" s="4"/>
      <c r="Y237" s="4"/>
      <c r="Z237" s="4"/>
    </row>
    <row r="238" spans="8:26" x14ac:dyDescent="0.3">
      <c r="H238" s="1">
        <f t="shared" si="57"/>
        <v>236</v>
      </c>
      <c r="I238" s="4">
        <f t="shared" si="49"/>
        <v>4.1189770347066181</v>
      </c>
      <c r="J238" s="4">
        <f t="shared" si="58"/>
        <v>5.2297406555412707E-2</v>
      </c>
      <c r="K238" s="4">
        <f t="shared" si="50"/>
        <v>0.13484289082829859</v>
      </c>
      <c r="L238" s="4">
        <f t="shared" si="51"/>
        <v>1.4222716319907429</v>
      </c>
      <c r="M238" s="4">
        <f t="shared" si="52"/>
        <v>0.13219804824912307</v>
      </c>
      <c r="Q238" s="4">
        <f t="shared" si="53"/>
        <v>0.2242092870869756</v>
      </c>
      <c r="R238" s="4">
        <f t="shared" si="54"/>
        <v>0.25079891839323548</v>
      </c>
      <c r="S238" s="4">
        <f t="shared" si="55"/>
        <v>0.92988586136901552</v>
      </c>
      <c r="T238" s="4">
        <f t="shared" si="56"/>
        <v>0.38029442805876323</v>
      </c>
      <c r="U238" s="4"/>
      <c r="V238" s="4"/>
      <c r="W238" s="4"/>
      <c r="X238" s="4"/>
      <c r="Y238" s="4"/>
      <c r="Z238" s="4"/>
    </row>
    <row r="239" spans="8:26" x14ac:dyDescent="0.3">
      <c r="H239" s="1">
        <f t="shared" si="57"/>
        <v>237</v>
      </c>
      <c r="I239" s="4">
        <f t="shared" si="49"/>
        <v>4.1364303272265612</v>
      </c>
      <c r="J239" s="4">
        <f t="shared" si="58"/>
        <v>4.9350673265494749E-2</v>
      </c>
      <c r="K239" s="4">
        <f t="shared" si="50"/>
        <v>0.13929491918890322</v>
      </c>
      <c r="L239" s="4">
        <f t="shared" si="51"/>
        <v>1.4193826966731673</v>
      </c>
      <c r="M239" s="4">
        <f t="shared" si="52"/>
        <v>0.13656275339899338</v>
      </c>
      <c r="Q239" s="4">
        <f t="shared" si="53"/>
        <v>0.22326008250689494</v>
      </c>
      <c r="R239" s="4">
        <f t="shared" si="54"/>
        <v>0.25223301007876175</v>
      </c>
      <c r="S239" s="4">
        <f t="shared" si="55"/>
        <v>0.92949644410539278</v>
      </c>
      <c r="T239" s="4">
        <f t="shared" si="56"/>
        <v>0.3808827733656458</v>
      </c>
      <c r="U239" s="4"/>
      <c r="V239" s="4"/>
      <c r="W239" s="4"/>
      <c r="X239" s="4"/>
      <c r="Y239" s="4"/>
      <c r="Z239" s="4"/>
    </row>
    <row r="240" spans="8:26" x14ac:dyDescent="0.3">
      <c r="H240" s="1">
        <f t="shared" si="57"/>
        <v>238</v>
      </c>
      <c r="I240" s="4">
        <f t="shared" si="49"/>
        <v>4.1538836197465043</v>
      </c>
      <c r="J240" s="4">
        <f t="shared" si="58"/>
        <v>4.6482087385749271E-2</v>
      </c>
      <c r="K240" s="4">
        <f t="shared" si="50"/>
        <v>0.14379769707106257</v>
      </c>
      <c r="L240" s="4">
        <f t="shared" si="51"/>
        <v>1.4165703759626878</v>
      </c>
      <c r="M240" s="4">
        <f t="shared" si="52"/>
        <v>0.14097721265646179</v>
      </c>
      <c r="Q240" s="4">
        <f t="shared" si="53"/>
        <v>0.22233605084623353</v>
      </c>
      <c r="R240" s="4">
        <f t="shared" si="54"/>
        <v>0.25368344924930192</v>
      </c>
      <c r="S240" s="4">
        <f t="shared" si="55"/>
        <v>0.92911735419332664</v>
      </c>
      <c r="T240" s="4">
        <f t="shared" si="56"/>
        <v>0.38147782533304686</v>
      </c>
      <c r="U240" s="4"/>
      <c r="V240" s="4"/>
      <c r="W240" s="4"/>
      <c r="X240" s="4"/>
      <c r="Y240" s="4"/>
      <c r="Z240" s="4"/>
    </row>
    <row r="241" spans="8:26" x14ac:dyDescent="0.3">
      <c r="H241" s="1">
        <f t="shared" si="57"/>
        <v>239</v>
      </c>
      <c r="I241" s="4">
        <f t="shared" si="49"/>
        <v>4.1713369122664474</v>
      </c>
      <c r="J241" s="4">
        <f t="shared" si="58"/>
        <v>4.3692522715223892E-2</v>
      </c>
      <c r="K241" s="4">
        <f t="shared" si="50"/>
        <v>0.14834985288501432</v>
      </c>
      <c r="L241" s="4">
        <f t="shared" si="51"/>
        <v>1.4138355265194367</v>
      </c>
      <c r="M241" s="4">
        <f t="shared" si="52"/>
        <v>0.14544008133447464</v>
      </c>
      <c r="Q241" s="4">
        <f t="shared" si="53"/>
        <v>0.22143747357398652</v>
      </c>
      <c r="R241" s="4">
        <f t="shared" si="54"/>
        <v>0.25514979408703381</v>
      </c>
      <c r="S241" s="4">
        <f t="shared" si="55"/>
        <v>0.92874870710727642</v>
      </c>
      <c r="T241" s="4">
        <f t="shared" si="56"/>
        <v>0.38207940270237278</v>
      </c>
      <c r="U241" s="4"/>
      <c r="V241" s="4"/>
      <c r="W241" s="4"/>
      <c r="X241" s="4"/>
      <c r="Y241" s="4"/>
      <c r="Z241" s="4"/>
    </row>
    <row r="242" spans="8:26" x14ac:dyDescent="0.3">
      <c r="H242" s="1">
        <f t="shared" si="57"/>
        <v>240</v>
      </c>
      <c r="I242" s="4">
        <f t="shared" si="49"/>
        <v>4.1887902047863905</v>
      </c>
      <c r="J242" s="4">
        <f t="shared" si="58"/>
        <v>4.0982828982340291E-2</v>
      </c>
      <c r="K242" s="4">
        <f t="shared" si="50"/>
        <v>0.15294999999999984</v>
      </c>
      <c r="L242" s="4">
        <f t="shared" si="51"/>
        <v>1.4111789814050471</v>
      </c>
      <c r="M242" s="4">
        <f t="shared" si="52"/>
        <v>0.14994999999999983</v>
      </c>
      <c r="Q242" s="4">
        <f t="shared" si="53"/>
        <v>0.22056462440549574</v>
      </c>
      <c r="R242" s="4">
        <f t="shared" si="54"/>
        <v>0.25663159792911505</v>
      </c>
      <c r="S242" s="4">
        <f t="shared" si="55"/>
        <v>0.92839061514071619</v>
      </c>
      <c r="T242" s="4">
        <f t="shared" si="56"/>
        <v>0.38268732222732921</v>
      </c>
      <c r="U242" s="4"/>
      <c r="V242" s="4"/>
      <c r="W242" s="4"/>
      <c r="X242" s="4"/>
      <c r="Y242" s="4"/>
      <c r="Z242" s="4"/>
    </row>
    <row r="243" spans="8:26" x14ac:dyDescent="0.3">
      <c r="H243" s="1">
        <f t="shared" si="57"/>
        <v>241</v>
      </c>
      <c r="I243" s="4">
        <f t="shared" si="49"/>
        <v>4.2062434973063345</v>
      </c>
      <c r="J243" s="4">
        <f t="shared" si="58"/>
        <v>3.8353831586058762E-2</v>
      </c>
      <c r="K243" s="4">
        <f t="shared" si="50"/>
        <v>0.15759673716664555</v>
      </c>
      <c r="L243" s="4">
        <f t="shared" si="51"/>
        <v>1.4086015498288951</v>
      </c>
      <c r="M243" s="4">
        <f t="shared" si="52"/>
        <v>0.15450559488812354</v>
      </c>
      <c r="Q243" s="4">
        <f t="shared" si="53"/>
        <v>0.21971776921907332</v>
      </c>
      <c r="R243" s="4">
        <f t="shared" si="54"/>
        <v>0.25812840940374093</v>
      </c>
      <c r="S243" s="4">
        <f t="shared" si="55"/>
        <v>0.92804318737192748</v>
      </c>
      <c r="T243" s="4">
        <f t="shared" si="56"/>
        <v>0.38330139872973978</v>
      </c>
      <c r="U243" s="4"/>
      <c r="V243" s="4"/>
      <c r="W243" s="4"/>
      <c r="X243" s="4"/>
      <c r="Y243" s="4"/>
      <c r="Z243" s="4"/>
    </row>
    <row r="244" spans="8:26" x14ac:dyDescent="0.3">
      <c r="H244" s="1">
        <f t="shared" si="57"/>
        <v>242</v>
      </c>
      <c r="I244" s="4">
        <f t="shared" si="49"/>
        <v>4.2236967898262776</v>
      </c>
      <c r="J244" s="4">
        <f t="shared" si="58"/>
        <v>3.5806331344454212E-2</v>
      </c>
      <c r="K244" s="4">
        <f t="shared" si="50"/>
        <v>0.16228864894379599</v>
      </c>
      <c r="L244" s="4">
        <f t="shared" si="51"/>
        <v>1.4061040169016077</v>
      </c>
      <c r="M244" s="4">
        <f t="shared" si="52"/>
        <v>0.15910547832051133</v>
      </c>
      <c r="Q244" s="4">
        <f t="shared" si="53"/>
        <v>0.21889716597501285</v>
      </c>
      <c r="R244" s="4">
        <f t="shared" si="54"/>
        <v>0.2596397725676361</v>
      </c>
      <c r="S244" s="4">
        <f t="shared" si="55"/>
        <v>0.92770652963077449</v>
      </c>
      <c r="T244" s="4">
        <f t="shared" si="56"/>
        <v>0.38392144515595322</v>
      </c>
      <c r="U244" s="4"/>
      <c r="V244" s="4"/>
      <c r="W244" s="4"/>
      <c r="X244" s="4"/>
      <c r="Y244" s="4"/>
      <c r="Z244" s="4"/>
    </row>
    <row r="245" spans="8:26" x14ac:dyDescent="0.3">
      <c r="H245" s="1">
        <f t="shared" si="57"/>
        <v>243</v>
      </c>
      <c r="I245" s="4">
        <f t="shared" si="49"/>
        <v>4.2411500823462207</v>
      </c>
      <c r="J245" s="4">
        <f t="shared" si="58"/>
        <v>3.3341104250778297E-2</v>
      </c>
      <c r="K245" s="4">
        <f t="shared" si="50"/>
        <v>0.16702430612967256</v>
      </c>
      <c r="L245" s="4">
        <f t="shared" si="51"/>
        <v>1.4036871433959086</v>
      </c>
      <c r="M245" s="4">
        <f t="shared" si="52"/>
        <v>0.16374824912810984</v>
      </c>
      <c r="Q245" s="4">
        <f t="shared" si="53"/>
        <v>0.21810306463701173</v>
      </c>
      <c r="R245" s="4">
        <f t="shared" si="54"/>
        <v>0.26116522704494005</v>
      </c>
      <c r="S245" s="4">
        <f t="shared" si="55"/>
        <v>0.92738074446646634</v>
      </c>
      <c r="T245" s="4">
        <f t="shared" si="56"/>
        <v>0.38454727263382149</v>
      </c>
      <c r="U245" s="4"/>
      <c r="V245" s="4"/>
      <c r="W245" s="4"/>
      <c r="X245" s="4"/>
      <c r="Y245" s="4"/>
      <c r="Z245" s="4"/>
    </row>
    <row r="246" spans="8:26" x14ac:dyDescent="0.3">
      <c r="H246" s="1">
        <f t="shared" si="57"/>
        <v>244</v>
      </c>
      <c r="I246" s="4">
        <f t="shared" si="49"/>
        <v>4.2586033748661638</v>
      </c>
      <c r="J246" s="4">
        <f t="shared" si="58"/>
        <v>3.095890123708489E-2</v>
      </c>
      <c r="K246" s="4">
        <f t="shared" si="50"/>
        <v>0.17180226619722108</v>
      </c>
      <c r="L246" s="4">
        <f t="shared" si="51"/>
        <v>1.4013516655148799</v>
      </c>
      <c r="M246" s="4">
        <f t="shared" si="52"/>
        <v>0.16843249307795555</v>
      </c>
      <c r="Q246" s="4">
        <f t="shared" si="53"/>
        <v>0.21733570709603026</v>
      </c>
      <c r="R246" s="4">
        <f t="shared" si="54"/>
        <v>0.26270430816744161</v>
      </c>
      <c r="S246" s="4">
        <f t="shared" si="55"/>
        <v>0.92706593111632007</v>
      </c>
      <c r="T246" s="4">
        <f t="shared" si="56"/>
        <v>0.3851786905302324</v>
      </c>
      <c r="U246" s="4"/>
      <c r="V246" s="4"/>
      <c r="W246" s="4"/>
      <c r="X246" s="4"/>
      <c r="Y246" s="4"/>
      <c r="Z246" s="4"/>
    </row>
    <row r="247" spans="8:26" x14ac:dyDescent="0.3">
      <c r="H247" s="1">
        <f t="shared" si="57"/>
        <v>245</v>
      </c>
      <c r="I247" s="4">
        <f t="shared" si="49"/>
        <v>4.2760566673861078</v>
      </c>
      <c r="J247" s="4">
        <f t="shared" si="58"/>
        <v>2.8660447945488721E-2</v>
      </c>
      <c r="K247" s="4">
        <f t="shared" si="50"/>
        <v>0.1766210737335201</v>
      </c>
      <c r="L247" s="4">
        <f t="shared" si="51"/>
        <v>1.3990982946677086</v>
      </c>
      <c r="M247" s="4">
        <f t="shared" si="52"/>
        <v>0.17315678330396428</v>
      </c>
      <c r="Q247" s="4">
        <f t="shared" si="53"/>
        <v>0.21659532709660884</v>
      </c>
      <c r="R247" s="4">
        <f t="shared" si="54"/>
        <v>0.26425654711612151</v>
      </c>
      <c r="S247" s="4">
        <f t="shared" si="55"/>
        <v>0.92676218547553191</v>
      </c>
      <c r="T247" s="4">
        <f t="shared" si="56"/>
        <v>0.38581550650917801</v>
      </c>
      <c r="U247" s="4"/>
      <c r="V247" s="4"/>
      <c r="W247" s="4"/>
      <c r="X247" s="4"/>
      <c r="Y247" s="4"/>
      <c r="Z247" s="4"/>
    </row>
    <row r="248" spans="8:26" x14ac:dyDescent="0.3">
      <c r="H248" s="1">
        <f t="shared" si="57"/>
        <v>246</v>
      </c>
      <c r="I248" s="4">
        <f t="shared" si="49"/>
        <v>4.2935099599060509</v>
      </c>
      <c r="J248" s="4">
        <f t="shared" si="58"/>
        <v>2.6446444507128353E-2</v>
      </c>
      <c r="K248" s="4">
        <f t="shared" si="50"/>
        <v>0.18147926088311273</v>
      </c>
      <c r="L248" s="4">
        <f t="shared" si="51"/>
        <v>1.3969277172529839</v>
      </c>
      <c r="M248" s="4">
        <f t="shared" si="52"/>
        <v>0.1779196807415675</v>
      </c>
      <c r="Q248" s="4">
        <f t="shared" si="53"/>
        <v>0.21588215016566759</v>
      </c>
      <c r="R248" s="4">
        <f t="shared" si="54"/>
        <v>0.26582147106395893</v>
      </c>
      <c r="S248" s="4">
        <f t="shared" si="55"/>
        <v>0.92646960006796619</v>
      </c>
      <c r="T248" s="4">
        <f t="shared" si="56"/>
        <v>0.38645752659034205</v>
      </c>
      <c r="U248" s="4"/>
      <c r="V248" s="4"/>
      <c r="W248" s="4"/>
      <c r="X248" s="4"/>
      <c r="Y248" s="4"/>
      <c r="Z248" s="4"/>
    </row>
    <row r="249" spans="8:26" x14ac:dyDescent="0.3">
      <c r="H249" s="1">
        <f t="shared" si="57"/>
        <v>247</v>
      </c>
      <c r="I249" s="4">
        <f t="shared" si="49"/>
        <v>4.310963252425994</v>
      </c>
      <c r="J249" s="4">
        <f t="shared" si="58"/>
        <v>2.4317565328898505E-2</v>
      </c>
      <c r="K249" s="4">
        <f t="shared" si="50"/>
        <v>0.1863753477951311</v>
      </c>
      <c r="L249" s="4">
        <f t="shared" si="51"/>
        <v>1.3948405944496132</v>
      </c>
      <c r="M249" s="4">
        <f t="shared" si="52"/>
        <v>0.18271973456606674</v>
      </c>
      <c r="Q249" s="4">
        <f t="shared" si="53"/>
        <v>0.21519639354380843</v>
      </c>
      <c r="R249" s="4">
        <f t="shared" si="54"/>
        <v>0.26739860331995974</v>
      </c>
      <c r="S249" s="4">
        <f t="shared" si="55"/>
        <v>0.92618826401797261</v>
      </c>
      <c r="T249" s="4">
        <f t="shared" si="56"/>
        <v>0.38710455520818854</v>
      </c>
      <c r="U249" s="4"/>
      <c r="V249" s="4"/>
      <c r="W249" s="4"/>
      <c r="X249" s="4"/>
      <c r="Y249" s="4"/>
      <c r="Z249" s="4"/>
    </row>
    <row r="250" spans="8:26" x14ac:dyDescent="0.3">
      <c r="H250" s="1">
        <f t="shared" si="57"/>
        <v>248</v>
      </c>
      <c r="I250" s="4">
        <f t="shared" si="49"/>
        <v>4.3284165449459371</v>
      </c>
      <c r="J250" s="4">
        <f t="shared" si="58"/>
        <v>2.2274458888019766E-2</v>
      </c>
      <c r="K250" s="4">
        <f t="shared" si="50"/>
        <v>0.19130784307407239</v>
      </c>
      <c r="L250" s="4">
        <f t="shared" si="51"/>
        <v>1.3928375620154205</v>
      </c>
      <c r="M250" s="4">
        <f t="shared" si="52"/>
        <v>0.18755548263456787</v>
      </c>
      <c r="Q250" s="4">
        <f t="shared" si="53"/>
        <v>0.21453826611914134</v>
      </c>
      <c r="R250" s="4">
        <f t="shared" si="54"/>
        <v>0.26898746347436064</v>
      </c>
      <c r="S250" s="4">
        <f t="shared" si="55"/>
        <v>0.92591826302323743</v>
      </c>
      <c r="T250" s="4">
        <f t="shared" si="56"/>
        <v>0.38775639527153249</v>
      </c>
      <c r="U250" s="4"/>
      <c r="V250" s="4"/>
      <c r="W250" s="4"/>
      <c r="X250" s="4"/>
      <c r="Y250" s="4"/>
      <c r="Z250" s="4"/>
    </row>
    <row r="251" spans="8:26" x14ac:dyDescent="0.3">
      <c r="H251" s="1">
        <f t="shared" si="57"/>
        <v>249</v>
      </c>
      <c r="I251" s="4">
        <f t="shared" si="49"/>
        <v>4.3458698374658802</v>
      </c>
      <c r="J251" s="4">
        <f t="shared" si="58"/>
        <v>2.0317747534505992E-2</v>
      </c>
      <c r="K251" s="4">
        <f t="shared" si="50"/>
        <v>0.19627524423409248</v>
      </c>
      <c r="L251" s="4">
        <f t="shared" si="51"/>
        <v>1.3909192300934892</v>
      </c>
      <c r="M251" s="4">
        <f t="shared" si="52"/>
        <v>0.19242545193136429</v>
      </c>
      <c r="Q251" s="4">
        <f t="shared" si="53"/>
        <v>0.21390796836365536</v>
      </c>
      <c r="R251" s="4">
        <f t="shared" si="54"/>
        <v>0.27058756754496704</v>
      </c>
      <c r="S251" s="4">
        <f t="shared" si="55"/>
        <v>0.9256596793286791</v>
      </c>
      <c r="T251" s="4">
        <f t="shared" si="56"/>
        <v>0.38841284822357619</v>
      </c>
      <c r="U251" s="4"/>
      <c r="V251" s="4"/>
      <c r="W251" s="4"/>
      <c r="X251" s="4"/>
      <c r="Y251" s="4"/>
      <c r="Z251" s="4"/>
    </row>
    <row r="252" spans="8:26" x14ac:dyDescent="0.3">
      <c r="H252" s="1">
        <f t="shared" si="57"/>
        <v>250</v>
      </c>
      <c r="I252" s="4">
        <f t="shared" si="49"/>
        <v>4.3633231299858242</v>
      </c>
      <c r="J252" s="4">
        <f t="shared" si="58"/>
        <v>1.8448027301590619E-2</v>
      </c>
      <c r="K252" s="4">
        <f t="shared" si="50"/>
        <v>0.20127603815667794</v>
      </c>
      <c r="L252" s="4">
        <f t="shared" si="51"/>
        <v>1.3890861830263059</v>
      </c>
      <c r="M252" s="4">
        <f t="shared" si="52"/>
        <v>0.19732815901663198</v>
      </c>
      <c r="Q252" s="4">
        <f t="shared" si="53"/>
        <v>0.21330569227215262</v>
      </c>
      <c r="R252" s="4">
        <f t="shared" si="54"/>
        <v>0.27219842812457856</v>
      </c>
      <c r="S252" s="4">
        <f t="shared" si="55"/>
        <v>0.925412591701396</v>
      </c>
      <c r="T252" s="4">
        <f t="shared" si="56"/>
        <v>0.38907371410239117</v>
      </c>
      <c r="U252" s="4"/>
      <c r="V252" s="4"/>
      <c r="W252" s="4"/>
      <c r="X252" s="4"/>
      <c r="Y252" s="4"/>
      <c r="Z252" s="4"/>
    </row>
    <row r="253" spans="8:26" x14ac:dyDescent="0.3">
      <c r="H253" s="1">
        <f t="shared" si="57"/>
        <v>251</v>
      </c>
      <c r="I253" s="4">
        <f t="shared" si="49"/>
        <v>4.3807764225057673</v>
      </c>
      <c r="J253" s="4">
        <f t="shared" si="58"/>
        <v>1.6665867724168948E-2</v>
      </c>
      <c r="K253" s="4">
        <f t="shared" si="50"/>
        <v>0.20630870155155573</v>
      </c>
      <c r="L253" s="4">
        <f t="shared" si="51"/>
        <v>1.3873389791777648</v>
      </c>
      <c r="M253" s="4">
        <f t="shared" si="52"/>
        <v>0.20226211047829867</v>
      </c>
      <c r="Q253" s="4">
        <f t="shared" si="53"/>
        <v>0.212731621303765</v>
      </c>
      <c r="R253" s="4">
        <f t="shared" si="54"/>
        <v>0.27381955452945766</v>
      </c>
      <c r="S253" s="4">
        <f t="shared" si="55"/>
        <v>0.92517707540667282</v>
      </c>
      <c r="T253" s="4">
        <f t="shared" si="56"/>
        <v>0.38973879160182873</v>
      </c>
      <c r="U253" s="4"/>
      <c r="V253" s="4"/>
      <c r="W253" s="4"/>
      <c r="X253" s="4"/>
      <c r="Y253" s="4"/>
      <c r="Z253" s="4"/>
    </row>
    <row r="254" spans="8:26" x14ac:dyDescent="0.3">
      <c r="H254" s="1">
        <f t="shared" si="57"/>
        <v>252</v>
      </c>
      <c r="I254" s="4">
        <f t="shared" si="49"/>
        <v>4.3982297150257104</v>
      </c>
      <c r="J254" s="4">
        <f t="shared" si="58"/>
        <v>1.4971811665312529E-2</v>
      </c>
      <c r="K254" s="4">
        <f t="shared" si="50"/>
        <v>0.21137170142070349</v>
      </c>
      <c r="L254" s="4">
        <f t="shared" si="51"/>
        <v>1.3856781507630833</v>
      </c>
      <c r="M254" s="4">
        <f t="shared" si="52"/>
        <v>0.20722580338695318</v>
      </c>
      <c r="Q254" s="4">
        <f t="shared" si="53"/>
        <v>0.21218593032607058</v>
      </c>
      <c r="R254" s="4">
        <f t="shared" si="54"/>
        <v>0.27545045294879739</v>
      </c>
      <c r="S254" s="4">
        <f t="shared" si="55"/>
        <v>0.92495320218505461</v>
      </c>
      <c r="T254" s="4">
        <f t="shared" si="56"/>
        <v>0.39040787813283989</v>
      </c>
      <c r="U254" s="4"/>
      <c r="V254" s="4"/>
      <c r="W254" s="4"/>
      <c r="X254" s="4"/>
      <c r="Y254" s="4"/>
      <c r="Z254" s="4"/>
    </row>
    <row r="255" spans="8:26" x14ac:dyDescent="0.3">
      <c r="H255" s="1">
        <f t="shared" si="57"/>
        <v>253</v>
      </c>
      <c r="I255" s="4">
        <f t="shared" si="49"/>
        <v>4.4156830075456535</v>
      </c>
      <c r="J255" s="4">
        <f t="shared" si="58"/>
        <v>1.3366375150907495E-2</v>
      </c>
      <c r="K255" s="4">
        <f t="shared" si="50"/>
        <v>0.21646349552531469</v>
      </c>
      <c r="L255" s="4">
        <f t="shared" si="51"/>
        <v>1.3841042036866857</v>
      </c>
      <c r="M255" s="4">
        <f t="shared" si="52"/>
        <v>0.21221772575365111</v>
      </c>
      <c r="Q255" s="4">
        <f t="shared" si="53"/>
        <v>0.21166878556182744</v>
      </c>
      <c r="R255" s="4">
        <f t="shared" si="54"/>
        <v>0.27709062659514028</v>
      </c>
      <c r="S255" s="4">
        <f t="shared" si="55"/>
        <v>0.92474104023049342</v>
      </c>
      <c r="T255" s="4">
        <f t="shared" si="56"/>
        <v>0.3910807698851857</v>
      </c>
      <c r="U255" s="4"/>
      <c r="V255" s="4"/>
      <c r="W255" s="4"/>
      <c r="X255" s="4"/>
      <c r="Y255" s="4"/>
      <c r="Z255" s="4"/>
    </row>
    <row r="256" spans="8:26" x14ac:dyDescent="0.3">
      <c r="H256" s="1">
        <f t="shared" si="57"/>
        <v>254</v>
      </c>
      <c r="I256" s="4">
        <f t="shared" si="49"/>
        <v>4.4331363000655974</v>
      </c>
      <c r="J256" s="4">
        <f t="shared" si="58"/>
        <v>1.185004721246824E-2</v>
      </c>
      <c r="K256" s="4">
        <f t="shared" si="50"/>
        <v>0.22158253285557999</v>
      </c>
      <c r="L256" s="4">
        <f t="shared" si="51"/>
        <v>1.3826176173880982</v>
      </c>
      <c r="M256" s="4">
        <f t="shared" si="52"/>
        <v>0.21723635699048199</v>
      </c>
      <c r="Q256" s="4">
        <f t="shared" si="53"/>
        <v>0.21118034453834042</v>
      </c>
      <c r="R256" s="4">
        <f t="shared" si="54"/>
        <v>0.27873957585570502</v>
      </c>
      <c r="S256" s="4">
        <f t="shared" si="55"/>
        <v>0.92454065416957554</v>
      </c>
      <c r="T256" s="4">
        <f t="shared" si="56"/>
        <v>0.39175726188951998</v>
      </c>
      <c r="U256" s="4"/>
      <c r="V256" s="4"/>
      <c r="W256" s="4"/>
      <c r="X256" s="4"/>
      <c r="Y256" s="4"/>
      <c r="Z256" s="4"/>
    </row>
    <row r="257" spans="8:26" x14ac:dyDescent="0.3">
      <c r="H257" s="1">
        <f t="shared" si="57"/>
        <v>255</v>
      </c>
      <c r="I257" s="4">
        <f t="shared" si="49"/>
        <v>4.4505895925855405</v>
      </c>
      <c r="J257" s="4">
        <f t="shared" si="58"/>
        <v>1.0423289738174024E-2</v>
      </c>
      <c r="K257" s="4">
        <f t="shared" si="50"/>
        <v>0.2267272541031389</v>
      </c>
      <c r="L257" s="4">
        <f t="shared" si="51"/>
        <v>1.3812188446959084</v>
      </c>
      <c r="M257" s="4">
        <f t="shared" si="52"/>
        <v>0.22228016837375403</v>
      </c>
      <c r="Q257" s="4">
        <f t="shared" si="53"/>
        <v>0.21072075603947693</v>
      </c>
      <c r="R257" s="4">
        <f t="shared" si="54"/>
        <v>0.28039679844457299</v>
      </c>
      <c r="S257" s="4">
        <f t="shared" si="55"/>
        <v>0.92435210504183662</v>
      </c>
      <c r="T257" s="4">
        <f t="shared" si="56"/>
        <v>0.39243714807982477</v>
      </c>
      <c r="U257" s="4"/>
      <c r="V257" s="4"/>
      <c r="W257" s="4"/>
      <c r="X257" s="4"/>
      <c r="Y257" s="4"/>
      <c r="Z257" s="4"/>
    </row>
    <row r="258" spans="8:26" x14ac:dyDescent="0.3">
      <c r="H258" s="1">
        <f t="shared" si="57"/>
        <v>256</v>
      </c>
      <c r="I258" s="4">
        <f t="shared" si="49"/>
        <v>4.4680428851054836</v>
      </c>
      <c r="J258" s="4">
        <f t="shared" si="58"/>
        <v>9.0865373321726839E-3</v>
      </c>
      <c r="K258" s="4">
        <f t="shared" si="50"/>
        <v>0.2318960921360616</v>
      </c>
      <c r="L258" s="4">
        <f t="shared" si="51"/>
        <v>1.3799083116898285</v>
      </c>
      <c r="M258" s="4">
        <f t="shared" si="52"/>
        <v>0.22734762350965959</v>
      </c>
      <c r="Q258" s="4">
        <f t="shared" si="53"/>
        <v>0.2102901600603459</v>
      </c>
      <c r="R258" s="4">
        <f t="shared" si="54"/>
        <v>0.28206178955568983</v>
      </c>
      <c r="S258" s="4">
        <f t="shared" si="55"/>
        <v>0.92417545028116765</v>
      </c>
      <c r="T258" s="4">
        <f t="shared" si="56"/>
        <v>0.39312022135618041</v>
      </c>
      <c r="U258" s="4"/>
      <c r="V258" s="4"/>
      <c r="W258" s="4"/>
      <c r="X258" s="4"/>
      <c r="Y258" s="4"/>
      <c r="Z258" s="4"/>
    </row>
    <row r="259" spans="8:26" x14ac:dyDescent="0.3">
      <c r="H259" s="1">
        <f t="shared" si="57"/>
        <v>257</v>
      </c>
      <c r="I259" s="4">
        <f t="shared" ref="I259:I322" si="59">RADIANS(H259)</f>
        <v>4.4854961776254267</v>
      </c>
      <c r="J259" s="4">
        <f t="shared" si="58"/>
        <v>7.8401971821965843E-3</v>
      </c>
      <c r="K259" s="4">
        <f t="shared" ref="K259:K322" si="60">$B$7*COS(I259)+$B$7</f>
        <v>0.23708747247621159</v>
      </c>
      <c r="L259" s="4">
        <f t="shared" ref="L259:L322" si="61">$B$8*SIN(I259)+$B$7+$B$6</f>
        <v>1.3786864175709079</v>
      </c>
      <c r="M259" s="4">
        <f t="shared" ref="M259:M322" si="62">$B$8*COS(I259)+$B$8</f>
        <v>0.23243717880227477</v>
      </c>
      <c r="Q259" s="4">
        <f t="shared" ref="Q259:Q322" si="63">$D$20*SIN(I259)+$B$7</f>
        <v>0.20988868776465378</v>
      </c>
      <c r="R259" s="4">
        <f t="shared" ref="R259:R322" si="64">$D$20*COS(I259)+$B$7</f>
        <v>0.28373404201663388</v>
      </c>
      <c r="S259" s="4">
        <f t="shared" ref="S259:S322" si="65">$D$21*SIN(I259)+$N$102+0.1275</f>
        <v>0.92401074369831959</v>
      </c>
      <c r="T259" s="4">
        <f t="shared" ref="T259:T322" si="66">$D$21*COS(I259)+$O$102+0.002</f>
        <v>0.39380627364784976</v>
      </c>
      <c r="U259" s="4"/>
      <c r="V259" s="4"/>
      <c r="W259" s="4"/>
      <c r="X259" s="4"/>
      <c r="Y259" s="4"/>
      <c r="Z259" s="4"/>
    </row>
    <row r="260" spans="8:26" x14ac:dyDescent="0.3">
      <c r="H260" s="1">
        <f t="shared" ref="H260:H323" si="67">H259+1</f>
        <v>258</v>
      </c>
      <c r="I260" s="4">
        <f t="shared" si="59"/>
        <v>4.5029494701453698</v>
      </c>
      <c r="J260" s="4">
        <f t="shared" si="58"/>
        <v>6.6846489355288918E-3</v>
      </c>
      <c r="K260" s="4">
        <f t="shared" si="60"/>
        <v>0.24229981377884724</v>
      </c>
      <c r="L260" s="4">
        <f t="shared" si="61"/>
        <v>1.3775535345399317</v>
      </c>
      <c r="M260" s="4">
        <f t="shared" si="62"/>
        <v>0.23754728392375379</v>
      </c>
      <c r="Q260" s="4">
        <f t="shared" si="63"/>
        <v>0.209516461444751</v>
      </c>
      <c r="R260" s="4">
        <f t="shared" si="64"/>
        <v>0.28541304644310617</v>
      </c>
      <c r="S260" s="4">
        <f t="shared" si="65"/>
        <v>0.92385803546451317</v>
      </c>
      <c r="T260" s="4">
        <f t="shared" si="66"/>
        <v>0.39449509597665888</v>
      </c>
      <c r="U260" s="4"/>
      <c r="V260" s="4"/>
      <c r="W260" s="4"/>
      <c r="X260" s="4"/>
      <c r="Y260" s="4"/>
      <c r="Z260" s="4"/>
    </row>
    <row r="261" spans="8:26" x14ac:dyDescent="0.3">
      <c r="H261" s="1">
        <f t="shared" si="67"/>
        <v>259</v>
      </c>
      <c r="I261" s="4">
        <f t="shared" si="59"/>
        <v>4.5204027626653138</v>
      </c>
      <c r="J261" s="4">
        <f t="shared" si="58"/>
        <v>5.6202445833595793E-3</v>
      </c>
      <c r="K261" s="4">
        <f t="shared" si="60"/>
        <v>0.24753152831431496</v>
      </c>
      <c r="L261" s="4">
        <f t="shared" si="61"/>
        <v>1.3765100076840455</v>
      </c>
      <c r="M261" s="4">
        <f t="shared" si="62"/>
        <v>0.24267638228657423</v>
      </c>
      <c r="Q261" s="4">
        <f t="shared" si="63"/>
        <v>0.20917359448438044</v>
      </c>
      <c r="R261" s="4">
        <f t="shared" si="64"/>
        <v>0.28709829139409354</v>
      </c>
      <c r="S261" s="4">
        <f t="shared" si="65"/>
        <v>0.92371737209615601</v>
      </c>
      <c r="T261" s="4">
        <f t="shared" si="66"/>
        <v>0.39518647852065369</v>
      </c>
      <c r="U261" s="4"/>
      <c r="V261" s="4"/>
      <c r="W261" s="4"/>
      <c r="X261" s="4"/>
      <c r="Y261" s="4"/>
      <c r="Z261" s="4"/>
    </row>
    <row r="262" spans="8:26" x14ac:dyDescent="0.3">
      <c r="H262" s="1">
        <f t="shared" si="67"/>
        <v>260</v>
      </c>
      <c r="I262" s="4">
        <f t="shared" si="59"/>
        <v>4.5378560551852569</v>
      </c>
      <c r="J262" s="4">
        <f t="shared" si="58"/>
        <v>4.6473083535655824E-3</v>
      </c>
      <c r="K262" s="4">
        <f t="shared" si="60"/>
        <v>0.25278102245168599</v>
      </c>
      <c r="L262" s="4">
        <f t="shared" si="61"/>
        <v>1.3755561548716388</v>
      </c>
      <c r="M262" s="4">
        <f t="shared" si="62"/>
        <v>0.24782291151768754</v>
      </c>
      <c r="Q262" s="4">
        <f t="shared" si="63"/>
        <v>0.20886019132413969</v>
      </c>
      <c r="R262" s="4">
        <f t="shared" si="64"/>
        <v>0.28878926352765844</v>
      </c>
      <c r="S262" s="4">
        <f t="shared" si="65"/>
        <v>0.9235887964406726</v>
      </c>
      <c r="T262" s="4">
        <f t="shared" si="66"/>
        <v>0.39588021067801366</v>
      </c>
      <c r="U262" s="4"/>
      <c r="V262" s="4"/>
      <c r="W262" s="4"/>
      <c r="X262" s="4"/>
      <c r="Y262" s="4"/>
      <c r="Z262" s="4"/>
    </row>
    <row r="263" spans="8:26" x14ac:dyDescent="0.3">
      <c r="H263" s="1">
        <f t="shared" si="67"/>
        <v>261</v>
      </c>
      <c r="I263" s="4">
        <f t="shared" si="59"/>
        <v>4.5553093477052</v>
      </c>
      <c r="J263" s="4">
        <f t="shared" si="58"/>
        <v>3.7661366119474127E-3</v>
      </c>
      <c r="K263" s="4">
        <f t="shared" si="60"/>
        <v>0.25804669714419326</v>
      </c>
      <c r="L263" s="4">
        <f t="shared" si="61"/>
        <v>1.3746922666555181</v>
      </c>
      <c r="M263" s="4">
        <f t="shared" si="62"/>
        <v>0.25298530393443464</v>
      </c>
      <c r="Q263" s="4">
        <f t="shared" si="63"/>
        <v>0.20857634742966735</v>
      </c>
      <c r="R263" s="4">
        <f t="shared" si="64"/>
        <v>0.29048544775730817</v>
      </c>
      <c r="S263" s="4">
        <f t="shared" si="65"/>
        <v>0.92347234766345321</v>
      </c>
      <c r="T263" s="4">
        <f t="shared" si="66"/>
        <v>0.3965760811312033</v>
      </c>
      <c r="U263" s="4"/>
      <c r="V263" s="4"/>
      <c r="W263" s="4"/>
      <c r="X263" s="4"/>
      <c r="Y263" s="4"/>
      <c r="Z263" s="4"/>
    </row>
    <row r="264" spans="8:26" x14ac:dyDescent="0.3">
      <c r="H264" s="1">
        <f t="shared" si="67"/>
        <v>262</v>
      </c>
      <c r="I264" s="4">
        <f t="shared" si="59"/>
        <v>4.5727626402251431</v>
      </c>
      <c r="J264" s="4">
        <f t="shared" si="58"/>
        <v>2.9769977719536489E-3</v>
      </c>
      <c r="K264" s="4">
        <f t="shared" si="60"/>
        <v>0.26332694841631582</v>
      </c>
      <c r="L264" s="4">
        <f t="shared" si="61"/>
        <v>1.3739186061844031</v>
      </c>
      <c r="M264" s="4">
        <f t="shared" si="62"/>
        <v>0.25816198702207621</v>
      </c>
      <c r="Q264" s="4">
        <f t="shared" si="63"/>
        <v>0.20832214926256332</v>
      </c>
      <c r="R264" s="4">
        <f t="shared" si="64"/>
        <v>0.29218632740889522</v>
      </c>
      <c r="S264" s="4">
        <f t="shared" si="65"/>
        <v>0.92336806123592341</v>
      </c>
      <c r="T264" s="4">
        <f t="shared" si="66"/>
        <v>0.39727387791134156</v>
      </c>
      <c r="U264" s="4"/>
      <c r="V264" s="4"/>
      <c r="W264" s="4"/>
      <c r="X264" s="4"/>
      <c r="Y264" s="4"/>
      <c r="Z264" s="4"/>
    </row>
    <row r="265" spans="8:26" x14ac:dyDescent="0.3">
      <c r="H265" s="1">
        <f t="shared" si="67"/>
        <v>263</v>
      </c>
      <c r="I265" s="4">
        <f t="shared" si="59"/>
        <v>4.5902159327450871</v>
      </c>
      <c r="J265" s="4">
        <f t="shared" si="58"/>
        <v>2.2801322129195611E-3</v>
      </c>
      <c r="K265" s="4">
        <f t="shared" si="60"/>
        <v>0.26862016785236542</v>
      </c>
      <c r="L265" s="4">
        <f t="shared" si="61"/>
        <v>1.3732354091227674</v>
      </c>
      <c r="M265" s="4">
        <f t="shared" si="62"/>
        <v>0.26335138391279633</v>
      </c>
      <c r="Q265" s="4">
        <f t="shared" si="63"/>
        <v>0.20809767425405173</v>
      </c>
      <c r="R265" s="4">
        <f t="shared" si="64"/>
        <v>0.29389138437800089</v>
      </c>
      <c r="S265" s="4">
        <f t="shared" si="65"/>
        <v>0.92327596892473918</v>
      </c>
      <c r="T265" s="4">
        <f t="shared" si="66"/>
        <v>0.39797338846276953</v>
      </c>
      <c r="U265" s="4"/>
      <c r="V265" s="4"/>
      <c r="W265" s="4"/>
      <c r="X265" s="4"/>
      <c r="Y265" s="4"/>
      <c r="Z265" s="4"/>
    </row>
    <row r="266" spans="8:26" x14ac:dyDescent="0.3">
      <c r="H266" s="1">
        <f t="shared" si="67"/>
        <v>264</v>
      </c>
      <c r="I266" s="4">
        <f t="shared" si="59"/>
        <v>4.6076692252650302</v>
      </c>
      <c r="J266" s="4">
        <f t="shared" si="58"/>
        <v>1.6757522068451824E-3</v>
      </c>
      <c r="K266" s="4">
        <f t="shared" si="60"/>
        <v>0.27392474308642478</v>
      </c>
      <c r="L266" s="4">
        <f t="shared" si="61"/>
        <v>1.3726428835790547</v>
      </c>
      <c r="M266" s="4">
        <f t="shared" si="62"/>
        <v>0.26855191386603072</v>
      </c>
      <c r="Q266" s="4">
        <f t="shared" si="63"/>
        <v>0.20790299078139479</v>
      </c>
      <c r="R266" s="4">
        <f t="shared" si="64"/>
        <v>0.29560009928775505</v>
      </c>
      <c r="S266" s="4">
        <f t="shared" si="65"/>
        <v>0.92319609878211062</v>
      </c>
      <c r="T266" s="4">
        <f t="shared" si="66"/>
        <v>0.39867439970779689</v>
      </c>
      <c r="U266" s="4"/>
      <c r="V266" s="4"/>
      <c r="W266" s="4"/>
      <c r="X266" s="4"/>
      <c r="Y266" s="4"/>
      <c r="Z266" s="4"/>
    </row>
    <row r="267" spans="8:26" x14ac:dyDescent="0.3">
      <c r="H267" s="1">
        <f t="shared" si="67"/>
        <v>265</v>
      </c>
      <c r="I267" s="4">
        <f t="shared" si="59"/>
        <v>4.6251225177849733</v>
      </c>
      <c r="J267" s="4">
        <f t="shared" si="58"/>
        <v>1.1640418537350317E-3</v>
      </c>
      <c r="K267" s="4">
        <f t="shared" si="60"/>
        <v>0.27923905829349127</v>
      </c>
      <c r="L267" s="4">
        <f t="shared" si="61"/>
        <v>1.3721412100422854</v>
      </c>
      <c r="M267" s="4">
        <f t="shared" si="62"/>
        <v>0.27376199274997726</v>
      </c>
      <c r="Q267" s="4">
        <f t="shared" si="63"/>
        <v>0.2077381581470642</v>
      </c>
      <c r="R267" s="4">
        <f t="shared" si="64"/>
        <v>0.29731195164704349</v>
      </c>
      <c r="S267" s="4">
        <f t="shared" si="65"/>
        <v>0.92312847513725704</v>
      </c>
      <c r="T267" s="4">
        <f t="shared" si="66"/>
        <v>0.39937669811160753</v>
      </c>
      <c r="U267" s="4"/>
      <c r="V267" s="4"/>
      <c r="W267" s="4"/>
      <c r="X267" s="4"/>
      <c r="Y267" s="4"/>
      <c r="Z267" s="4"/>
    </row>
    <row r="268" spans="8:26" x14ac:dyDescent="0.3">
      <c r="H268" s="1">
        <f t="shared" si="67"/>
        <v>266</v>
      </c>
      <c r="I268" s="4">
        <f t="shared" si="59"/>
        <v>4.6425758103049164</v>
      </c>
      <c r="J268" s="4">
        <f t="shared" si="58"/>
        <v>7.4515702551980478E-4</v>
      </c>
      <c r="K268" s="4">
        <f t="shared" si="60"/>
        <v>0.28456149468167191</v>
      </c>
      <c r="L268" s="4">
        <f t="shared" si="61"/>
        <v>1.3717305413270786</v>
      </c>
      <c r="M268" s="4">
        <f t="shared" si="62"/>
        <v>0.27898003352413669</v>
      </c>
      <c r="Q268" s="4">
        <f t="shared" si="63"/>
        <v>0.20760322656067715</v>
      </c>
      <c r="R268" s="4">
        <f t="shared" si="64"/>
        <v>0.29902642000905455</v>
      </c>
      <c r="S268" s="4">
        <f t="shared" si="65"/>
        <v>0.92307311858899577</v>
      </c>
      <c r="T268" s="4">
        <f t="shared" si="66"/>
        <v>0.40008006974730437</v>
      </c>
      <c r="U268" s="4"/>
      <c r="V268" s="4"/>
      <c r="W268" s="4"/>
      <c r="X268" s="4"/>
      <c r="Y268" s="4"/>
      <c r="Z268" s="4"/>
    </row>
    <row r="269" spans="8:26" x14ac:dyDescent="0.3">
      <c r="H269" s="1">
        <f t="shared" si="67"/>
        <v>267</v>
      </c>
      <c r="I269" s="4">
        <f t="shared" si="59"/>
        <v>4.6600291028248595</v>
      </c>
      <c r="J269" s="4">
        <f t="shared" si="58"/>
        <v>4.1922531857585543E-4</v>
      </c>
      <c r="K269" s="4">
        <f t="shared" si="60"/>
        <v>0.28989043098528328</v>
      </c>
      <c r="L269" s="4">
        <f t="shared" si="61"/>
        <v>1.3714110025271034</v>
      </c>
      <c r="M269" s="4">
        <f t="shared" si="62"/>
        <v>0.28420444672274092</v>
      </c>
      <c r="Q269" s="4">
        <f t="shared" si="63"/>
        <v>0.20749823712370191</v>
      </c>
      <c r="R269" s="4">
        <f t="shared" si="64"/>
        <v>0.30074298213011674</v>
      </c>
      <c r="S269" s="4">
        <f t="shared" si="65"/>
        <v>0.92303004599946736</v>
      </c>
      <c r="T269" s="4">
        <f t="shared" si="66"/>
        <v>0.40078430036107349</v>
      </c>
      <c r="U269" s="4"/>
      <c r="V269" s="4"/>
      <c r="W269" s="4"/>
      <c r="X269" s="4"/>
      <c r="Y269" s="4"/>
      <c r="Z269" s="4"/>
    </row>
    <row r="270" spans="8:26" x14ac:dyDescent="0.3">
      <c r="H270" s="1">
        <f t="shared" si="67"/>
        <v>268</v>
      </c>
      <c r="I270" s="4">
        <f t="shared" si="59"/>
        <v>4.6774823953448035</v>
      </c>
      <c r="J270" s="4">
        <f t="shared" si="58"/>
        <v>1.8634601485861824E-4</v>
      </c>
      <c r="K270" s="4">
        <f t="shared" si="60"/>
        <v>0.29522424395870495</v>
      </c>
      <c r="L270" s="4">
        <f t="shared" si="61"/>
        <v>1.3711826909769731</v>
      </c>
      <c r="M270" s="4">
        <f t="shared" si="62"/>
        <v>0.28943364093891999</v>
      </c>
      <c r="Q270" s="4">
        <f t="shared" si="63"/>
        <v>0.20742322181693806</v>
      </c>
      <c r="R270" s="4">
        <f t="shared" si="64"/>
        <v>0.30246111512877927</v>
      </c>
      <c r="S270" s="4">
        <f t="shared" si="65"/>
        <v>0.92299927048900021</v>
      </c>
      <c r="T270" s="4">
        <f t="shared" si="66"/>
        <v>0.40148917543744789</v>
      </c>
      <c r="U270" s="4"/>
      <c r="V270" s="4"/>
      <c r="W270" s="4"/>
      <c r="X270" s="4"/>
      <c r="Y270" s="4"/>
      <c r="Z270" s="4"/>
    </row>
    <row r="271" spans="8:26" x14ac:dyDescent="0.3">
      <c r="H271" s="1">
        <f t="shared" si="67"/>
        <v>269</v>
      </c>
      <c r="I271" s="4">
        <f t="shared" si="59"/>
        <v>4.6949356878647466</v>
      </c>
      <c r="J271" s="4">
        <f t="shared" si="58"/>
        <v>4.6590051659911591E-5</v>
      </c>
      <c r="K271" s="4">
        <f t="shared" si="60"/>
        <v>0.30056130887083493</v>
      </c>
      <c r="L271" s="4">
        <f t="shared" si="61"/>
        <v>1.3710456762225982</v>
      </c>
      <c r="M271" s="4">
        <f t="shared" si="62"/>
        <v>0.29466602330945862</v>
      </c>
      <c r="Q271" s="4">
        <f t="shared" si="63"/>
        <v>0.20737820349077474</v>
      </c>
      <c r="R271" s="4">
        <f t="shared" si="64"/>
        <v>0.30418029564508681</v>
      </c>
      <c r="S271" s="4">
        <f t="shared" si="65"/>
        <v>0.92298080143211281</v>
      </c>
      <c r="T271" s="4">
        <f t="shared" si="66"/>
        <v>0.40219448026465093</v>
      </c>
      <c r="U271" s="4"/>
      <c r="V271" s="4"/>
      <c r="W271" s="4"/>
      <c r="X271" s="4"/>
      <c r="Y271" s="4"/>
      <c r="Z271" s="4"/>
    </row>
    <row r="272" spans="8:26" x14ac:dyDescent="0.3">
      <c r="H272" s="1">
        <f t="shared" si="67"/>
        <v>270</v>
      </c>
      <c r="I272" s="4">
        <f t="shared" si="59"/>
        <v>4.7123889803846897</v>
      </c>
      <c r="J272" s="4">
        <f t="shared" si="58"/>
        <v>0</v>
      </c>
      <c r="K272" s="4">
        <f t="shared" si="60"/>
        <v>0.30589999999999989</v>
      </c>
      <c r="L272" s="4">
        <f t="shared" si="61"/>
        <v>1.371</v>
      </c>
      <c r="M272" s="4">
        <f t="shared" si="62"/>
        <v>0.29989999999999989</v>
      </c>
      <c r="Q272" s="4">
        <f t="shared" si="63"/>
        <v>0.20736319585823024</v>
      </c>
      <c r="R272" s="4">
        <f t="shared" si="64"/>
        <v>0.30589999999999995</v>
      </c>
      <c r="S272" s="4">
        <f t="shared" si="65"/>
        <v>0.92297464445465849</v>
      </c>
      <c r="T272" s="4">
        <f t="shared" si="66"/>
        <v>0.40289999999999992</v>
      </c>
      <c r="U272" s="4"/>
      <c r="V272" s="4"/>
      <c r="W272" s="4"/>
      <c r="X272" s="4"/>
      <c r="Y272" s="4"/>
      <c r="Z272" s="4"/>
    </row>
    <row r="273" spans="8:26" x14ac:dyDescent="0.3">
      <c r="H273" s="1">
        <f t="shared" si="67"/>
        <v>271</v>
      </c>
      <c r="I273" s="4">
        <f t="shared" si="59"/>
        <v>4.7298422729046328</v>
      </c>
      <c r="J273" s="4">
        <f t="shared" si="58"/>
        <v>4.6590051659911591E-5</v>
      </c>
      <c r="K273" s="4">
        <f t="shared" si="60"/>
        <v>0.31123869112916486</v>
      </c>
      <c r="L273" s="4">
        <f t="shared" si="61"/>
        <v>1.3710456762225982</v>
      </c>
      <c r="M273" s="4">
        <f t="shared" si="62"/>
        <v>0.30513397669054115</v>
      </c>
      <c r="Q273" s="4">
        <f t="shared" si="63"/>
        <v>0.20737820349077474</v>
      </c>
      <c r="R273" s="4">
        <f t="shared" si="64"/>
        <v>0.30761970435491309</v>
      </c>
      <c r="S273" s="4">
        <f t="shared" si="65"/>
        <v>0.92298080143211281</v>
      </c>
      <c r="T273" s="4">
        <f t="shared" si="66"/>
        <v>0.40360551973534892</v>
      </c>
      <c r="U273" s="4"/>
      <c r="V273" s="4"/>
      <c r="W273" s="4"/>
      <c r="X273" s="4"/>
      <c r="Y273" s="4"/>
      <c r="Z273" s="4"/>
    </row>
    <row r="274" spans="8:26" x14ac:dyDescent="0.3">
      <c r="H274" s="1">
        <f t="shared" si="67"/>
        <v>272</v>
      </c>
      <c r="I274" s="4">
        <f t="shared" si="59"/>
        <v>4.7472955654245768</v>
      </c>
      <c r="J274" s="4">
        <f t="shared" si="58"/>
        <v>1.8634601485861824E-4</v>
      </c>
      <c r="K274" s="4">
        <f t="shared" si="60"/>
        <v>0.31657575604129506</v>
      </c>
      <c r="L274" s="4">
        <f t="shared" si="61"/>
        <v>1.3711826909769731</v>
      </c>
      <c r="M274" s="4">
        <f t="shared" si="62"/>
        <v>0.31036635906108007</v>
      </c>
      <c r="Q274" s="4">
        <f t="shared" si="63"/>
        <v>0.20742322181693806</v>
      </c>
      <c r="R274" s="4">
        <f t="shared" si="64"/>
        <v>0.30933888487122063</v>
      </c>
      <c r="S274" s="4">
        <f t="shared" si="65"/>
        <v>0.92299927048900021</v>
      </c>
      <c r="T274" s="4">
        <f t="shared" si="66"/>
        <v>0.40431082456255202</v>
      </c>
      <c r="U274" s="4"/>
      <c r="V274" s="4"/>
      <c r="W274" s="4"/>
      <c r="X274" s="4"/>
      <c r="Y274" s="4"/>
      <c r="Z274" s="4"/>
    </row>
    <row r="275" spans="8:26" x14ac:dyDescent="0.3">
      <c r="H275" s="1">
        <f t="shared" si="67"/>
        <v>273</v>
      </c>
      <c r="I275" s="4">
        <f t="shared" si="59"/>
        <v>4.7647488579445199</v>
      </c>
      <c r="J275" s="4">
        <f t="shared" si="58"/>
        <v>4.1922531857585543E-4</v>
      </c>
      <c r="K275" s="4">
        <f t="shared" si="60"/>
        <v>0.32190956901471651</v>
      </c>
      <c r="L275" s="4">
        <f t="shared" si="61"/>
        <v>1.3714110025271034</v>
      </c>
      <c r="M275" s="4">
        <f t="shared" si="62"/>
        <v>0.31559555327725886</v>
      </c>
      <c r="Q275" s="4">
        <f t="shared" si="63"/>
        <v>0.20749823712370191</v>
      </c>
      <c r="R275" s="4">
        <f t="shared" si="64"/>
        <v>0.31105701786988316</v>
      </c>
      <c r="S275" s="4">
        <f t="shared" si="65"/>
        <v>0.92303004599946736</v>
      </c>
      <c r="T275" s="4">
        <f t="shared" si="66"/>
        <v>0.40501569963892636</v>
      </c>
      <c r="U275" s="4"/>
      <c r="V275" s="4"/>
      <c r="W275" s="4"/>
      <c r="X275" s="4"/>
      <c r="Y275" s="4"/>
      <c r="Z275" s="4"/>
    </row>
    <row r="276" spans="8:26" x14ac:dyDescent="0.3">
      <c r="H276" s="1">
        <f t="shared" si="67"/>
        <v>274</v>
      </c>
      <c r="I276" s="4">
        <f t="shared" si="59"/>
        <v>4.782202150464463</v>
      </c>
      <c r="J276" s="4">
        <f t="shared" si="58"/>
        <v>7.4515702551974927E-4</v>
      </c>
      <c r="K276" s="4">
        <f t="shared" si="60"/>
        <v>0.32723850531832788</v>
      </c>
      <c r="L276" s="4">
        <f t="shared" si="61"/>
        <v>1.3717305413270786</v>
      </c>
      <c r="M276" s="4">
        <f t="shared" si="62"/>
        <v>0.32081996647586308</v>
      </c>
      <c r="Q276" s="4">
        <f t="shared" si="63"/>
        <v>0.20760322656067712</v>
      </c>
      <c r="R276" s="4">
        <f t="shared" si="64"/>
        <v>0.31277357999094529</v>
      </c>
      <c r="S276" s="4">
        <f t="shared" si="65"/>
        <v>0.92307311858899577</v>
      </c>
      <c r="T276" s="4">
        <f t="shared" si="66"/>
        <v>0.40571993025269548</v>
      </c>
      <c r="U276" s="4"/>
      <c r="V276" s="4"/>
      <c r="W276" s="4"/>
      <c r="X276" s="4"/>
      <c r="Y276" s="4"/>
      <c r="Z276" s="4"/>
    </row>
    <row r="277" spans="8:26" x14ac:dyDescent="0.3">
      <c r="H277" s="1">
        <f t="shared" si="67"/>
        <v>275</v>
      </c>
      <c r="I277" s="4">
        <f t="shared" si="59"/>
        <v>4.7996554429844061</v>
      </c>
      <c r="J277" s="4">
        <f t="shared" si="58"/>
        <v>1.1640418537350317E-3</v>
      </c>
      <c r="K277" s="4">
        <f t="shared" si="60"/>
        <v>0.33256094170650852</v>
      </c>
      <c r="L277" s="4">
        <f t="shared" si="61"/>
        <v>1.3721412100422854</v>
      </c>
      <c r="M277" s="4">
        <f t="shared" si="62"/>
        <v>0.32603800725002252</v>
      </c>
      <c r="Q277" s="4">
        <f t="shared" si="63"/>
        <v>0.2077381581470642</v>
      </c>
      <c r="R277" s="4">
        <f t="shared" si="64"/>
        <v>0.31448804835295641</v>
      </c>
      <c r="S277" s="4">
        <f t="shared" si="65"/>
        <v>0.92312847513725704</v>
      </c>
      <c r="T277" s="4">
        <f t="shared" si="66"/>
        <v>0.40642330188839232</v>
      </c>
      <c r="U277" s="4"/>
      <c r="V277" s="4"/>
      <c r="W277" s="4"/>
      <c r="X277" s="4"/>
      <c r="Y277" s="4"/>
      <c r="Z277" s="4"/>
    </row>
    <row r="278" spans="8:26" x14ac:dyDescent="0.3">
      <c r="H278" s="1">
        <f t="shared" si="67"/>
        <v>276</v>
      </c>
      <c r="I278" s="4">
        <f t="shared" si="59"/>
        <v>4.8171087355043491</v>
      </c>
      <c r="J278" s="4">
        <f t="shared" si="58"/>
        <v>1.6757522068451824E-3</v>
      </c>
      <c r="K278" s="4">
        <f t="shared" si="60"/>
        <v>0.33787525691357501</v>
      </c>
      <c r="L278" s="4">
        <f t="shared" si="61"/>
        <v>1.3726428835790547</v>
      </c>
      <c r="M278" s="4">
        <f t="shared" si="62"/>
        <v>0.33124808613396906</v>
      </c>
      <c r="Q278" s="4">
        <f t="shared" si="63"/>
        <v>0.20790299078139479</v>
      </c>
      <c r="R278" s="4">
        <f t="shared" si="64"/>
        <v>0.31619990071224485</v>
      </c>
      <c r="S278" s="4">
        <f t="shared" si="65"/>
        <v>0.92319609878211062</v>
      </c>
      <c r="T278" s="4">
        <f t="shared" si="66"/>
        <v>0.40712560029220296</v>
      </c>
      <c r="U278" s="4"/>
      <c r="V278" s="4"/>
      <c r="W278" s="4"/>
      <c r="X278" s="4"/>
      <c r="Y278" s="4"/>
      <c r="Z278" s="4"/>
    </row>
    <row r="279" spans="8:26" x14ac:dyDescent="0.3">
      <c r="H279" s="1">
        <f t="shared" si="67"/>
        <v>277</v>
      </c>
      <c r="I279" s="4">
        <f t="shared" si="59"/>
        <v>4.8345620280242931</v>
      </c>
      <c r="J279" s="4">
        <f t="shared" si="58"/>
        <v>2.2801322129196167E-3</v>
      </c>
      <c r="K279" s="4">
        <f t="shared" si="60"/>
        <v>0.34317983214763459</v>
      </c>
      <c r="L279" s="4">
        <f t="shared" si="61"/>
        <v>1.3732354091227674</v>
      </c>
      <c r="M279" s="4">
        <f t="shared" si="62"/>
        <v>0.33644861608720372</v>
      </c>
      <c r="Q279" s="4">
        <f t="shared" si="63"/>
        <v>0.20809767425405173</v>
      </c>
      <c r="R279" s="4">
        <f t="shared" si="64"/>
        <v>0.31790861562199907</v>
      </c>
      <c r="S279" s="4">
        <f t="shared" si="65"/>
        <v>0.92327596892473918</v>
      </c>
      <c r="T279" s="4">
        <f t="shared" si="66"/>
        <v>0.40782661153723032</v>
      </c>
      <c r="U279" s="4"/>
      <c r="V279" s="4"/>
      <c r="W279" s="4"/>
      <c r="X279" s="4"/>
      <c r="Y279" s="4"/>
      <c r="Z279" s="4"/>
    </row>
    <row r="280" spans="8:26" x14ac:dyDescent="0.3">
      <c r="H280" s="1">
        <f t="shared" si="67"/>
        <v>278</v>
      </c>
      <c r="I280" s="4">
        <f t="shared" si="59"/>
        <v>4.8520153205442362</v>
      </c>
      <c r="J280" s="4">
        <f t="shared" si="58"/>
        <v>2.9769977719536489E-3</v>
      </c>
      <c r="K280" s="4">
        <f t="shared" si="60"/>
        <v>0.34847305158368397</v>
      </c>
      <c r="L280" s="4">
        <f t="shared" si="61"/>
        <v>1.3739186061844031</v>
      </c>
      <c r="M280" s="4">
        <f t="shared" si="62"/>
        <v>0.34163801297792357</v>
      </c>
      <c r="Q280" s="4">
        <f t="shared" si="63"/>
        <v>0.20832214926256329</v>
      </c>
      <c r="R280" s="4">
        <f t="shared" si="64"/>
        <v>0.31961367259110468</v>
      </c>
      <c r="S280" s="4">
        <f t="shared" si="65"/>
        <v>0.92336806123592341</v>
      </c>
      <c r="T280" s="4">
        <f t="shared" si="66"/>
        <v>0.40852612208865829</v>
      </c>
      <c r="U280" s="4"/>
      <c r="V280" s="4"/>
      <c r="W280" s="4"/>
      <c r="X280" s="4"/>
      <c r="Y280" s="4"/>
      <c r="Z280" s="4"/>
    </row>
    <row r="281" spans="8:26" x14ac:dyDescent="0.3">
      <c r="H281" s="1">
        <f t="shared" si="67"/>
        <v>279</v>
      </c>
      <c r="I281" s="4">
        <f t="shared" si="59"/>
        <v>4.8694686130641793</v>
      </c>
      <c r="J281" s="4">
        <f t="shared" si="58"/>
        <v>3.7661366119473572E-3</v>
      </c>
      <c r="K281" s="4">
        <f t="shared" si="60"/>
        <v>0.35375330285580653</v>
      </c>
      <c r="L281" s="4">
        <f t="shared" si="61"/>
        <v>1.3746922666555181</v>
      </c>
      <c r="M281" s="4">
        <f t="shared" si="62"/>
        <v>0.34681469606556514</v>
      </c>
      <c r="Q281" s="4">
        <f t="shared" si="63"/>
        <v>0.20857634742966732</v>
      </c>
      <c r="R281" s="4">
        <f t="shared" si="64"/>
        <v>0.32131455224269168</v>
      </c>
      <c r="S281" s="4">
        <f t="shared" si="65"/>
        <v>0.92347234766345321</v>
      </c>
      <c r="T281" s="4">
        <f t="shared" si="66"/>
        <v>0.40922391886879655</v>
      </c>
      <c r="U281" s="4"/>
      <c r="V281" s="4"/>
      <c r="W281" s="4"/>
      <c r="X281" s="4"/>
      <c r="Y281" s="4"/>
      <c r="Z281" s="4"/>
    </row>
    <row r="282" spans="8:26" x14ac:dyDescent="0.3">
      <c r="H282" s="1">
        <f t="shared" si="67"/>
        <v>280</v>
      </c>
      <c r="I282" s="4">
        <f t="shared" si="59"/>
        <v>4.8869219055841224</v>
      </c>
      <c r="J282" s="4">
        <f t="shared" si="58"/>
        <v>4.6473083535655269E-3</v>
      </c>
      <c r="K282" s="4">
        <f t="shared" si="60"/>
        <v>0.3590189775483138</v>
      </c>
      <c r="L282" s="4">
        <f t="shared" si="61"/>
        <v>1.3755561548716388</v>
      </c>
      <c r="M282" s="4">
        <f t="shared" si="62"/>
        <v>0.35197708848231224</v>
      </c>
      <c r="Q282" s="4">
        <f t="shared" si="63"/>
        <v>0.20886019132413969</v>
      </c>
      <c r="R282" s="4">
        <f t="shared" si="64"/>
        <v>0.32301073647234146</v>
      </c>
      <c r="S282" s="4">
        <f t="shared" si="65"/>
        <v>0.9235887964406726</v>
      </c>
      <c r="T282" s="4">
        <f t="shared" si="66"/>
        <v>0.40991978932198619</v>
      </c>
      <c r="U282" s="4"/>
      <c r="V282" s="4"/>
      <c r="W282" s="4"/>
      <c r="X282" s="4"/>
      <c r="Y282" s="4"/>
      <c r="Z282" s="4"/>
    </row>
    <row r="283" spans="8:26" x14ac:dyDescent="0.3">
      <c r="H283" s="1">
        <f t="shared" si="67"/>
        <v>281</v>
      </c>
      <c r="I283" s="4">
        <f t="shared" si="59"/>
        <v>4.9043751981040664</v>
      </c>
      <c r="J283" s="4">
        <f t="shared" si="58"/>
        <v>5.6202445833596348E-3</v>
      </c>
      <c r="K283" s="4">
        <f t="shared" si="60"/>
        <v>0.3642684716856851</v>
      </c>
      <c r="L283" s="4">
        <f t="shared" si="61"/>
        <v>1.3765100076840455</v>
      </c>
      <c r="M283" s="4">
        <f t="shared" si="62"/>
        <v>0.35712361771342582</v>
      </c>
      <c r="Q283" s="4">
        <f t="shared" si="63"/>
        <v>0.20917359448438044</v>
      </c>
      <c r="R283" s="4">
        <f t="shared" si="64"/>
        <v>0.32470170860590641</v>
      </c>
      <c r="S283" s="4">
        <f t="shared" si="65"/>
        <v>0.92371737209615601</v>
      </c>
      <c r="T283" s="4">
        <f t="shared" si="66"/>
        <v>0.41061352147934616</v>
      </c>
      <c r="U283" s="4"/>
      <c r="V283" s="4"/>
      <c r="W283" s="4"/>
      <c r="X283" s="4"/>
      <c r="Y283" s="4"/>
      <c r="Z283" s="4"/>
    </row>
    <row r="284" spans="8:26" x14ac:dyDescent="0.3">
      <c r="H284" s="1">
        <f t="shared" si="67"/>
        <v>282</v>
      </c>
      <c r="I284" s="4">
        <f t="shared" si="59"/>
        <v>4.9218284906240095</v>
      </c>
      <c r="J284" s="4">
        <f t="shared" si="58"/>
        <v>6.6846489355288918E-3</v>
      </c>
      <c r="K284" s="4">
        <f t="shared" si="60"/>
        <v>0.36950018622115255</v>
      </c>
      <c r="L284" s="4">
        <f t="shared" si="61"/>
        <v>1.3775535345399317</v>
      </c>
      <c r="M284" s="4">
        <f t="shared" si="62"/>
        <v>0.36225271607624598</v>
      </c>
      <c r="Q284" s="4">
        <f t="shared" si="63"/>
        <v>0.209516461444751</v>
      </c>
      <c r="R284" s="4">
        <f t="shared" si="64"/>
        <v>0.32638695355689368</v>
      </c>
      <c r="S284" s="4">
        <f t="shared" si="65"/>
        <v>0.92385803546451317</v>
      </c>
      <c r="T284" s="4">
        <f t="shared" si="66"/>
        <v>0.41130490402334097</v>
      </c>
      <c r="U284" s="4"/>
      <c r="V284" s="4"/>
      <c r="W284" s="4"/>
      <c r="X284" s="4"/>
      <c r="Y284" s="4"/>
      <c r="Z284" s="4"/>
    </row>
    <row r="285" spans="8:26" x14ac:dyDescent="0.3">
      <c r="H285" s="1">
        <f t="shared" si="67"/>
        <v>283</v>
      </c>
      <c r="I285" s="4">
        <f t="shared" si="59"/>
        <v>4.9392817831439526</v>
      </c>
      <c r="J285" s="4">
        <f t="shared" si="58"/>
        <v>7.8401971821965288E-3</v>
      </c>
      <c r="K285" s="4">
        <f t="shared" si="60"/>
        <v>0.3747125275237882</v>
      </c>
      <c r="L285" s="4">
        <f t="shared" si="61"/>
        <v>1.3786864175709079</v>
      </c>
      <c r="M285" s="4">
        <f t="shared" si="62"/>
        <v>0.36736282119772501</v>
      </c>
      <c r="Q285" s="4">
        <f t="shared" si="63"/>
        <v>0.20988868776465375</v>
      </c>
      <c r="R285" s="4">
        <f t="shared" si="64"/>
        <v>0.32806595798336596</v>
      </c>
      <c r="S285" s="4">
        <f t="shared" si="65"/>
        <v>0.92401074369831959</v>
      </c>
      <c r="T285" s="4">
        <f t="shared" si="66"/>
        <v>0.41199372635215009</v>
      </c>
      <c r="U285" s="4"/>
      <c r="V285" s="4"/>
      <c r="W285" s="4"/>
      <c r="X285" s="4"/>
      <c r="Y285" s="4"/>
      <c r="Z285" s="4"/>
    </row>
    <row r="286" spans="8:26" x14ac:dyDescent="0.3">
      <c r="H286" s="1">
        <f t="shared" si="67"/>
        <v>284</v>
      </c>
      <c r="I286" s="4">
        <f t="shared" si="59"/>
        <v>4.9567350756638957</v>
      </c>
      <c r="J286" s="4">
        <f t="shared" ref="J286:J349" si="68">$B$7*SIN(I286)+$B$7</f>
        <v>9.0865373321726284E-3</v>
      </c>
      <c r="K286" s="4">
        <f t="shared" si="60"/>
        <v>0.37990390786393824</v>
      </c>
      <c r="L286" s="4">
        <f t="shared" si="61"/>
        <v>1.3799083116898285</v>
      </c>
      <c r="M286" s="4">
        <f t="shared" si="62"/>
        <v>0.37245237649034019</v>
      </c>
      <c r="Q286" s="4">
        <f t="shared" si="63"/>
        <v>0.2102901600603459</v>
      </c>
      <c r="R286" s="4">
        <f t="shared" si="64"/>
        <v>0.32973821044431006</v>
      </c>
      <c r="S286" s="4">
        <f t="shared" si="65"/>
        <v>0.92417545028116743</v>
      </c>
      <c r="T286" s="4">
        <f t="shared" si="66"/>
        <v>0.41267977864381944</v>
      </c>
      <c r="U286" s="4"/>
      <c r="V286" s="4"/>
      <c r="W286" s="4"/>
      <c r="X286" s="4"/>
      <c r="Y286" s="4"/>
      <c r="Z286" s="4"/>
    </row>
    <row r="287" spans="8:26" x14ac:dyDescent="0.3">
      <c r="H287" s="1">
        <f t="shared" si="67"/>
        <v>285</v>
      </c>
      <c r="I287" s="4">
        <f t="shared" si="59"/>
        <v>4.9741883681838388</v>
      </c>
      <c r="J287" s="4">
        <f t="shared" si="68"/>
        <v>1.0423289738173969E-2</v>
      </c>
      <c r="K287" s="4">
        <f t="shared" si="60"/>
        <v>0.38507274589686091</v>
      </c>
      <c r="L287" s="4">
        <f t="shared" si="61"/>
        <v>1.3812188446959084</v>
      </c>
      <c r="M287" s="4">
        <f t="shared" si="62"/>
        <v>0.37751983162624575</v>
      </c>
      <c r="Q287" s="4">
        <f t="shared" si="63"/>
        <v>0.21072075603947693</v>
      </c>
      <c r="R287" s="4">
        <f t="shared" si="64"/>
        <v>0.33140320155542685</v>
      </c>
      <c r="S287" s="4">
        <f t="shared" si="65"/>
        <v>0.92435210504183662</v>
      </c>
      <c r="T287" s="4">
        <f t="shared" si="66"/>
        <v>0.41336285192017508</v>
      </c>
      <c r="U287" s="4"/>
      <c r="V287" s="4"/>
      <c r="W287" s="4"/>
      <c r="X287" s="4"/>
      <c r="Y287" s="4"/>
      <c r="Z287" s="4"/>
    </row>
    <row r="288" spans="8:26" x14ac:dyDescent="0.3">
      <c r="H288" s="1">
        <f t="shared" si="67"/>
        <v>286</v>
      </c>
      <c r="I288" s="4">
        <f t="shared" si="59"/>
        <v>4.9916416607037828</v>
      </c>
      <c r="J288" s="4">
        <f t="shared" si="68"/>
        <v>1.1850047212468295E-2</v>
      </c>
      <c r="K288" s="4">
        <f t="shared" si="60"/>
        <v>0.39021746714442007</v>
      </c>
      <c r="L288" s="4">
        <f t="shared" si="61"/>
        <v>1.3826176173880982</v>
      </c>
      <c r="M288" s="4">
        <f t="shared" si="62"/>
        <v>0.38256364300951806</v>
      </c>
      <c r="Q288" s="4">
        <f t="shared" si="63"/>
        <v>0.21118034453834045</v>
      </c>
      <c r="R288" s="4">
        <f t="shared" si="64"/>
        <v>0.33306042414429493</v>
      </c>
      <c r="S288" s="4">
        <f t="shared" si="65"/>
        <v>0.92454065416957554</v>
      </c>
      <c r="T288" s="4">
        <f t="shared" si="66"/>
        <v>0.41404273811047992</v>
      </c>
      <c r="U288" s="4"/>
      <c r="V288" s="4"/>
      <c r="W288" s="4"/>
      <c r="X288" s="4"/>
      <c r="Y288" s="4"/>
      <c r="Z288" s="4"/>
    </row>
    <row r="289" spans="8:26" x14ac:dyDescent="0.3">
      <c r="H289" s="1">
        <f t="shared" si="67"/>
        <v>287</v>
      </c>
      <c r="I289" s="4">
        <f t="shared" si="59"/>
        <v>5.0090949532237259</v>
      </c>
      <c r="J289" s="4">
        <f t="shared" si="68"/>
        <v>1.3366375150907439E-2</v>
      </c>
      <c r="K289" s="4">
        <f t="shared" si="60"/>
        <v>0.3953365044746851</v>
      </c>
      <c r="L289" s="4">
        <f t="shared" si="61"/>
        <v>1.3841042036866857</v>
      </c>
      <c r="M289" s="4">
        <f t="shared" si="62"/>
        <v>0.38758227424634867</v>
      </c>
      <c r="Q289" s="4">
        <f t="shared" si="63"/>
        <v>0.21166878556182744</v>
      </c>
      <c r="R289" s="4">
        <f t="shared" si="64"/>
        <v>0.33470937340485957</v>
      </c>
      <c r="S289" s="4">
        <f t="shared" si="65"/>
        <v>0.92474104023049342</v>
      </c>
      <c r="T289" s="4">
        <f t="shared" si="66"/>
        <v>0.41471923011481415</v>
      </c>
      <c r="U289" s="4"/>
      <c r="V289" s="4"/>
      <c r="W289" s="4"/>
      <c r="X289" s="4"/>
      <c r="Y289" s="4"/>
      <c r="Z289" s="4"/>
    </row>
    <row r="290" spans="8:26" x14ac:dyDescent="0.3">
      <c r="H290" s="1">
        <f t="shared" si="67"/>
        <v>288</v>
      </c>
      <c r="I290" s="4">
        <f t="shared" si="59"/>
        <v>5.026548245743669</v>
      </c>
      <c r="J290" s="4">
        <f t="shared" si="68"/>
        <v>1.4971811665312473E-2</v>
      </c>
      <c r="K290" s="4">
        <f t="shared" si="60"/>
        <v>0.40042829857929629</v>
      </c>
      <c r="L290" s="4">
        <f t="shared" si="61"/>
        <v>1.3856781507630833</v>
      </c>
      <c r="M290" s="4">
        <f t="shared" si="62"/>
        <v>0.3925741966130466</v>
      </c>
      <c r="Q290" s="4">
        <f t="shared" si="63"/>
        <v>0.21218593032607058</v>
      </c>
      <c r="R290" s="4">
        <f t="shared" si="64"/>
        <v>0.33634954705120246</v>
      </c>
      <c r="S290" s="4">
        <f t="shared" si="65"/>
        <v>0.92495320218505461</v>
      </c>
      <c r="T290" s="4">
        <f t="shared" si="66"/>
        <v>0.41539212186715996</v>
      </c>
      <c r="U290" s="4"/>
      <c r="V290" s="4"/>
      <c r="W290" s="4"/>
      <c r="X290" s="4"/>
      <c r="Y290" s="4"/>
      <c r="Z290" s="4"/>
    </row>
    <row r="291" spans="8:26" x14ac:dyDescent="0.3">
      <c r="H291" s="1">
        <f t="shared" si="67"/>
        <v>289</v>
      </c>
      <c r="I291" s="4">
        <f t="shared" si="59"/>
        <v>5.0440015382636121</v>
      </c>
      <c r="J291" s="4">
        <f t="shared" si="68"/>
        <v>1.6665867724168948E-2</v>
      </c>
      <c r="K291" s="4">
        <f t="shared" si="60"/>
        <v>0.40549129844844406</v>
      </c>
      <c r="L291" s="4">
        <f t="shared" si="61"/>
        <v>1.3873389791777648</v>
      </c>
      <c r="M291" s="4">
        <f t="shared" si="62"/>
        <v>0.3975378895217011</v>
      </c>
      <c r="Q291" s="4">
        <f t="shared" si="63"/>
        <v>0.212731621303765</v>
      </c>
      <c r="R291" s="4">
        <f t="shared" si="64"/>
        <v>0.33798044547054218</v>
      </c>
      <c r="S291" s="4">
        <f t="shared" si="65"/>
        <v>0.92517707540667282</v>
      </c>
      <c r="T291" s="4">
        <f t="shared" si="66"/>
        <v>0.41606120839817112</v>
      </c>
      <c r="U291" s="4"/>
      <c r="V291" s="4"/>
      <c r="W291" s="4"/>
      <c r="X291" s="4"/>
      <c r="Y291" s="4"/>
      <c r="Z291" s="4"/>
    </row>
    <row r="292" spans="8:26" x14ac:dyDescent="0.3">
      <c r="H292" s="1">
        <f t="shared" si="67"/>
        <v>290</v>
      </c>
      <c r="I292" s="4">
        <f t="shared" si="59"/>
        <v>5.0614548307835561</v>
      </c>
      <c r="J292" s="4">
        <f t="shared" si="68"/>
        <v>1.8448027301590619E-2</v>
      </c>
      <c r="K292" s="4">
        <f t="shared" si="60"/>
        <v>0.41052396184332207</v>
      </c>
      <c r="L292" s="4">
        <f t="shared" si="61"/>
        <v>1.3890861830263062</v>
      </c>
      <c r="M292" s="4">
        <f t="shared" si="62"/>
        <v>0.40247184098336808</v>
      </c>
      <c r="Q292" s="4">
        <f t="shared" si="63"/>
        <v>0.21330569227215262</v>
      </c>
      <c r="R292" s="4">
        <f t="shared" si="64"/>
        <v>0.33960157187542139</v>
      </c>
      <c r="S292" s="4">
        <f t="shared" si="65"/>
        <v>0.925412591701396</v>
      </c>
      <c r="T292" s="4">
        <f t="shared" si="66"/>
        <v>0.41672628589760874</v>
      </c>
      <c r="U292" s="4"/>
      <c r="V292" s="4"/>
      <c r="W292" s="4"/>
      <c r="X292" s="4"/>
      <c r="Y292" s="4"/>
      <c r="Z292" s="4"/>
    </row>
    <row r="293" spans="8:26" x14ac:dyDescent="0.3">
      <c r="H293" s="1">
        <f t="shared" si="67"/>
        <v>291</v>
      </c>
      <c r="I293" s="4">
        <f t="shared" si="59"/>
        <v>5.0789081233034992</v>
      </c>
      <c r="J293" s="4">
        <f t="shared" si="68"/>
        <v>2.0317747534505992E-2</v>
      </c>
      <c r="K293" s="4">
        <f t="shared" si="60"/>
        <v>0.41552475576590731</v>
      </c>
      <c r="L293" s="4">
        <f t="shared" si="61"/>
        <v>1.3909192300934892</v>
      </c>
      <c r="M293" s="4">
        <f t="shared" si="62"/>
        <v>0.40737454806863549</v>
      </c>
      <c r="Q293" s="4">
        <f t="shared" si="63"/>
        <v>0.21390796836365533</v>
      </c>
      <c r="R293" s="4">
        <f t="shared" si="64"/>
        <v>0.34121243245503285</v>
      </c>
      <c r="S293" s="4">
        <f t="shared" si="65"/>
        <v>0.9256596793286791</v>
      </c>
      <c r="T293" s="4">
        <f t="shared" si="66"/>
        <v>0.41738715177642366</v>
      </c>
      <c r="U293" s="4"/>
      <c r="V293" s="4"/>
      <c r="W293" s="4"/>
      <c r="X293" s="4"/>
      <c r="Y293" s="4"/>
      <c r="Z293" s="4"/>
    </row>
    <row r="294" spans="8:26" x14ac:dyDescent="0.3">
      <c r="H294" s="1">
        <f t="shared" si="67"/>
        <v>292</v>
      </c>
      <c r="I294" s="4">
        <f t="shared" si="59"/>
        <v>5.0963614158234423</v>
      </c>
      <c r="J294" s="4">
        <f t="shared" si="68"/>
        <v>2.227445888801971E-2</v>
      </c>
      <c r="K294" s="4">
        <f t="shared" si="60"/>
        <v>0.4204921569259274</v>
      </c>
      <c r="L294" s="4">
        <f t="shared" si="61"/>
        <v>1.3928375620154205</v>
      </c>
      <c r="M294" s="4">
        <f t="shared" si="62"/>
        <v>0.41224451736543194</v>
      </c>
      <c r="Q294" s="4">
        <f t="shared" si="63"/>
        <v>0.21453826611914134</v>
      </c>
      <c r="R294" s="4">
        <f t="shared" si="64"/>
        <v>0.34281253652563926</v>
      </c>
      <c r="S294" s="4">
        <f t="shared" si="65"/>
        <v>0.92591826302323743</v>
      </c>
      <c r="T294" s="4">
        <f t="shared" si="66"/>
        <v>0.4180436047284673</v>
      </c>
      <c r="U294" s="4"/>
      <c r="V294" s="4"/>
      <c r="W294" s="4"/>
      <c r="X294" s="4"/>
      <c r="Y294" s="4"/>
      <c r="Z294" s="4"/>
    </row>
    <row r="295" spans="8:26" x14ac:dyDescent="0.3">
      <c r="H295" s="1">
        <f t="shared" si="67"/>
        <v>293</v>
      </c>
      <c r="I295" s="4">
        <f t="shared" si="59"/>
        <v>5.1138147083433854</v>
      </c>
      <c r="J295" s="4">
        <f t="shared" si="68"/>
        <v>2.4317565328898449E-2</v>
      </c>
      <c r="K295" s="4">
        <f t="shared" si="60"/>
        <v>0.42542465220486869</v>
      </c>
      <c r="L295" s="4">
        <f t="shared" si="61"/>
        <v>1.3948405944496132</v>
      </c>
      <c r="M295" s="4">
        <f t="shared" si="62"/>
        <v>0.41708026543393306</v>
      </c>
      <c r="Q295" s="4">
        <f t="shared" si="63"/>
        <v>0.21519639354380837</v>
      </c>
      <c r="R295" s="4">
        <f t="shared" si="64"/>
        <v>0.34440139668004016</v>
      </c>
      <c r="S295" s="4">
        <f t="shared" si="65"/>
        <v>0.92618826401797261</v>
      </c>
      <c r="T295" s="4">
        <f t="shared" si="66"/>
        <v>0.41869544479181131</v>
      </c>
      <c r="U295" s="4"/>
      <c r="V295" s="4"/>
      <c r="W295" s="4"/>
      <c r="X295" s="4"/>
      <c r="Y295" s="4"/>
      <c r="Z295" s="4"/>
    </row>
    <row r="296" spans="8:26" x14ac:dyDescent="0.3">
      <c r="H296" s="1">
        <f t="shared" si="67"/>
        <v>294</v>
      </c>
      <c r="I296" s="4">
        <f t="shared" si="59"/>
        <v>5.1312680008633285</v>
      </c>
      <c r="J296" s="4">
        <f t="shared" si="68"/>
        <v>2.6446444507128297E-2</v>
      </c>
      <c r="K296" s="4">
        <f t="shared" si="60"/>
        <v>0.43032073911688706</v>
      </c>
      <c r="L296" s="4">
        <f t="shared" si="61"/>
        <v>1.3969277172529839</v>
      </c>
      <c r="M296" s="4">
        <f t="shared" si="62"/>
        <v>0.42188031925843228</v>
      </c>
      <c r="Q296" s="4">
        <f t="shared" si="63"/>
        <v>0.21588215016566759</v>
      </c>
      <c r="R296" s="4">
        <f t="shared" si="64"/>
        <v>0.34597852893604092</v>
      </c>
      <c r="S296" s="4">
        <f t="shared" si="65"/>
        <v>0.92646960006796619</v>
      </c>
      <c r="T296" s="4">
        <f t="shared" si="66"/>
        <v>0.41934247340965775</v>
      </c>
      <c r="U296" s="4"/>
      <c r="V296" s="4"/>
      <c r="W296" s="4"/>
      <c r="X296" s="4"/>
      <c r="Y296" s="4"/>
      <c r="Z296" s="4"/>
    </row>
    <row r="297" spans="8:26" x14ac:dyDescent="0.3">
      <c r="H297" s="1">
        <f t="shared" si="67"/>
        <v>295</v>
      </c>
      <c r="I297" s="4">
        <f t="shared" si="59"/>
        <v>5.1487212933832724</v>
      </c>
      <c r="J297" s="4">
        <f t="shared" si="68"/>
        <v>2.8660447945488776E-2</v>
      </c>
      <c r="K297" s="4">
        <f t="shared" si="60"/>
        <v>0.43517892626647992</v>
      </c>
      <c r="L297" s="4">
        <f t="shared" si="61"/>
        <v>1.3990982946677086</v>
      </c>
      <c r="M297" s="4">
        <f t="shared" si="62"/>
        <v>0.42664321669603572</v>
      </c>
      <c r="Q297" s="4">
        <f t="shared" si="63"/>
        <v>0.21659532709660884</v>
      </c>
      <c r="R297" s="4">
        <f t="shared" si="64"/>
        <v>0.34754345288387845</v>
      </c>
      <c r="S297" s="4">
        <f t="shared" si="65"/>
        <v>0.92676218547553191</v>
      </c>
      <c r="T297" s="4">
        <f t="shared" si="66"/>
        <v>0.41998449349082184</v>
      </c>
      <c r="U297" s="4"/>
      <c r="V297" s="4"/>
      <c r="W297" s="4"/>
      <c r="X297" s="4"/>
      <c r="Y297" s="4"/>
      <c r="Z297" s="4"/>
    </row>
    <row r="298" spans="8:26" x14ac:dyDescent="0.3">
      <c r="H298" s="1">
        <f t="shared" si="67"/>
        <v>296</v>
      </c>
      <c r="I298" s="4">
        <f t="shared" si="59"/>
        <v>5.1661745859032155</v>
      </c>
      <c r="J298" s="4">
        <f t="shared" si="68"/>
        <v>3.0958901237084779E-2</v>
      </c>
      <c r="K298" s="4">
        <f t="shared" si="60"/>
        <v>0.43999773380277873</v>
      </c>
      <c r="L298" s="4">
        <f t="shared" si="61"/>
        <v>1.4013516655148797</v>
      </c>
      <c r="M298" s="4">
        <f t="shared" si="62"/>
        <v>0.43136750692204423</v>
      </c>
      <c r="Q298" s="4">
        <f t="shared" si="63"/>
        <v>0.21733570709603023</v>
      </c>
      <c r="R298" s="4">
        <f t="shared" si="64"/>
        <v>0.34909569183255823</v>
      </c>
      <c r="S298" s="4">
        <f t="shared" si="65"/>
        <v>0.92706593111632007</v>
      </c>
      <c r="T298" s="4">
        <f t="shared" si="66"/>
        <v>0.42062130946976745</v>
      </c>
      <c r="U298" s="4"/>
      <c r="V298" s="4"/>
      <c r="W298" s="4"/>
      <c r="X298" s="4"/>
      <c r="Y298" s="4"/>
      <c r="Z298" s="4"/>
    </row>
    <row r="299" spans="8:26" x14ac:dyDescent="0.3">
      <c r="H299" s="1">
        <f t="shared" si="67"/>
        <v>297</v>
      </c>
      <c r="I299" s="4">
        <f t="shared" si="59"/>
        <v>5.1836278784231586</v>
      </c>
      <c r="J299" s="4">
        <f t="shared" si="68"/>
        <v>3.3341104250778242E-2</v>
      </c>
      <c r="K299" s="4">
        <f t="shared" si="60"/>
        <v>0.44477569387032723</v>
      </c>
      <c r="L299" s="4">
        <f t="shared" si="61"/>
        <v>1.4036871433959084</v>
      </c>
      <c r="M299" s="4">
        <f t="shared" si="62"/>
        <v>0.43605175087188996</v>
      </c>
      <c r="Q299" s="4">
        <f t="shared" si="63"/>
        <v>0.21810306463701173</v>
      </c>
      <c r="R299" s="4">
        <f t="shared" si="64"/>
        <v>0.35063477295505979</v>
      </c>
      <c r="S299" s="4">
        <f t="shared" si="65"/>
        <v>0.92738074446646634</v>
      </c>
      <c r="T299" s="4">
        <f t="shared" si="66"/>
        <v>0.4212527273661783</v>
      </c>
      <c r="U299" s="4"/>
      <c r="V299" s="4"/>
      <c r="W299" s="4"/>
      <c r="X299" s="4"/>
      <c r="Y299" s="4"/>
      <c r="Z299" s="4"/>
    </row>
    <row r="300" spans="8:26" x14ac:dyDescent="0.3">
      <c r="H300" s="1">
        <f t="shared" si="67"/>
        <v>298</v>
      </c>
      <c r="I300" s="4">
        <f t="shared" si="59"/>
        <v>5.2010811709431017</v>
      </c>
      <c r="J300" s="4">
        <f t="shared" si="68"/>
        <v>3.5806331344454212E-2</v>
      </c>
      <c r="K300" s="4">
        <f t="shared" si="60"/>
        <v>0.44951135105620377</v>
      </c>
      <c r="L300" s="4">
        <f t="shared" si="61"/>
        <v>1.4061040169016077</v>
      </c>
      <c r="M300" s="4">
        <f t="shared" si="62"/>
        <v>0.44069452167948842</v>
      </c>
      <c r="Q300" s="4">
        <f t="shared" si="63"/>
        <v>0.21889716597501283</v>
      </c>
      <c r="R300" s="4">
        <f t="shared" si="64"/>
        <v>0.35216022743236375</v>
      </c>
      <c r="S300" s="4">
        <f t="shared" si="65"/>
        <v>0.92770652963077449</v>
      </c>
      <c r="T300" s="4">
        <f t="shared" si="66"/>
        <v>0.42187855484404663</v>
      </c>
      <c r="U300" s="4"/>
      <c r="V300" s="4"/>
      <c r="W300" s="4"/>
      <c r="X300" s="4"/>
      <c r="Y300" s="4"/>
      <c r="Z300" s="4"/>
    </row>
    <row r="301" spans="8:26" x14ac:dyDescent="0.3">
      <c r="H301" s="1">
        <f t="shared" si="67"/>
        <v>299</v>
      </c>
      <c r="I301" s="4">
        <f t="shared" si="59"/>
        <v>5.2185344634630457</v>
      </c>
      <c r="J301" s="4">
        <f t="shared" si="68"/>
        <v>3.8353831586058873E-2</v>
      </c>
      <c r="K301" s="4">
        <f t="shared" si="60"/>
        <v>0.45420326283335449</v>
      </c>
      <c r="L301" s="4">
        <f t="shared" si="61"/>
        <v>1.4086015498288953</v>
      </c>
      <c r="M301" s="4">
        <f t="shared" si="62"/>
        <v>0.44529440511187646</v>
      </c>
      <c r="Q301" s="4">
        <f t="shared" si="63"/>
        <v>0.21971776921907332</v>
      </c>
      <c r="R301" s="4">
        <f t="shared" si="64"/>
        <v>0.35367159059625902</v>
      </c>
      <c r="S301" s="4">
        <f t="shared" si="65"/>
        <v>0.92804318737192748</v>
      </c>
      <c r="T301" s="4">
        <f t="shared" si="66"/>
        <v>0.42249860127026007</v>
      </c>
      <c r="U301" s="4"/>
      <c r="V301" s="4"/>
      <c r="W301" s="4"/>
      <c r="X301" s="4"/>
      <c r="Y301" s="4"/>
      <c r="Z301" s="4"/>
    </row>
    <row r="302" spans="8:26" x14ac:dyDescent="0.3">
      <c r="H302" s="1">
        <f t="shared" si="67"/>
        <v>300</v>
      </c>
      <c r="I302" s="4">
        <f t="shared" si="59"/>
        <v>5.2359877559829888</v>
      </c>
      <c r="J302" s="4">
        <f t="shared" si="68"/>
        <v>4.0982828982340236E-2</v>
      </c>
      <c r="K302" s="4">
        <f t="shared" si="60"/>
        <v>0.45884999999999998</v>
      </c>
      <c r="L302" s="4">
        <f t="shared" si="61"/>
        <v>1.4111789814050468</v>
      </c>
      <c r="M302" s="4">
        <f t="shared" si="62"/>
        <v>0.44984999999999997</v>
      </c>
      <c r="Q302" s="4">
        <f t="shared" si="63"/>
        <v>0.22056462440549568</v>
      </c>
      <c r="R302" s="4">
        <f t="shared" si="64"/>
        <v>0.35516840207088485</v>
      </c>
      <c r="S302" s="4">
        <f t="shared" si="65"/>
        <v>0.92839061514071619</v>
      </c>
      <c r="T302" s="4">
        <f t="shared" si="66"/>
        <v>0.42311267777267064</v>
      </c>
      <c r="U302" s="4"/>
      <c r="V302" s="4"/>
      <c r="W302" s="4"/>
      <c r="X302" s="4"/>
      <c r="Y302" s="4"/>
      <c r="Z302" s="4"/>
    </row>
    <row r="303" spans="8:26" x14ac:dyDescent="0.3">
      <c r="H303" s="1">
        <f t="shared" si="67"/>
        <v>301</v>
      </c>
      <c r="I303" s="4">
        <f t="shared" si="59"/>
        <v>5.2534410485029319</v>
      </c>
      <c r="J303" s="4">
        <f t="shared" si="68"/>
        <v>4.3692522715223836E-2</v>
      </c>
      <c r="K303" s="4">
        <f t="shared" si="60"/>
        <v>0.4634501471149855</v>
      </c>
      <c r="L303" s="4">
        <f t="shared" si="61"/>
        <v>1.4138355265194364</v>
      </c>
      <c r="M303" s="4">
        <f t="shared" si="62"/>
        <v>0.45435991866552516</v>
      </c>
      <c r="Q303" s="4">
        <f t="shared" si="63"/>
        <v>0.22143747357398647</v>
      </c>
      <c r="R303" s="4">
        <f t="shared" si="64"/>
        <v>0.35665020591296609</v>
      </c>
      <c r="S303" s="4">
        <f t="shared" si="65"/>
        <v>0.92874870710727642</v>
      </c>
      <c r="T303" s="4">
        <f t="shared" si="66"/>
        <v>0.42372059729762707</v>
      </c>
      <c r="U303" s="4"/>
      <c r="V303" s="4"/>
      <c r="W303" s="4"/>
      <c r="X303" s="4"/>
      <c r="Y303" s="4"/>
      <c r="Z303" s="4"/>
    </row>
    <row r="304" spans="8:26" x14ac:dyDescent="0.3">
      <c r="H304" s="1">
        <f t="shared" si="67"/>
        <v>302</v>
      </c>
      <c r="I304" s="4">
        <f t="shared" si="59"/>
        <v>5.270894341022875</v>
      </c>
      <c r="J304" s="4">
        <f t="shared" si="68"/>
        <v>4.6482087385749216E-2</v>
      </c>
      <c r="K304" s="4">
        <f t="shared" si="60"/>
        <v>0.46800230292893724</v>
      </c>
      <c r="L304" s="4">
        <f t="shared" si="61"/>
        <v>1.4165703759626878</v>
      </c>
      <c r="M304" s="4">
        <f t="shared" si="62"/>
        <v>0.45882278734353799</v>
      </c>
      <c r="Q304" s="4">
        <f t="shared" si="63"/>
        <v>0.22233605084623348</v>
      </c>
      <c r="R304" s="4">
        <f t="shared" si="64"/>
        <v>0.35811655075069793</v>
      </c>
      <c r="S304" s="4">
        <f t="shared" si="65"/>
        <v>0.92911735419332664</v>
      </c>
      <c r="T304" s="4">
        <f t="shared" si="66"/>
        <v>0.42432217466695293</v>
      </c>
      <c r="U304" s="4"/>
      <c r="V304" s="4"/>
      <c r="W304" s="4"/>
      <c r="X304" s="4"/>
      <c r="Y304" s="4"/>
      <c r="Z304" s="4"/>
    </row>
    <row r="305" spans="8:26" x14ac:dyDescent="0.3">
      <c r="H305" s="1">
        <f t="shared" si="67"/>
        <v>303</v>
      </c>
      <c r="I305" s="4">
        <f t="shared" si="59"/>
        <v>5.2883476335428181</v>
      </c>
      <c r="J305" s="4">
        <f t="shared" si="68"/>
        <v>4.9350673265494693E-2</v>
      </c>
      <c r="K305" s="4">
        <f t="shared" si="60"/>
        <v>0.47250508081109655</v>
      </c>
      <c r="L305" s="4">
        <f t="shared" si="61"/>
        <v>1.4193826966731673</v>
      </c>
      <c r="M305" s="4">
        <f t="shared" si="62"/>
        <v>0.4632372466010064</v>
      </c>
      <c r="Q305" s="4">
        <f t="shared" si="63"/>
        <v>0.22326008250689491</v>
      </c>
      <c r="R305" s="4">
        <f t="shared" si="64"/>
        <v>0.35956698992123809</v>
      </c>
      <c r="S305" s="4">
        <f t="shared" si="65"/>
        <v>0.92949644410539278</v>
      </c>
      <c r="T305" s="4">
        <f t="shared" si="66"/>
        <v>0.42491722663435405</v>
      </c>
      <c r="U305" s="4"/>
      <c r="V305" s="4"/>
      <c r="W305" s="4"/>
      <c r="X305" s="4"/>
      <c r="Y305" s="4"/>
      <c r="Z305" s="4"/>
    </row>
    <row r="306" spans="8:26" x14ac:dyDescent="0.3">
      <c r="H306" s="1">
        <f t="shared" si="67"/>
        <v>304</v>
      </c>
      <c r="I306" s="4">
        <f t="shared" si="59"/>
        <v>5.3058009260627621</v>
      </c>
      <c r="J306" s="4">
        <f t="shared" si="68"/>
        <v>5.2297406555412762E-2</v>
      </c>
      <c r="K306" s="4">
        <f t="shared" si="60"/>
        <v>0.47695710917170142</v>
      </c>
      <c r="L306" s="4">
        <f t="shared" si="61"/>
        <v>1.4222716319907429</v>
      </c>
      <c r="M306" s="4">
        <f t="shared" si="62"/>
        <v>0.46760195175087693</v>
      </c>
      <c r="Q306" s="4">
        <f t="shared" si="63"/>
        <v>0.22420928708697563</v>
      </c>
      <c r="R306" s="4">
        <f t="shared" si="64"/>
        <v>0.36100108160676447</v>
      </c>
      <c r="S306" s="4">
        <f t="shared" si="65"/>
        <v>0.92988586136901574</v>
      </c>
      <c r="T306" s="4">
        <f t="shared" si="66"/>
        <v>0.42550557194123667</v>
      </c>
      <c r="U306" s="4"/>
      <c r="V306" s="4"/>
      <c r="W306" s="4"/>
      <c r="X306" s="4"/>
      <c r="Y306" s="4"/>
      <c r="Z306" s="4"/>
    </row>
    <row r="307" spans="8:26" x14ac:dyDescent="0.3">
      <c r="H307" s="1">
        <f t="shared" si="67"/>
        <v>305</v>
      </c>
      <c r="I307" s="4">
        <f t="shared" si="59"/>
        <v>5.3232542185827052</v>
      </c>
      <c r="J307" s="4">
        <f t="shared" si="68"/>
        <v>5.5321389651997399E-2</v>
      </c>
      <c r="K307" s="4">
        <f t="shared" si="60"/>
        <v>0.4813570318797849</v>
      </c>
      <c r="L307" s="4">
        <f t="shared" si="61"/>
        <v>1.4252363019177314</v>
      </c>
      <c r="M307" s="4">
        <f t="shared" si="62"/>
        <v>0.47191557326167866</v>
      </c>
      <c r="Q307" s="4">
        <f t="shared" si="63"/>
        <v>0.22518337544956529</v>
      </c>
      <c r="R307" s="4">
        <f t="shared" si="64"/>
        <v>0.3624183889690572</v>
      </c>
      <c r="S307" s="4">
        <f t="shared" si="65"/>
        <v>0.93028548736392414</v>
      </c>
      <c r="T307" s="4">
        <f t="shared" si="66"/>
        <v>0.42608703137192083</v>
      </c>
      <c r="U307" s="4"/>
      <c r="V307" s="4"/>
      <c r="W307" s="4"/>
      <c r="X307" s="4"/>
      <c r="Y307" s="4"/>
      <c r="Z307" s="4"/>
    </row>
    <row r="308" spans="8:26" x14ac:dyDescent="0.3">
      <c r="H308" s="1">
        <f t="shared" si="67"/>
        <v>306</v>
      </c>
      <c r="I308" s="4">
        <f t="shared" si="59"/>
        <v>5.3407075111026483</v>
      </c>
      <c r="J308" s="4">
        <f t="shared" si="68"/>
        <v>5.842170142070352E-2</v>
      </c>
      <c r="K308" s="4">
        <f t="shared" si="60"/>
        <v>0.48570350867626738</v>
      </c>
      <c r="L308" s="4">
        <f t="shared" si="61"/>
        <v>1.4282758033869531</v>
      </c>
      <c r="M308" s="4">
        <f t="shared" si="62"/>
        <v>0.47617679716251254</v>
      </c>
      <c r="Q308" s="4">
        <f t="shared" si="63"/>
        <v>0.22618205087791254</v>
      </c>
      <c r="R308" s="4">
        <f t="shared" si="64"/>
        <v>0.36381848028256403</v>
      </c>
      <c r="S308" s="4">
        <f t="shared" si="65"/>
        <v>0.93069520036016917</v>
      </c>
      <c r="T308" s="4">
        <f t="shared" si="66"/>
        <v>0.42666142780823135</v>
      </c>
      <c r="U308" s="4"/>
      <c r="V308" s="4"/>
      <c r="W308" s="4"/>
      <c r="X308" s="4"/>
      <c r="Y308" s="4"/>
      <c r="Z308" s="4"/>
    </row>
    <row r="309" spans="8:26" x14ac:dyDescent="0.3">
      <c r="H309" s="1">
        <f t="shared" si="67"/>
        <v>307</v>
      </c>
      <c r="I309" s="4">
        <f t="shared" si="59"/>
        <v>5.3581608036225914</v>
      </c>
      <c r="J309" s="4">
        <f t="shared" si="68"/>
        <v>6.1597397476533033E-2</v>
      </c>
      <c r="K309" s="4">
        <f t="shared" si="60"/>
        <v>0.48999521558221137</v>
      </c>
      <c r="L309" s="4">
        <f t="shared" si="61"/>
        <v>1.4313892105368169</v>
      </c>
      <c r="M309" s="4">
        <f t="shared" si="62"/>
        <v>0.48038432544329912</v>
      </c>
      <c r="Q309" s="4">
        <f t="shared" si="63"/>
        <v>0.22720500916580749</v>
      </c>
      <c r="R309" s="4">
        <f t="shared" si="64"/>
        <v>0.3652009290659079</v>
      </c>
      <c r="S309" s="4">
        <f t="shared" si="65"/>
        <v>0.931114875555203</v>
      </c>
      <c r="T309" s="4">
        <f t="shared" si="66"/>
        <v>0.42722858628344934</v>
      </c>
      <c r="U309" s="4"/>
      <c r="V309" s="4"/>
      <c r="W309" s="4"/>
      <c r="X309" s="4"/>
      <c r="Y309" s="4"/>
      <c r="Z309" s="4"/>
    </row>
    <row r="310" spans="8:26" x14ac:dyDescent="0.3">
      <c r="H310" s="1">
        <f t="shared" si="67"/>
        <v>308</v>
      </c>
      <c r="I310" s="4">
        <f t="shared" si="59"/>
        <v>5.3756140961425354</v>
      </c>
      <c r="J310" s="4">
        <f t="shared" si="68"/>
        <v>6.4847510471703784E-2</v>
      </c>
      <c r="K310" s="4">
        <f t="shared" si="60"/>
        <v>0.49423084530211886</v>
      </c>
      <c r="L310" s="4">
        <f t="shared" si="61"/>
        <v>1.4345755749933442</v>
      </c>
      <c r="M310" s="4">
        <f t="shared" si="62"/>
        <v>0.48453687645016491</v>
      </c>
      <c r="Q310" s="4">
        <f t="shared" si="63"/>
        <v>0.22825193871024607</v>
      </c>
      <c r="R310" s="4">
        <f t="shared" si="64"/>
        <v>0.36656531421179733</v>
      </c>
      <c r="S310" s="4">
        <f t="shared" si="65"/>
        <v>0.93154438511189586</v>
      </c>
      <c r="T310" s="4">
        <f t="shared" si="66"/>
        <v>0.42778833403560912</v>
      </c>
      <c r="U310" s="4"/>
      <c r="V310" s="4"/>
      <c r="W310" s="4"/>
      <c r="X310" s="4"/>
      <c r="Y310" s="4"/>
      <c r="Z310" s="4"/>
    </row>
    <row r="311" spans="8:26" x14ac:dyDescent="0.3">
      <c r="H311" s="1">
        <f t="shared" si="67"/>
        <v>309</v>
      </c>
      <c r="I311" s="4">
        <f t="shared" si="59"/>
        <v>5.3930673886624785</v>
      </c>
      <c r="J311" s="4">
        <f t="shared" si="68"/>
        <v>6.8171050390312626E-2</v>
      </c>
      <c r="K311" s="4">
        <f t="shared" si="60"/>
        <v>0.49840910762214519</v>
      </c>
      <c r="L311" s="4">
        <f t="shared" si="61"/>
        <v>1.4378339261590545</v>
      </c>
      <c r="M311" s="4">
        <f t="shared" si="62"/>
        <v>0.4886331852758462</v>
      </c>
      <c r="Q311" s="4">
        <f t="shared" si="63"/>
        <v>0.22932252060634711</v>
      </c>
      <c r="R311" s="4">
        <f t="shared" si="64"/>
        <v>0.3679112201152997</v>
      </c>
      <c r="S311" s="4">
        <f t="shared" si="65"/>
        <v>0.93198359819747578</v>
      </c>
      <c r="T311" s="4">
        <f t="shared" si="66"/>
        <v>0.42834050056012291</v>
      </c>
      <c r="U311" s="4"/>
      <c r="V311" s="4"/>
      <c r="W311" s="4"/>
      <c r="X311" s="4"/>
      <c r="Y311" s="4"/>
      <c r="Z311" s="4"/>
    </row>
    <row r="312" spans="8:26" x14ac:dyDescent="0.3">
      <c r="H312" s="1">
        <f t="shared" si="67"/>
        <v>310</v>
      </c>
      <c r="I312" s="4">
        <f t="shared" si="59"/>
        <v>5.4105206811824216</v>
      </c>
      <c r="J312" s="4">
        <f t="shared" si="68"/>
        <v>7.1567004849904581E-2</v>
      </c>
      <c r="K312" s="4">
        <f t="shared" si="60"/>
        <v>0.50252872980311225</v>
      </c>
      <c r="L312" s="4">
        <f t="shared" si="61"/>
        <v>1.4411632715086184</v>
      </c>
      <c r="M312" s="4">
        <f t="shared" si="62"/>
        <v>0.49267200414499301</v>
      </c>
      <c r="Q312" s="4">
        <f t="shared" si="63"/>
        <v>0.23041642874449414</v>
      </c>
      <c r="R312" s="4">
        <f t="shared" si="64"/>
        <v>0.36923823680043877</v>
      </c>
      <c r="S312" s="4">
        <f t="shared" si="65"/>
        <v>0.93243238102338233</v>
      </c>
      <c r="T312" s="4">
        <f t="shared" si="66"/>
        <v>0.42888491766171843</v>
      </c>
      <c r="U312" s="4"/>
      <c r="V312" s="4"/>
      <c r="W312" s="4"/>
      <c r="X312" s="4"/>
      <c r="Y312" s="4"/>
      <c r="Z312" s="4"/>
    </row>
    <row r="313" spans="8:26" x14ac:dyDescent="0.3">
      <c r="H313" s="1">
        <f t="shared" si="67"/>
        <v>311</v>
      </c>
      <c r="I313" s="4">
        <f t="shared" si="59"/>
        <v>5.4279739737023647</v>
      </c>
      <c r="J313" s="4">
        <f t="shared" si="68"/>
        <v>7.5034339409853962E-2</v>
      </c>
      <c r="K313" s="4">
        <f t="shared" si="60"/>
        <v>0.50658845696819599</v>
      </c>
      <c r="L313" s="4">
        <f t="shared" si="61"/>
        <v>1.4445625968911906</v>
      </c>
      <c r="M313" s="4">
        <f t="shared" si="62"/>
        <v>0.49665210279425298</v>
      </c>
      <c r="Q313" s="4">
        <f t="shared" si="63"/>
        <v>0.2315333299096714</v>
      </c>
      <c r="R313" s="4">
        <f t="shared" si="64"/>
        <v>0.37054596004507717</v>
      </c>
      <c r="S313" s="4">
        <f t="shared" si="65"/>
        <v>0.93289059688601905</v>
      </c>
      <c r="T313" s="4">
        <f t="shared" si="66"/>
        <v>0.42942141950567264</v>
      </c>
      <c r="U313" s="4"/>
      <c r="V313" s="4"/>
      <c r="W313" s="4"/>
      <c r="X313" s="4"/>
      <c r="Y313" s="4"/>
      <c r="Z313" s="4"/>
    </row>
    <row r="314" spans="8:26" x14ac:dyDescent="0.3">
      <c r="H314" s="1">
        <f t="shared" si="67"/>
        <v>312</v>
      </c>
      <c r="I314" s="4">
        <f t="shared" si="59"/>
        <v>5.4454272662223078</v>
      </c>
      <c r="J314" s="4">
        <f t="shared" si="68"/>
        <v>7.8571997886464989E-2</v>
      </c>
      <c r="K314" s="4">
        <f t="shared" si="60"/>
        <v>0.51058705248517455</v>
      </c>
      <c r="L314" s="4">
        <f t="shared" si="61"/>
        <v>1.4480308668393294</v>
      </c>
      <c r="M314" s="4">
        <f t="shared" si="62"/>
        <v>0.50057226884702133</v>
      </c>
      <c r="Q314" s="4">
        <f t="shared" si="63"/>
        <v>0.23267288388296428</v>
      </c>
      <c r="R314" s="4">
        <f t="shared" si="64"/>
        <v>0.37183399150404634</v>
      </c>
      <c r="S314" s="4">
        <f t="shared" si="65"/>
        <v>0.93335810620839554</v>
      </c>
      <c r="T314" s="4">
        <f t="shared" si="66"/>
        <v>0.42994984266832664</v>
      </c>
      <c r="U314" s="4"/>
      <c r="V314" s="4"/>
      <c r="W314" s="4"/>
      <c r="X314" s="4"/>
      <c r="Y314" s="4"/>
      <c r="Z314" s="4"/>
    </row>
    <row r="315" spans="8:26" x14ac:dyDescent="0.3">
      <c r="H315" s="1">
        <f t="shared" si="67"/>
        <v>313</v>
      </c>
      <c r="I315" s="4">
        <f t="shared" si="59"/>
        <v>5.4628805587422518</v>
      </c>
      <c r="J315" s="4">
        <f t="shared" si="68"/>
        <v>8.217890267469577E-2</v>
      </c>
      <c r="K315" s="4">
        <f t="shared" si="60"/>
        <v>0.51452329834311827</v>
      </c>
      <c r="L315" s="4">
        <f t="shared" si="61"/>
        <v>1.4515670248844108</v>
      </c>
      <c r="M315" s="4">
        <f t="shared" si="62"/>
        <v>0.50443130818274318</v>
      </c>
      <c r="Q315" s="4">
        <f t="shared" si="63"/>
        <v>0.23383474354519346</v>
      </c>
      <c r="R315" s="4">
        <f t="shared" si="64"/>
        <v>0.37310193883048648</v>
      </c>
      <c r="S315" s="4">
        <f t="shared" si="65"/>
        <v>0.93383476658264342</v>
      </c>
      <c r="T315" s="4">
        <f t="shared" si="66"/>
        <v>0.43047002618686619</v>
      </c>
      <c r="U315" s="4"/>
      <c r="V315" s="4"/>
      <c r="W315" s="4"/>
      <c r="X315" s="4"/>
      <c r="Y315" s="4"/>
      <c r="Z315" s="4"/>
    </row>
    <row r="316" spans="8:26" x14ac:dyDescent="0.3">
      <c r="H316" s="1">
        <f t="shared" si="67"/>
        <v>314</v>
      </c>
      <c r="I316" s="4">
        <f t="shared" si="59"/>
        <v>5.4803338512621949</v>
      </c>
      <c r="J316" s="4">
        <f t="shared" si="68"/>
        <v>8.5853955076406585E-2</v>
      </c>
      <c r="K316" s="4">
        <f t="shared" si="60"/>
        <v>0.5183959955234072</v>
      </c>
      <c r="L316" s="4">
        <f t="shared" si="61"/>
        <v>1.4551699938784384</v>
      </c>
      <c r="M316" s="4">
        <f t="shared" si="62"/>
        <v>0.50822804530065313</v>
      </c>
      <c r="Q316" s="4">
        <f t="shared" si="63"/>
        <v>0.23501855498265056</v>
      </c>
      <c r="R316" s="4">
        <f t="shared" si="64"/>
        <v>0.37434941579535908</v>
      </c>
      <c r="S316" s="4">
        <f t="shared" si="65"/>
        <v>0.93432043281339516</v>
      </c>
      <c r="T316" s="4">
        <f t="shared" si="66"/>
        <v>0.43098181160835236</v>
      </c>
      <c r="U316" s="4"/>
      <c r="V316" s="4"/>
      <c r="W316" s="4"/>
      <c r="X316" s="4"/>
      <c r="Y316" s="4"/>
      <c r="Z316" s="4"/>
    </row>
    <row r="317" spans="8:26" x14ac:dyDescent="0.3">
      <c r="H317" s="1">
        <f t="shared" si="67"/>
        <v>315</v>
      </c>
      <c r="I317" s="4">
        <f t="shared" si="59"/>
        <v>5.497787143782138</v>
      </c>
      <c r="J317" s="4">
        <f t="shared" si="68"/>
        <v>8.9596035635035043E-2</v>
      </c>
      <c r="K317" s="4">
        <f t="shared" si="60"/>
        <v>0.52220396436496475</v>
      </c>
      <c r="L317" s="4">
        <f t="shared" si="61"/>
        <v>1.4588386763221544</v>
      </c>
      <c r="M317" s="4">
        <f t="shared" si="62"/>
        <v>0.51196132367784541</v>
      </c>
      <c r="Q317" s="4">
        <f t="shared" si="63"/>
        <v>0.23622395759490389</v>
      </c>
      <c r="R317" s="4">
        <f t="shared" si="64"/>
        <v>0.37557604240509601</v>
      </c>
      <c r="S317" s="4">
        <f t="shared" si="65"/>
        <v>0.93481495696201189</v>
      </c>
      <c r="T317" s="4">
        <f t="shared" si="66"/>
        <v>0.43148504303798801</v>
      </c>
      <c r="U317" s="4"/>
      <c r="V317" s="4"/>
      <c r="W317" s="4"/>
      <c r="X317" s="4"/>
      <c r="Y317" s="4"/>
      <c r="Z317" s="4"/>
    </row>
    <row r="318" spans="8:26" x14ac:dyDescent="0.3">
      <c r="H318" s="1">
        <f t="shared" si="67"/>
        <v>316</v>
      </c>
      <c r="I318" s="4">
        <f t="shared" si="59"/>
        <v>5.5152404363020811</v>
      </c>
      <c r="J318" s="4">
        <f t="shared" si="68"/>
        <v>9.3404004476592611E-2</v>
      </c>
      <c r="K318" s="4">
        <f t="shared" si="60"/>
        <v>0.5259460449235932</v>
      </c>
      <c r="L318" s="4">
        <f t="shared" si="61"/>
        <v>1.4625719546993465</v>
      </c>
      <c r="M318" s="4">
        <f t="shared" si="62"/>
        <v>0.51563000612156129</v>
      </c>
      <c r="Q318" s="4">
        <f t="shared" si="63"/>
        <v>0.2374505842046408</v>
      </c>
      <c r="R318" s="4">
        <f t="shared" si="64"/>
        <v>0.37678144501734934</v>
      </c>
      <c r="S318" s="4">
        <f t="shared" si="65"/>
        <v>0.93531818839164749</v>
      </c>
      <c r="T318" s="4">
        <f t="shared" si="66"/>
        <v>0.4319795671866048</v>
      </c>
      <c r="U318" s="4"/>
      <c r="V318" s="4"/>
      <c r="W318" s="4"/>
      <c r="X318" s="4"/>
      <c r="Y318" s="4"/>
      <c r="Z318" s="4"/>
    </row>
    <row r="319" spans="8:26" x14ac:dyDescent="0.3">
      <c r="H319" s="1">
        <f t="shared" si="67"/>
        <v>317</v>
      </c>
      <c r="I319" s="4">
        <f t="shared" si="59"/>
        <v>5.532693728822025</v>
      </c>
      <c r="J319" s="4">
        <f t="shared" si="68"/>
        <v>9.7276701656881764E-2</v>
      </c>
      <c r="K319" s="4">
        <f t="shared" si="60"/>
        <v>0.52962109732530416</v>
      </c>
      <c r="L319" s="4">
        <f t="shared" si="61"/>
        <v>1.4663686918172567</v>
      </c>
      <c r="M319" s="4">
        <f t="shared" si="62"/>
        <v>0.51923297511558919</v>
      </c>
      <c r="Q319" s="4">
        <f t="shared" si="63"/>
        <v>0.23869806116951342</v>
      </c>
      <c r="R319" s="4">
        <f t="shared" si="64"/>
        <v>0.37796525645480644</v>
      </c>
      <c r="S319" s="4">
        <f t="shared" si="65"/>
        <v>0.93582997381313371</v>
      </c>
      <c r="T319" s="4">
        <f t="shared" si="66"/>
        <v>0.43246523341735643</v>
      </c>
      <c r="U319" s="4"/>
      <c r="V319" s="4"/>
      <c r="W319" s="4"/>
      <c r="X319" s="4"/>
      <c r="Y319" s="4"/>
      <c r="Z319" s="4"/>
    </row>
    <row r="320" spans="8:26" x14ac:dyDescent="0.3">
      <c r="H320" s="1">
        <f t="shared" si="67"/>
        <v>318</v>
      </c>
      <c r="I320" s="4">
        <f t="shared" si="59"/>
        <v>5.5501470213419681</v>
      </c>
      <c r="J320" s="4">
        <f t="shared" si="68"/>
        <v>0.10121294751482529</v>
      </c>
      <c r="K320" s="4">
        <f t="shared" si="60"/>
        <v>0.53322800211353483</v>
      </c>
      <c r="L320" s="4">
        <f t="shared" si="61"/>
        <v>1.4702277311529783</v>
      </c>
      <c r="M320" s="4">
        <f t="shared" si="62"/>
        <v>0.52276913316067042</v>
      </c>
      <c r="Q320" s="4">
        <f t="shared" si="63"/>
        <v>0.23996600849595354</v>
      </c>
      <c r="R320" s="4">
        <f t="shared" si="64"/>
        <v>0.37912711611703559</v>
      </c>
      <c r="S320" s="4">
        <f t="shared" si="65"/>
        <v>0.93635015733167326</v>
      </c>
      <c r="T320" s="4">
        <f t="shared" si="66"/>
        <v>0.4329418937916043</v>
      </c>
      <c r="U320" s="4"/>
      <c r="V320" s="4"/>
      <c r="W320" s="4"/>
      <c r="X320" s="4"/>
      <c r="Y320" s="4"/>
      <c r="Z320" s="4"/>
    </row>
    <row r="321" spans="8:26" x14ac:dyDescent="0.3">
      <c r="H321" s="1">
        <f t="shared" si="67"/>
        <v>319</v>
      </c>
      <c r="I321" s="4">
        <f t="shared" si="59"/>
        <v>5.5676003138619112</v>
      </c>
      <c r="J321" s="4">
        <f t="shared" si="68"/>
        <v>0.10521154303180377</v>
      </c>
      <c r="K321" s="4">
        <f t="shared" si="60"/>
        <v>0.53676566059014585</v>
      </c>
      <c r="L321" s="4">
        <f t="shared" si="61"/>
        <v>1.4741478972057469</v>
      </c>
      <c r="M321" s="4">
        <f t="shared" si="62"/>
        <v>0.52623740310880918</v>
      </c>
      <c r="Q321" s="4">
        <f t="shared" si="63"/>
        <v>0.2412540399549227</v>
      </c>
      <c r="R321" s="4">
        <f t="shared" si="64"/>
        <v>0.38026667009032844</v>
      </c>
      <c r="S321" s="4">
        <f t="shared" si="65"/>
        <v>0.93687858049432737</v>
      </c>
      <c r="T321" s="4">
        <f t="shared" si="66"/>
        <v>0.43340940311398085</v>
      </c>
      <c r="U321" s="4"/>
      <c r="V321" s="4"/>
      <c r="W321" s="4"/>
      <c r="X321" s="4"/>
      <c r="Y321" s="4"/>
      <c r="Z321" s="4"/>
    </row>
    <row r="322" spans="8:26" x14ac:dyDescent="0.3">
      <c r="H322" s="1">
        <f t="shared" si="67"/>
        <v>320</v>
      </c>
      <c r="I322" s="4">
        <f t="shared" si="59"/>
        <v>5.5850536063818543</v>
      </c>
      <c r="J322" s="4">
        <f t="shared" si="68"/>
        <v>0.10927127019688751</v>
      </c>
      <c r="K322" s="4">
        <f t="shared" si="60"/>
        <v>0.54023299515009526</v>
      </c>
      <c r="L322" s="4">
        <f t="shared" si="61"/>
        <v>1.4781279958550066</v>
      </c>
      <c r="M322" s="4">
        <f t="shared" si="62"/>
        <v>0.52963672849138133</v>
      </c>
      <c r="Q322" s="4">
        <f t="shared" si="63"/>
        <v>0.24256176319956108</v>
      </c>
      <c r="R322" s="4">
        <f t="shared" si="64"/>
        <v>0.3813835712555057</v>
      </c>
      <c r="S322" s="4">
        <f t="shared" si="65"/>
        <v>0.93741508233828141</v>
      </c>
      <c r="T322" s="4">
        <f t="shared" si="66"/>
        <v>0.43386761897661769</v>
      </c>
      <c r="U322" s="4"/>
      <c r="V322" s="4"/>
      <c r="W322" s="4"/>
      <c r="X322" s="4"/>
      <c r="Y322" s="4"/>
      <c r="Z322" s="4"/>
    </row>
    <row r="323" spans="8:26" x14ac:dyDescent="0.3">
      <c r="H323" s="1">
        <f t="shared" si="67"/>
        <v>321</v>
      </c>
      <c r="I323" s="4">
        <f t="shared" ref="I323:I362" si="69">RADIANS(H323)</f>
        <v>5.6025068989017974</v>
      </c>
      <c r="J323" s="4">
        <f t="shared" si="68"/>
        <v>0.11339089237785457</v>
      </c>
      <c r="K323" s="4">
        <f t="shared" ref="K323:K362" si="70">$B$7*COS(I323)+$B$7</f>
        <v>0.54362894960968722</v>
      </c>
      <c r="L323" s="4">
        <f t="shared" ref="L323:L362" si="71">$B$8*SIN(I323)+$B$7+$B$6</f>
        <v>1.4821668147241536</v>
      </c>
      <c r="M323" s="4">
        <f t="shared" ref="M323:M362" si="72">$B$8*COS(I323)+$B$8</f>
        <v>0.53296607384094541</v>
      </c>
      <c r="Q323" s="4">
        <f t="shared" ref="Q323:Q362" si="73">$D$20*SIN(I323)+$B$7</f>
        <v>0.24388877988470015</v>
      </c>
      <c r="R323" s="4">
        <f t="shared" ref="R323:R362" si="74">$D$20*COS(I323)+$B$7</f>
        <v>0.38247747939365279</v>
      </c>
      <c r="S323" s="4">
        <f t="shared" ref="S323:S362" si="75">$D$21*SIN(I323)+$N$102+0.1275</f>
        <v>0.937959499439877</v>
      </c>
      <c r="T323" s="4">
        <f t="shared" ref="T323:T362" si="76">$D$21*COS(I323)+$O$102+0.002</f>
        <v>0.43431640180252418</v>
      </c>
      <c r="U323" s="4"/>
      <c r="V323" s="4"/>
      <c r="W323" s="4"/>
      <c r="X323" s="4"/>
      <c r="Y323" s="4"/>
      <c r="Z323" s="4"/>
    </row>
    <row r="324" spans="8:26" x14ac:dyDescent="0.3">
      <c r="H324" s="1">
        <f t="shared" ref="H324:H362" si="77">H323+1</f>
        <v>322</v>
      </c>
      <c r="I324" s="4">
        <f t="shared" si="69"/>
        <v>5.6199601914217414</v>
      </c>
      <c r="J324" s="4">
        <f t="shared" si="68"/>
        <v>0.11756915469788115</v>
      </c>
      <c r="K324" s="4">
        <f t="shared" si="70"/>
        <v>0.54695248952829623</v>
      </c>
      <c r="L324" s="4">
        <f t="shared" si="71"/>
        <v>1.4862631235498351</v>
      </c>
      <c r="M324" s="4">
        <f t="shared" si="72"/>
        <v>0.53622442500665579</v>
      </c>
      <c r="Q324" s="4">
        <f t="shared" si="73"/>
        <v>0.24523468578820257</v>
      </c>
      <c r="R324" s="4">
        <f t="shared" si="74"/>
        <v>0.38354806128975388</v>
      </c>
      <c r="S324" s="4">
        <f t="shared" si="75"/>
        <v>0.93851166596439084</v>
      </c>
      <c r="T324" s="4">
        <f t="shared" si="76"/>
        <v>0.4347556148881041</v>
      </c>
      <c r="U324" s="4"/>
      <c r="V324" s="4"/>
      <c r="W324" s="4"/>
      <c r="X324" s="4"/>
      <c r="Y324" s="4"/>
      <c r="Z324" s="4"/>
    </row>
    <row r="325" spans="8:26" x14ac:dyDescent="0.3">
      <c r="H325" s="1">
        <f t="shared" si="77"/>
        <v>323</v>
      </c>
      <c r="I325" s="4">
        <f t="shared" si="69"/>
        <v>5.6374134839416845</v>
      </c>
      <c r="J325" s="4">
        <f t="shared" si="68"/>
        <v>0.12180478441778841</v>
      </c>
      <c r="K325" s="4">
        <f t="shared" si="70"/>
        <v>0.55020260252346676</v>
      </c>
      <c r="L325" s="4">
        <f t="shared" si="71"/>
        <v>1.4904156745567008</v>
      </c>
      <c r="M325" s="4">
        <f t="shared" si="72"/>
        <v>0.53941078946318299</v>
      </c>
      <c r="Q325" s="4">
        <f t="shared" si="73"/>
        <v>0.24659907093409197</v>
      </c>
      <c r="R325" s="4">
        <f t="shared" si="74"/>
        <v>0.38459499083419241</v>
      </c>
      <c r="S325" s="4">
        <f t="shared" si="75"/>
        <v>0.93907141371655056</v>
      </c>
      <c r="T325" s="4">
        <f t="shared" si="76"/>
        <v>0.43518512444479684</v>
      </c>
      <c r="U325" s="4"/>
      <c r="V325" s="4"/>
      <c r="W325" s="4"/>
      <c r="X325" s="4"/>
      <c r="Y325" s="4"/>
      <c r="Z325" s="4"/>
    </row>
    <row r="326" spans="8:26" x14ac:dyDescent="0.3">
      <c r="H326" s="1">
        <f t="shared" si="77"/>
        <v>324</v>
      </c>
      <c r="I326" s="4">
        <f t="shared" si="69"/>
        <v>5.6548667764616276</v>
      </c>
      <c r="J326" s="4">
        <f t="shared" si="68"/>
        <v>0.12609649132373238</v>
      </c>
      <c r="K326" s="4">
        <f t="shared" si="70"/>
        <v>0.55337829857929632</v>
      </c>
      <c r="L326" s="4">
        <f t="shared" si="71"/>
        <v>1.4946232028374873</v>
      </c>
      <c r="M326" s="4">
        <f t="shared" si="72"/>
        <v>0.54252419661304663</v>
      </c>
      <c r="Q326" s="4">
        <f t="shared" si="73"/>
        <v>0.24798151971743582</v>
      </c>
      <c r="R326" s="4">
        <f t="shared" si="74"/>
        <v>0.38561794912208736</v>
      </c>
      <c r="S326" s="4">
        <f t="shared" si="75"/>
        <v>0.93963857219176861</v>
      </c>
      <c r="T326" s="4">
        <f t="shared" si="76"/>
        <v>0.43560479963983068</v>
      </c>
      <c r="U326" s="4"/>
      <c r="V326" s="4"/>
      <c r="W326" s="4"/>
      <c r="X326" s="4"/>
      <c r="Y326" s="4"/>
      <c r="Z326" s="4"/>
    </row>
    <row r="327" spans="8:26" x14ac:dyDescent="0.3">
      <c r="H327" s="1">
        <f t="shared" si="77"/>
        <v>325</v>
      </c>
      <c r="I327" s="4">
        <f t="shared" si="69"/>
        <v>5.6723200689815707</v>
      </c>
      <c r="J327" s="4">
        <f t="shared" si="68"/>
        <v>0.13044296812021486</v>
      </c>
      <c r="K327" s="4">
        <f t="shared" si="70"/>
        <v>0.55647861034800239</v>
      </c>
      <c r="L327" s="4">
        <f t="shared" si="71"/>
        <v>1.498884426738321</v>
      </c>
      <c r="M327" s="4">
        <f t="shared" si="72"/>
        <v>0.54556369808226846</v>
      </c>
      <c r="Q327" s="4">
        <f t="shared" si="73"/>
        <v>0.24938161103094264</v>
      </c>
      <c r="R327" s="4">
        <f t="shared" si="74"/>
        <v>0.38661662455043455</v>
      </c>
      <c r="S327" s="4">
        <f t="shared" si="75"/>
        <v>0.94021296862807913</v>
      </c>
      <c r="T327" s="4">
        <f t="shared" si="76"/>
        <v>0.43601451263607566</v>
      </c>
      <c r="U327" s="4"/>
      <c r="V327" s="4"/>
      <c r="W327" s="4"/>
      <c r="X327" s="4"/>
      <c r="Y327" s="4"/>
      <c r="Z327" s="4"/>
    </row>
    <row r="328" spans="8:26" x14ac:dyDescent="0.3">
      <c r="H328" s="1">
        <f t="shared" si="77"/>
        <v>326</v>
      </c>
      <c r="I328" s="4">
        <f t="shared" si="69"/>
        <v>5.6897733615015147</v>
      </c>
      <c r="J328" s="4">
        <f t="shared" si="68"/>
        <v>0.13484289082829859</v>
      </c>
      <c r="K328" s="4">
        <f t="shared" si="70"/>
        <v>0.55950259344458719</v>
      </c>
      <c r="L328" s="4">
        <f t="shared" si="71"/>
        <v>1.5031980482491232</v>
      </c>
      <c r="M328" s="4">
        <f t="shared" si="72"/>
        <v>0.54852836800925697</v>
      </c>
      <c r="Q328" s="4">
        <f t="shared" si="73"/>
        <v>0.25079891839323548</v>
      </c>
      <c r="R328" s="4">
        <f t="shared" si="74"/>
        <v>0.38759071291302427</v>
      </c>
      <c r="S328" s="4">
        <f t="shared" si="75"/>
        <v>0.94079442805876323</v>
      </c>
      <c r="T328" s="4">
        <f t="shared" si="76"/>
        <v>0.43641413863098427</v>
      </c>
      <c r="U328" s="4"/>
      <c r="V328" s="4"/>
      <c r="W328" s="4"/>
      <c r="X328" s="4"/>
      <c r="Y328" s="4"/>
      <c r="Z328" s="4"/>
    </row>
    <row r="329" spans="8:26" x14ac:dyDescent="0.3">
      <c r="H329" s="1">
        <f t="shared" si="77"/>
        <v>327</v>
      </c>
      <c r="I329" s="4">
        <f t="shared" si="69"/>
        <v>5.7072266540214578</v>
      </c>
      <c r="J329" s="4">
        <f t="shared" si="68"/>
        <v>0.13929491918890322</v>
      </c>
      <c r="K329" s="4">
        <f t="shared" si="70"/>
        <v>0.56244932673450521</v>
      </c>
      <c r="L329" s="4">
        <f t="shared" si="71"/>
        <v>1.5075627533989935</v>
      </c>
      <c r="M329" s="4">
        <f t="shared" si="72"/>
        <v>0.55141730332683259</v>
      </c>
      <c r="Q329" s="4">
        <f t="shared" si="73"/>
        <v>0.25223301007876175</v>
      </c>
      <c r="R329" s="4">
        <f t="shared" si="74"/>
        <v>0.38853991749310496</v>
      </c>
      <c r="S329" s="4">
        <f t="shared" si="75"/>
        <v>0.94138277336564591</v>
      </c>
      <c r="T329" s="4">
        <f t="shared" si="76"/>
        <v>0.43680355589460712</v>
      </c>
      <c r="U329" s="4"/>
      <c r="V329" s="4"/>
      <c r="W329" s="4"/>
      <c r="X329" s="4"/>
      <c r="Y329" s="4"/>
      <c r="Z329" s="4"/>
    </row>
    <row r="330" spans="8:26" x14ac:dyDescent="0.3">
      <c r="H330" s="1">
        <f t="shared" si="77"/>
        <v>328</v>
      </c>
      <c r="I330" s="4">
        <f t="shared" si="69"/>
        <v>5.7246799465414009</v>
      </c>
      <c r="J330" s="4">
        <f t="shared" si="68"/>
        <v>0.14379769707106257</v>
      </c>
      <c r="K330" s="4">
        <f t="shared" si="70"/>
        <v>0.56531791261425068</v>
      </c>
      <c r="L330" s="4">
        <f t="shared" si="71"/>
        <v>1.5119772126564617</v>
      </c>
      <c r="M330" s="4">
        <f t="shared" si="72"/>
        <v>0.55422962403731202</v>
      </c>
      <c r="Q330" s="4">
        <f t="shared" si="73"/>
        <v>0.25368344924930192</v>
      </c>
      <c r="R330" s="4">
        <f t="shared" si="74"/>
        <v>0.38946394915376636</v>
      </c>
      <c r="S330" s="4">
        <f t="shared" si="75"/>
        <v>0.94197782533304686</v>
      </c>
      <c r="T330" s="4">
        <f t="shared" si="76"/>
        <v>0.43718264580667332</v>
      </c>
      <c r="U330" s="4"/>
      <c r="V330" s="4"/>
      <c r="W330" s="4"/>
      <c r="X330" s="4"/>
      <c r="Y330" s="4"/>
      <c r="Z330" s="4"/>
    </row>
    <row r="331" spans="8:26" x14ac:dyDescent="0.3">
      <c r="H331" s="1">
        <f t="shared" si="77"/>
        <v>329</v>
      </c>
      <c r="I331" s="4">
        <f t="shared" si="69"/>
        <v>5.742133239061344</v>
      </c>
      <c r="J331" s="4">
        <f t="shared" si="68"/>
        <v>0.14834985288501432</v>
      </c>
      <c r="K331" s="4">
        <f t="shared" si="70"/>
        <v>0.56810747728477606</v>
      </c>
      <c r="L331" s="4">
        <f t="shared" si="71"/>
        <v>1.5164400813344747</v>
      </c>
      <c r="M331" s="4">
        <f t="shared" si="72"/>
        <v>0.55696447348056333</v>
      </c>
      <c r="Q331" s="4">
        <f t="shared" si="73"/>
        <v>0.25514979408703381</v>
      </c>
      <c r="R331" s="4">
        <f t="shared" si="74"/>
        <v>0.39036252642601338</v>
      </c>
      <c r="S331" s="4">
        <f t="shared" si="75"/>
        <v>0.94257940270237284</v>
      </c>
      <c r="T331" s="4">
        <f t="shared" si="76"/>
        <v>0.43755129289272338</v>
      </c>
      <c r="U331" s="4"/>
      <c r="V331" s="4"/>
      <c r="W331" s="4"/>
      <c r="X331" s="4"/>
      <c r="Y331" s="4"/>
      <c r="Z331" s="4"/>
    </row>
    <row r="332" spans="8:26" x14ac:dyDescent="0.3">
      <c r="H332" s="1">
        <f t="shared" si="77"/>
        <v>330</v>
      </c>
      <c r="I332" s="4">
        <f t="shared" si="69"/>
        <v>5.7595865315812871</v>
      </c>
      <c r="J332" s="4">
        <f t="shared" si="68"/>
        <v>0.15294999999999984</v>
      </c>
      <c r="K332" s="4">
        <f t="shared" si="70"/>
        <v>0.57081717101765961</v>
      </c>
      <c r="L332" s="4">
        <f t="shared" si="71"/>
        <v>1.5209499999999998</v>
      </c>
      <c r="M332" s="4">
        <f t="shared" si="72"/>
        <v>0.55962101859495295</v>
      </c>
      <c r="Q332" s="4">
        <f t="shared" si="73"/>
        <v>0.25663159792911505</v>
      </c>
      <c r="R332" s="4">
        <f t="shared" si="74"/>
        <v>0.39123537559450416</v>
      </c>
      <c r="S332" s="4">
        <f t="shared" si="75"/>
        <v>0.94318732222732926</v>
      </c>
      <c r="T332" s="4">
        <f t="shared" si="76"/>
        <v>0.43790938485928371</v>
      </c>
      <c r="U332" s="4"/>
      <c r="V332" s="4"/>
      <c r="W332" s="4"/>
      <c r="X332" s="4"/>
      <c r="Y332" s="4"/>
      <c r="Z332" s="4"/>
    </row>
    <row r="333" spans="8:26" x14ac:dyDescent="0.3">
      <c r="H333" s="1">
        <f t="shared" si="77"/>
        <v>331</v>
      </c>
      <c r="I333" s="4">
        <f t="shared" si="69"/>
        <v>5.7770398241012311</v>
      </c>
      <c r="J333" s="4">
        <f t="shared" si="68"/>
        <v>0.15759673716664552</v>
      </c>
      <c r="K333" s="4">
        <f t="shared" si="70"/>
        <v>0.57344616841394114</v>
      </c>
      <c r="L333" s="4">
        <f t="shared" si="71"/>
        <v>1.5255055948881235</v>
      </c>
      <c r="M333" s="4">
        <f t="shared" si="72"/>
        <v>0.5621984501711047</v>
      </c>
      <c r="Q333" s="4">
        <f t="shared" si="73"/>
        <v>0.25812840940374088</v>
      </c>
      <c r="R333" s="4">
        <f t="shared" si="74"/>
        <v>0.39208223078092658</v>
      </c>
      <c r="S333" s="4">
        <f t="shared" si="75"/>
        <v>0.94380139872973978</v>
      </c>
      <c r="T333" s="4">
        <f t="shared" si="76"/>
        <v>0.43825681262807237</v>
      </c>
      <c r="U333" s="4"/>
      <c r="V333" s="4"/>
      <c r="W333" s="4"/>
      <c r="X333" s="4"/>
      <c r="Y333" s="4"/>
      <c r="Z333" s="4"/>
    </row>
    <row r="334" spans="8:26" x14ac:dyDescent="0.3">
      <c r="H334" s="1">
        <f t="shared" si="77"/>
        <v>332</v>
      </c>
      <c r="I334" s="4">
        <f t="shared" si="69"/>
        <v>5.7944931166211742</v>
      </c>
      <c r="J334" s="4">
        <f t="shared" si="68"/>
        <v>0.16228864894379597</v>
      </c>
      <c r="K334" s="4">
        <f t="shared" si="70"/>
        <v>0.57599366865554558</v>
      </c>
      <c r="L334" s="4">
        <f t="shared" si="71"/>
        <v>1.5301054783205112</v>
      </c>
      <c r="M334" s="4">
        <f t="shared" si="72"/>
        <v>0.56469598309839208</v>
      </c>
      <c r="Q334" s="4">
        <f t="shared" si="73"/>
        <v>0.2596397725676361</v>
      </c>
      <c r="R334" s="4">
        <f t="shared" si="74"/>
        <v>0.39290283402498705</v>
      </c>
      <c r="S334" s="4">
        <f t="shared" si="75"/>
        <v>0.94442144515595317</v>
      </c>
      <c r="T334" s="4">
        <f t="shared" si="76"/>
        <v>0.43859347036922541</v>
      </c>
      <c r="U334" s="4"/>
      <c r="V334" s="4"/>
      <c r="W334" s="4"/>
      <c r="X334" s="4"/>
      <c r="Y334" s="4"/>
      <c r="Z334" s="4"/>
    </row>
    <row r="335" spans="8:26" x14ac:dyDescent="0.3">
      <c r="H335" s="1">
        <f t="shared" si="77"/>
        <v>333</v>
      </c>
      <c r="I335" s="4">
        <f t="shared" si="69"/>
        <v>5.8119464091411173</v>
      </c>
      <c r="J335" s="4">
        <f t="shared" si="68"/>
        <v>0.16702430612967256</v>
      </c>
      <c r="K335" s="4">
        <f t="shared" si="70"/>
        <v>0.5784588957492216</v>
      </c>
      <c r="L335" s="4">
        <f t="shared" si="71"/>
        <v>1.5347482491281099</v>
      </c>
      <c r="M335" s="4">
        <f t="shared" si="72"/>
        <v>0.56711285660409139</v>
      </c>
      <c r="Q335" s="4">
        <f t="shared" si="73"/>
        <v>0.26116522704494005</v>
      </c>
      <c r="R335" s="4">
        <f t="shared" si="74"/>
        <v>0.39369693536298817</v>
      </c>
      <c r="S335" s="4">
        <f t="shared" si="75"/>
        <v>0.94504727263382149</v>
      </c>
      <c r="T335" s="4">
        <f t="shared" si="76"/>
        <v>0.43891925553353356</v>
      </c>
      <c r="U335" s="4"/>
      <c r="V335" s="4"/>
      <c r="W335" s="4"/>
      <c r="X335" s="4"/>
      <c r="Y335" s="4"/>
      <c r="Z335" s="4"/>
    </row>
    <row r="336" spans="8:26" x14ac:dyDescent="0.3">
      <c r="H336" s="1">
        <f t="shared" si="77"/>
        <v>334</v>
      </c>
      <c r="I336" s="4">
        <f t="shared" si="69"/>
        <v>5.8293997016610604</v>
      </c>
      <c r="J336" s="4">
        <f t="shared" si="68"/>
        <v>0.17180226619722108</v>
      </c>
      <c r="K336" s="4">
        <f t="shared" si="70"/>
        <v>0.58084109876291501</v>
      </c>
      <c r="L336" s="4">
        <f t="shared" si="71"/>
        <v>1.5394324930779555</v>
      </c>
      <c r="M336" s="4">
        <f t="shared" si="72"/>
        <v>0.56944833448512</v>
      </c>
      <c r="Q336" s="4">
        <f t="shared" si="73"/>
        <v>0.26270430816744161</v>
      </c>
      <c r="R336" s="4">
        <f t="shared" si="74"/>
        <v>0.39446429290396967</v>
      </c>
      <c r="S336" s="4">
        <f t="shared" si="75"/>
        <v>0.94567869053023235</v>
      </c>
      <c r="T336" s="4">
        <f t="shared" si="76"/>
        <v>0.43923406888367977</v>
      </c>
      <c r="U336" s="4"/>
      <c r="V336" s="4"/>
      <c r="W336" s="4"/>
      <c r="X336" s="4"/>
      <c r="Y336" s="4"/>
      <c r="Z336" s="4"/>
    </row>
    <row r="337" spans="8:26" x14ac:dyDescent="0.3">
      <c r="H337" s="1">
        <f t="shared" si="77"/>
        <v>335</v>
      </c>
      <c r="I337" s="4">
        <f t="shared" si="69"/>
        <v>5.8468529941810043</v>
      </c>
      <c r="J337" s="4">
        <f t="shared" si="68"/>
        <v>0.17662107373352007</v>
      </c>
      <c r="K337" s="4">
        <f t="shared" si="70"/>
        <v>0.58313955205451118</v>
      </c>
      <c r="L337" s="4">
        <f t="shared" si="71"/>
        <v>1.5441567833039642</v>
      </c>
      <c r="M337" s="4">
        <f t="shared" si="72"/>
        <v>0.57170170533229125</v>
      </c>
      <c r="Q337" s="4">
        <f t="shared" si="73"/>
        <v>0.26425654711612151</v>
      </c>
      <c r="R337" s="4">
        <f t="shared" si="74"/>
        <v>0.39520467290339106</v>
      </c>
      <c r="S337" s="4">
        <f t="shared" si="75"/>
        <v>0.94631550650917795</v>
      </c>
      <c r="T337" s="4">
        <f t="shared" si="76"/>
        <v>0.43953781452446805</v>
      </c>
      <c r="U337" s="4"/>
      <c r="V337" s="4"/>
      <c r="W337" s="4"/>
      <c r="X337" s="4"/>
      <c r="Y337" s="4"/>
      <c r="Z337" s="4"/>
    </row>
    <row r="338" spans="8:26" x14ac:dyDescent="0.3">
      <c r="H338" s="1">
        <f t="shared" si="77"/>
        <v>336</v>
      </c>
      <c r="I338" s="4">
        <f t="shared" si="69"/>
        <v>5.8643062867009474</v>
      </c>
      <c r="J338" s="4">
        <f t="shared" si="68"/>
        <v>0.1814792608831127</v>
      </c>
      <c r="K338" s="4">
        <f t="shared" si="70"/>
        <v>0.58535355549287149</v>
      </c>
      <c r="L338" s="4">
        <f t="shared" si="71"/>
        <v>1.5489196807415675</v>
      </c>
      <c r="M338" s="4">
        <f t="shared" si="72"/>
        <v>0.57387228274701596</v>
      </c>
      <c r="Q338" s="4">
        <f t="shared" si="73"/>
        <v>0.26582147106395893</v>
      </c>
      <c r="R338" s="4">
        <f t="shared" si="74"/>
        <v>0.39591784983433231</v>
      </c>
      <c r="S338" s="4">
        <f t="shared" si="75"/>
        <v>0.94695752659034205</v>
      </c>
      <c r="T338" s="4">
        <f t="shared" si="76"/>
        <v>0.43983039993203371</v>
      </c>
      <c r="U338" s="4"/>
      <c r="V338" s="4"/>
      <c r="W338" s="4"/>
      <c r="X338" s="4"/>
      <c r="Y338" s="4"/>
      <c r="Z338" s="4"/>
    </row>
    <row r="339" spans="8:26" x14ac:dyDescent="0.3">
      <c r="H339" s="1">
        <f t="shared" si="77"/>
        <v>337</v>
      </c>
      <c r="I339" s="4">
        <f t="shared" si="69"/>
        <v>5.8817595792208905</v>
      </c>
      <c r="J339" s="4">
        <f t="shared" si="68"/>
        <v>0.1863753477951311</v>
      </c>
      <c r="K339" s="4">
        <f t="shared" si="70"/>
        <v>0.58748243467110139</v>
      </c>
      <c r="L339" s="4">
        <f t="shared" si="71"/>
        <v>1.5537197345660667</v>
      </c>
      <c r="M339" s="4">
        <f t="shared" si="72"/>
        <v>0.57595940555038672</v>
      </c>
      <c r="Q339" s="4">
        <f t="shared" si="73"/>
        <v>0.26739860331995968</v>
      </c>
      <c r="R339" s="4">
        <f t="shared" si="74"/>
        <v>0.39660360645619147</v>
      </c>
      <c r="S339" s="4">
        <f t="shared" si="75"/>
        <v>0.94760455520818865</v>
      </c>
      <c r="T339" s="4">
        <f t="shared" si="76"/>
        <v>0.44011173598202724</v>
      </c>
      <c r="U339" s="4"/>
      <c r="V339" s="4"/>
      <c r="W339" s="4"/>
      <c r="X339" s="4"/>
      <c r="Y339" s="4"/>
      <c r="Z339" s="4"/>
    </row>
    <row r="340" spans="8:26" x14ac:dyDescent="0.3">
      <c r="H340" s="1">
        <f t="shared" si="77"/>
        <v>338</v>
      </c>
      <c r="I340" s="4">
        <f t="shared" si="69"/>
        <v>5.8992128717408336</v>
      </c>
      <c r="J340" s="4">
        <f t="shared" si="68"/>
        <v>0.19130784307407239</v>
      </c>
      <c r="K340" s="4">
        <f t="shared" si="70"/>
        <v>0.58952554111198019</v>
      </c>
      <c r="L340" s="4">
        <f t="shared" si="71"/>
        <v>1.5585554826345678</v>
      </c>
      <c r="M340" s="4">
        <f t="shared" si="72"/>
        <v>0.57796243798457936</v>
      </c>
      <c r="Q340" s="4">
        <f t="shared" si="73"/>
        <v>0.26898746347436064</v>
      </c>
      <c r="R340" s="4">
        <f t="shared" si="74"/>
        <v>0.39726173388085856</v>
      </c>
      <c r="S340" s="4">
        <f t="shared" si="75"/>
        <v>0.9482563952715326</v>
      </c>
      <c r="T340" s="4">
        <f t="shared" si="76"/>
        <v>0.44038173697676242</v>
      </c>
      <c r="U340" s="4"/>
      <c r="V340" s="4"/>
      <c r="W340" s="4"/>
      <c r="X340" s="4"/>
      <c r="Y340" s="4"/>
      <c r="Z340" s="4"/>
    </row>
    <row r="341" spans="8:26" x14ac:dyDescent="0.3">
      <c r="H341" s="1">
        <f t="shared" si="77"/>
        <v>339</v>
      </c>
      <c r="I341" s="4">
        <f t="shared" si="69"/>
        <v>5.9166661642607767</v>
      </c>
      <c r="J341" s="4">
        <f t="shared" si="68"/>
        <v>0.19627524423409248</v>
      </c>
      <c r="K341" s="4">
        <f t="shared" si="70"/>
        <v>0.59148225246549391</v>
      </c>
      <c r="L341" s="4">
        <f t="shared" si="71"/>
        <v>1.5634254519313642</v>
      </c>
      <c r="M341" s="4">
        <f t="shared" si="72"/>
        <v>0.57988076990651061</v>
      </c>
      <c r="Q341" s="4">
        <f t="shared" si="73"/>
        <v>0.27058756754496704</v>
      </c>
      <c r="R341" s="4">
        <f t="shared" si="74"/>
        <v>0.39789203163634451</v>
      </c>
      <c r="S341" s="4">
        <f t="shared" si="75"/>
        <v>0.94891284822357624</v>
      </c>
      <c r="T341" s="4">
        <f t="shared" si="76"/>
        <v>0.44064032067132075</v>
      </c>
      <c r="U341" s="4"/>
      <c r="V341" s="4"/>
      <c r="W341" s="4"/>
      <c r="X341" s="4"/>
      <c r="Y341" s="4"/>
      <c r="Z341" s="4"/>
    </row>
    <row r="342" spans="8:26" x14ac:dyDescent="0.3">
      <c r="H342" s="1">
        <f t="shared" si="77"/>
        <v>340</v>
      </c>
      <c r="I342" s="4">
        <f t="shared" si="69"/>
        <v>5.9341194567807207</v>
      </c>
      <c r="J342" s="4">
        <f t="shared" si="68"/>
        <v>0.20127603815667794</v>
      </c>
      <c r="K342" s="4">
        <f t="shared" si="70"/>
        <v>0.59335197269840934</v>
      </c>
      <c r="L342" s="4">
        <f t="shared" si="71"/>
        <v>1.568328159016632</v>
      </c>
      <c r="M342" s="4">
        <f t="shared" si="72"/>
        <v>0.58171381697369384</v>
      </c>
      <c r="Q342" s="4">
        <f t="shared" si="73"/>
        <v>0.27219842812457851</v>
      </c>
      <c r="R342" s="4">
        <f t="shared" si="74"/>
        <v>0.39849430772784727</v>
      </c>
      <c r="S342" s="4">
        <f t="shared" si="75"/>
        <v>0.94957371410239122</v>
      </c>
      <c r="T342" s="4">
        <f t="shared" si="76"/>
        <v>0.44088740829860396</v>
      </c>
      <c r="U342" s="4"/>
      <c r="V342" s="4"/>
      <c r="W342" s="4"/>
      <c r="X342" s="4"/>
      <c r="Y342" s="4"/>
      <c r="Z342" s="4"/>
    </row>
    <row r="343" spans="8:26" x14ac:dyDescent="0.3">
      <c r="H343" s="1">
        <f t="shared" si="77"/>
        <v>341</v>
      </c>
      <c r="I343" s="4">
        <f t="shared" si="69"/>
        <v>5.9515727493006638</v>
      </c>
      <c r="J343" s="4">
        <f t="shared" si="68"/>
        <v>0.20630870155155573</v>
      </c>
      <c r="K343" s="4">
        <f t="shared" si="70"/>
        <v>0.59513413227583101</v>
      </c>
      <c r="L343" s="4">
        <f t="shared" si="71"/>
        <v>1.5732621104782987</v>
      </c>
      <c r="M343" s="4">
        <f t="shared" si="72"/>
        <v>0.58346102082223505</v>
      </c>
      <c r="Q343" s="4">
        <f t="shared" si="73"/>
        <v>0.27381955452945766</v>
      </c>
      <c r="R343" s="4">
        <f t="shared" si="74"/>
        <v>0.3990683786962349</v>
      </c>
      <c r="S343" s="4">
        <f t="shared" si="75"/>
        <v>0.95023879160182889</v>
      </c>
      <c r="T343" s="4">
        <f t="shared" si="76"/>
        <v>0.44112292459332708</v>
      </c>
      <c r="U343" s="4"/>
      <c r="V343" s="4"/>
      <c r="W343" s="4"/>
      <c r="X343" s="4"/>
      <c r="Y343" s="4"/>
      <c r="Z343" s="4"/>
    </row>
    <row r="344" spans="8:26" x14ac:dyDescent="0.3">
      <c r="H344" s="1">
        <f t="shared" si="77"/>
        <v>342</v>
      </c>
      <c r="I344" s="4">
        <f t="shared" si="69"/>
        <v>5.9690260418206069</v>
      </c>
      <c r="J344" s="4">
        <f t="shared" si="68"/>
        <v>0.21137170142070349</v>
      </c>
      <c r="K344" s="4">
        <f t="shared" si="70"/>
        <v>0.59682818833468732</v>
      </c>
      <c r="L344" s="4">
        <f t="shared" si="71"/>
        <v>1.5782258033869532</v>
      </c>
      <c r="M344" s="4">
        <f t="shared" si="72"/>
        <v>0.58512184923691646</v>
      </c>
      <c r="Q344" s="4">
        <f t="shared" si="73"/>
        <v>0.27545045294879739</v>
      </c>
      <c r="R344" s="4">
        <f t="shared" si="74"/>
        <v>0.39961406967392932</v>
      </c>
      <c r="S344" s="4">
        <f t="shared" si="75"/>
        <v>0.95090787813283995</v>
      </c>
      <c r="T344" s="4">
        <f t="shared" si="76"/>
        <v>0.44134679781494529</v>
      </c>
      <c r="U344" s="4"/>
      <c r="V344" s="4"/>
      <c r="W344" s="4"/>
      <c r="X344" s="4"/>
      <c r="Y344" s="4"/>
      <c r="Z344" s="4"/>
    </row>
    <row r="345" spans="8:26" x14ac:dyDescent="0.3">
      <c r="H345" s="1">
        <f t="shared" si="77"/>
        <v>343</v>
      </c>
      <c r="I345" s="4">
        <f t="shared" si="69"/>
        <v>5.98647933434055</v>
      </c>
      <c r="J345" s="4">
        <f t="shared" si="68"/>
        <v>0.21646349552531469</v>
      </c>
      <c r="K345" s="4">
        <f t="shared" si="70"/>
        <v>0.59843362484909246</v>
      </c>
      <c r="L345" s="4">
        <f t="shared" si="71"/>
        <v>1.5832177257536511</v>
      </c>
      <c r="M345" s="4">
        <f t="shared" si="72"/>
        <v>0.58669579631331414</v>
      </c>
      <c r="Q345" s="4">
        <f t="shared" si="73"/>
        <v>0.27709062659514028</v>
      </c>
      <c r="R345" s="4">
        <f t="shared" si="74"/>
        <v>0.40013121443817246</v>
      </c>
      <c r="S345" s="4">
        <f t="shared" si="75"/>
        <v>0.9515807698851857</v>
      </c>
      <c r="T345" s="4">
        <f t="shared" si="76"/>
        <v>0.4415589597695066</v>
      </c>
      <c r="U345" s="4"/>
      <c r="V345" s="4"/>
      <c r="W345" s="4"/>
      <c r="X345" s="4"/>
      <c r="Y345" s="4"/>
      <c r="Z345" s="4"/>
    </row>
    <row r="346" spans="8:26" x14ac:dyDescent="0.3">
      <c r="H346" s="1">
        <f t="shared" si="77"/>
        <v>344</v>
      </c>
      <c r="I346" s="4">
        <f t="shared" si="69"/>
        <v>6.003932626860494</v>
      </c>
      <c r="J346" s="4">
        <f t="shared" si="68"/>
        <v>0.22158253285557999</v>
      </c>
      <c r="K346" s="4">
        <f t="shared" si="70"/>
        <v>0.5999499527875316</v>
      </c>
      <c r="L346" s="4">
        <f t="shared" si="71"/>
        <v>1.588236356990482</v>
      </c>
      <c r="M346" s="4">
        <f t="shared" si="72"/>
        <v>0.5881823826119017</v>
      </c>
      <c r="Q346" s="4">
        <f t="shared" si="73"/>
        <v>0.27873957585570502</v>
      </c>
      <c r="R346" s="4">
        <f t="shared" si="74"/>
        <v>0.40061965546165945</v>
      </c>
      <c r="S346" s="4">
        <f t="shared" si="75"/>
        <v>0.95225726188951998</v>
      </c>
      <c r="T346" s="4">
        <f t="shared" si="76"/>
        <v>0.44175934583042431</v>
      </c>
      <c r="U346" s="4"/>
      <c r="V346" s="4"/>
      <c r="W346" s="4"/>
      <c r="X346" s="4"/>
      <c r="Y346" s="4"/>
      <c r="Z346" s="4"/>
    </row>
    <row r="347" spans="8:26" x14ac:dyDescent="0.3">
      <c r="H347" s="1">
        <f t="shared" si="77"/>
        <v>345</v>
      </c>
      <c r="I347" s="4">
        <f t="shared" si="69"/>
        <v>6.0213859193804371</v>
      </c>
      <c r="J347" s="4">
        <f t="shared" si="68"/>
        <v>0.22672725410313888</v>
      </c>
      <c r="K347" s="4">
        <f t="shared" si="70"/>
        <v>0.60137671026182593</v>
      </c>
      <c r="L347" s="4">
        <f t="shared" si="71"/>
        <v>1.5932801683737541</v>
      </c>
      <c r="M347" s="4">
        <f t="shared" si="72"/>
        <v>0.5895811553040915</v>
      </c>
      <c r="Q347" s="4">
        <f t="shared" si="73"/>
        <v>0.28039679844457299</v>
      </c>
      <c r="R347" s="4">
        <f t="shared" si="74"/>
        <v>0.40107924396052297</v>
      </c>
      <c r="S347" s="4">
        <f t="shared" si="75"/>
        <v>0.95293714807982477</v>
      </c>
      <c r="T347" s="4">
        <f t="shared" si="76"/>
        <v>0.44194789495816322</v>
      </c>
      <c r="U347" s="4"/>
      <c r="V347" s="4"/>
      <c r="W347" s="4"/>
      <c r="X347" s="4"/>
      <c r="Y347" s="4"/>
      <c r="Z347" s="4"/>
    </row>
    <row r="348" spans="8:26" x14ac:dyDescent="0.3">
      <c r="H348" s="1">
        <f t="shared" si="77"/>
        <v>346</v>
      </c>
      <c r="I348" s="4">
        <f t="shared" si="69"/>
        <v>6.0388392119003802</v>
      </c>
      <c r="J348" s="4">
        <f t="shared" si="68"/>
        <v>0.23189609213606155</v>
      </c>
      <c r="K348" s="4">
        <f t="shared" si="70"/>
        <v>0.60271346266782722</v>
      </c>
      <c r="L348" s="4">
        <f t="shared" si="71"/>
        <v>1.5983476235096596</v>
      </c>
      <c r="M348" s="4">
        <f t="shared" si="72"/>
        <v>0.59089168831017125</v>
      </c>
      <c r="Q348" s="4">
        <f t="shared" si="73"/>
        <v>0.28206178955568983</v>
      </c>
      <c r="R348" s="4">
        <f t="shared" si="74"/>
        <v>0.401509839939654</v>
      </c>
      <c r="S348" s="4">
        <f t="shared" si="75"/>
        <v>0.95362022135618041</v>
      </c>
      <c r="T348" s="4">
        <f t="shared" si="76"/>
        <v>0.44212454971883236</v>
      </c>
      <c r="U348" s="4"/>
      <c r="V348" s="4"/>
      <c r="W348" s="4"/>
      <c r="X348" s="4"/>
      <c r="Y348" s="4"/>
      <c r="Z348" s="4"/>
    </row>
    <row r="349" spans="8:26" x14ac:dyDescent="0.3">
      <c r="H349" s="1">
        <f t="shared" si="77"/>
        <v>347</v>
      </c>
      <c r="I349" s="4">
        <f t="shared" si="69"/>
        <v>6.0562925044203233</v>
      </c>
      <c r="J349" s="4">
        <f t="shared" si="68"/>
        <v>0.23708747247621154</v>
      </c>
      <c r="K349" s="4">
        <f t="shared" si="70"/>
        <v>0.60395980281780326</v>
      </c>
      <c r="L349" s="4">
        <f t="shared" si="71"/>
        <v>1.6034371788022748</v>
      </c>
      <c r="M349" s="4">
        <f t="shared" si="72"/>
        <v>0.59211358242909196</v>
      </c>
      <c r="Q349" s="4">
        <f t="shared" si="73"/>
        <v>0.28373404201663388</v>
      </c>
      <c r="R349" s="4">
        <f t="shared" si="74"/>
        <v>0.40191131223534615</v>
      </c>
      <c r="S349" s="4">
        <f t="shared" si="75"/>
        <v>0.95430627364784981</v>
      </c>
      <c r="T349" s="4">
        <f t="shared" si="76"/>
        <v>0.44228925630168042</v>
      </c>
      <c r="U349" s="4"/>
      <c r="V349" s="4"/>
      <c r="W349" s="4"/>
      <c r="X349" s="4"/>
      <c r="Y349" s="4"/>
      <c r="Z349" s="4"/>
    </row>
    <row r="350" spans="8:26" x14ac:dyDescent="0.3">
      <c r="H350" s="1">
        <f t="shared" si="77"/>
        <v>348</v>
      </c>
      <c r="I350" s="4">
        <f t="shared" si="69"/>
        <v>6.0737457969402664</v>
      </c>
      <c r="J350" s="4">
        <f t="shared" ref="J350:J362" si="78">$B$7*SIN(I350)+$B$7</f>
        <v>0.24229981377884721</v>
      </c>
      <c r="K350" s="4">
        <f t="shared" si="70"/>
        <v>0.60511535106447101</v>
      </c>
      <c r="L350" s="4">
        <f t="shared" si="71"/>
        <v>1.6085472839237538</v>
      </c>
      <c r="M350" s="4">
        <f t="shared" si="72"/>
        <v>0.59324646546006821</v>
      </c>
      <c r="Q350" s="4">
        <f t="shared" si="73"/>
        <v>0.28541304644310617</v>
      </c>
      <c r="R350" s="4">
        <f t="shared" si="74"/>
        <v>0.4022835385552489</v>
      </c>
      <c r="S350" s="4">
        <f t="shared" si="75"/>
        <v>0.95499509597665888</v>
      </c>
      <c r="T350" s="4">
        <f t="shared" si="76"/>
        <v>0.44244196453548668</v>
      </c>
      <c r="U350" s="4"/>
      <c r="V350" s="4"/>
      <c r="W350" s="4"/>
      <c r="X350" s="4"/>
      <c r="Y350" s="4"/>
      <c r="Z350" s="4"/>
    </row>
    <row r="351" spans="8:26" x14ac:dyDescent="0.3">
      <c r="H351" s="1">
        <f t="shared" si="77"/>
        <v>349</v>
      </c>
      <c r="I351" s="4">
        <f t="shared" si="69"/>
        <v>6.0911990894602104</v>
      </c>
      <c r="J351" s="4">
        <f t="shared" si="78"/>
        <v>0.24753152831431494</v>
      </c>
      <c r="K351" s="4">
        <f t="shared" si="70"/>
        <v>0.60617975541664038</v>
      </c>
      <c r="L351" s="4">
        <f t="shared" si="71"/>
        <v>1.6136763822865743</v>
      </c>
      <c r="M351" s="4">
        <f t="shared" si="72"/>
        <v>0.59428999231595436</v>
      </c>
      <c r="Q351" s="4">
        <f t="shared" si="73"/>
        <v>0.28709829139409354</v>
      </c>
      <c r="R351" s="4">
        <f t="shared" si="74"/>
        <v>0.40262640551561946</v>
      </c>
      <c r="S351" s="4">
        <f t="shared" si="75"/>
        <v>0.9556864785206538</v>
      </c>
      <c r="T351" s="4">
        <f t="shared" si="76"/>
        <v>0.44258262790384384</v>
      </c>
      <c r="U351" s="4"/>
      <c r="V351" s="4"/>
      <c r="W351" s="4"/>
      <c r="X351" s="4"/>
      <c r="Y351" s="4"/>
      <c r="Z351" s="4"/>
    </row>
    <row r="352" spans="8:26" x14ac:dyDescent="0.3">
      <c r="H352" s="1">
        <f t="shared" si="77"/>
        <v>350</v>
      </c>
      <c r="I352" s="4">
        <f t="shared" si="69"/>
        <v>6.1086523819801535</v>
      </c>
      <c r="J352" s="4">
        <f t="shared" si="78"/>
        <v>0.25278102245168593</v>
      </c>
      <c r="K352" s="4">
        <f t="shared" si="70"/>
        <v>0.60715269164643426</v>
      </c>
      <c r="L352" s="4">
        <f t="shared" si="71"/>
        <v>1.6188229115176875</v>
      </c>
      <c r="M352" s="4">
        <f t="shared" si="72"/>
        <v>0.59524384512836104</v>
      </c>
      <c r="Q352" s="4">
        <f t="shared" si="73"/>
        <v>0.28878926352765838</v>
      </c>
      <c r="R352" s="4">
        <f t="shared" si="74"/>
        <v>0.40293980867586021</v>
      </c>
      <c r="S352" s="4">
        <f t="shared" si="75"/>
        <v>0.95638021067801371</v>
      </c>
      <c r="T352" s="4">
        <f t="shared" si="76"/>
        <v>0.44271120355932719</v>
      </c>
      <c r="U352" s="4"/>
      <c r="V352" s="4"/>
      <c r="W352" s="4"/>
      <c r="X352" s="4"/>
      <c r="Y352" s="4"/>
      <c r="Z352" s="4"/>
    </row>
    <row r="353" spans="8:26" x14ac:dyDescent="0.3">
      <c r="H353" s="1">
        <f t="shared" si="77"/>
        <v>351</v>
      </c>
      <c r="I353" s="4">
        <f t="shared" si="69"/>
        <v>6.1261056745000966</v>
      </c>
      <c r="J353" s="4">
        <f t="shared" si="78"/>
        <v>0.25804669714419326</v>
      </c>
      <c r="K353" s="4">
        <f t="shared" si="70"/>
        <v>0.60803386338805243</v>
      </c>
      <c r="L353" s="4">
        <f t="shared" si="71"/>
        <v>1.6239853039344347</v>
      </c>
      <c r="M353" s="4">
        <f t="shared" si="72"/>
        <v>0.59610773334448175</v>
      </c>
      <c r="Q353" s="4">
        <f t="shared" si="73"/>
        <v>0.29048544775730817</v>
      </c>
      <c r="R353" s="4">
        <f t="shared" si="74"/>
        <v>0.40322365257033255</v>
      </c>
      <c r="S353" s="4">
        <f t="shared" si="75"/>
        <v>0.95707608113120335</v>
      </c>
      <c r="T353" s="4">
        <f t="shared" si="76"/>
        <v>0.44282765233654664</v>
      </c>
      <c r="U353" s="4"/>
      <c r="V353" s="4"/>
      <c r="W353" s="4"/>
      <c r="X353" s="4"/>
      <c r="Y353" s="4"/>
      <c r="Z353" s="4"/>
    </row>
    <row r="354" spans="8:26" x14ac:dyDescent="0.3">
      <c r="H354" s="1">
        <f t="shared" si="77"/>
        <v>352</v>
      </c>
      <c r="I354" s="4">
        <f t="shared" si="69"/>
        <v>6.1435589670200397</v>
      </c>
      <c r="J354" s="4">
        <f t="shared" si="78"/>
        <v>0.26332694841631582</v>
      </c>
      <c r="K354" s="4">
        <f t="shared" si="70"/>
        <v>0.60882300222804631</v>
      </c>
      <c r="L354" s="4">
        <f t="shared" si="71"/>
        <v>1.6291619870220762</v>
      </c>
      <c r="M354" s="4">
        <f t="shared" si="72"/>
        <v>0.59688139381559679</v>
      </c>
      <c r="Q354" s="4">
        <f t="shared" si="73"/>
        <v>0.29218632740889522</v>
      </c>
      <c r="R354" s="4">
        <f t="shared" si="74"/>
        <v>0.40347785073743658</v>
      </c>
      <c r="S354" s="4">
        <f t="shared" si="75"/>
        <v>0.95777387791134161</v>
      </c>
      <c r="T354" s="4">
        <f t="shared" si="76"/>
        <v>0.44293193876407649</v>
      </c>
      <c r="U354" s="4"/>
      <c r="V354" s="4"/>
      <c r="W354" s="4"/>
      <c r="X354" s="4"/>
      <c r="Y354" s="4"/>
      <c r="Z354" s="4"/>
    </row>
    <row r="355" spans="8:26" x14ac:dyDescent="0.3">
      <c r="H355" s="1">
        <f t="shared" si="77"/>
        <v>353</v>
      </c>
      <c r="I355" s="4">
        <f t="shared" si="69"/>
        <v>6.1610122595399837</v>
      </c>
      <c r="J355" s="4">
        <f t="shared" si="78"/>
        <v>0.26862016785236542</v>
      </c>
      <c r="K355" s="4">
        <f t="shared" si="70"/>
        <v>0.60951986778708034</v>
      </c>
      <c r="L355" s="4">
        <f t="shared" si="71"/>
        <v>1.6343513839127963</v>
      </c>
      <c r="M355" s="4">
        <f t="shared" si="72"/>
        <v>0.59756459087723246</v>
      </c>
      <c r="Q355" s="4">
        <f t="shared" si="73"/>
        <v>0.29389138437800089</v>
      </c>
      <c r="R355" s="4">
        <f t="shared" si="74"/>
        <v>0.40370232574594817</v>
      </c>
      <c r="S355" s="4">
        <f t="shared" si="75"/>
        <v>0.95847338846276964</v>
      </c>
      <c r="T355" s="4">
        <f t="shared" si="76"/>
        <v>0.44302403107526073</v>
      </c>
      <c r="U355" s="4"/>
      <c r="V355" s="4"/>
      <c r="W355" s="4"/>
      <c r="X355" s="4"/>
      <c r="Y355" s="4"/>
      <c r="Z355" s="4"/>
    </row>
    <row r="356" spans="8:26" x14ac:dyDescent="0.3">
      <c r="H356" s="1">
        <f t="shared" si="77"/>
        <v>354</v>
      </c>
      <c r="I356" s="4">
        <f t="shared" si="69"/>
        <v>6.1784655520599268</v>
      </c>
      <c r="J356" s="4">
        <f t="shared" si="78"/>
        <v>0.27392474308642478</v>
      </c>
      <c r="K356" s="4">
        <f t="shared" si="70"/>
        <v>0.61012424779315477</v>
      </c>
      <c r="L356" s="4">
        <f t="shared" si="71"/>
        <v>1.6395519138660306</v>
      </c>
      <c r="M356" s="4">
        <f t="shared" si="72"/>
        <v>0.59815711642094505</v>
      </c>
      <c r="Q356" s="4">
        <f t="shared" si="73"/>
        <v>0.29560009928775499</v>
      </c>
      <c r="R356" s="4">
        <f t="shared" si="74"/>
        <v>0.40389700921860505</v>
      </c>
      <c r="S356" s="4">
        <f t="shared" si="75"/>
        <v>0.95917439970779683</v>
      </c>
      <c r="T356" s="4">
        <f t="shared" si="76"/>
        <v>0.44310390121788923</v>
      </c>
      <c r="U356" s="4"/>
      <c r="V356" s="4"/>
      <c r="W356" s="4"/>
      <c r="X356" s="4"/>
      <c r="Y356" s="4"/>
      <c r="Z356" s="4"/>
    </row>
    <row r="357" spans="8:26" x14ac:dyDescent="0.3">
      <c r="H357" s="1">
        <f t="shared" si="77"/>
        <v>355</v>
      </c>
      <c r="I357" s="4">
        <f t="shared" si="69"/>
        <v>6.1959188445798699</v>
      </c>
      <c r="J357" s="4">
        <f t="shared" si="78"/>
        <v>0.27923905829349127</v>
      </c>
      <c r="K357" s="4">
        <f t="shared" si="70"/>
        <v>0.61063595814626481</v>
      </c>
      <c r="L357" s="4">
        <f t="shared" si="71"/>
        <v>1.6447619927499773</v>
      </c>
      <c r="M357" s="4">
        <f t="shared" si="72"/>
        <v>0.59865878995771438</v>
      </c>
      <c r="Q357" s="4">
        <f t="shared" si="73"/>
        <v>0.29731195164704349</v>
      </c>
      <c r="R357" s="4">
        <f t="shared" si="74"/>
        <v>0.4040618418529357</v>
      </c>
      <c r="S357" s="4">
        <f t="shared" si="75"/>
        <v>0.95987669811160758</v>
      </c>
      <c r="T357" s="4">
        <f t="shared" si="76"/>
        <v>0.4431715248627428</v>
      </c>
      <c r="U357" s="4"/>
      <c r="V357" s="4"/>
      <c r="W357" s="4"/>
      <c r="X357" s="4"/>
      <c r="Y357" s="4"/>
      <c r="Z357" s="4"/>
    </row>
    <row r="358" spans="8:26" x14ac:dyDescent="0.3">
      <c r="H358" s="1">
        <f t="shared" si="77"/>
        <v>356</v>
      </c>
      <c r="I358" s="4">
        <f t="shared" si="69"/>
        <v>6.213372137099813</v>
      </c>
      <c r="J358" s="4">
        <f t="shared" si="78"/>
        <v>0.28456149468167191</v>
      </c>
      <c r="K358" s="4">
        <f t="shared" si="70"/>
        <v>0.61105484297448009</v>
      </c>
      <c r="L358" s="4">
        <f t="shared" si="71"/>
        <v>1.6499800335241366</v>
      </c>
      <c r="M358" s="4">
        <f t="shared" si="72"/>
        <v>0.59906945867292116</v>
      </c>
      <c r="Q358" s="4">
        <f t="shared" si="73"/>
        <v>0.29902642000905455</v>
      </c>
      <c r="R358" s="4">
        <f t="shared" si="74"/>
        <v>0.40419677343932275</v>
      </c>
      <c r="S358" s="4">
        <f t="shared" si="75"/>
        <v>0.96058006974730437</v>
      </c>
      <c r="T358" s="4">
        <f t="shared" si="76"/>
        <v>0.44322688141100414</v>
      </c>
      <c r="U358" s="4"/>
      <c r="V358" s="4"/>
      <c r="W358" s="4"/>
      <c r="X358" s="4"/>
      <c r="Y358" s="4"/>
      <c r="Z358" s="4"/>
    </row>
    <row r="359" spans="8:26" x14ac:dyDescent="0.3">
      <c r="H359" s="1">
        <f t="shared" si="77"/>
        <v>357</v>
      </c>
      <c r="I359" s="4">
        <f t="shared" si="69"/>
        <v>6.2308254296197561</v>
      </c>
      <c r="J359" s="4">
        <f t="shared" si="78"/>
        <v>0.28989043098528328</v>
      </c>
      <c r="K359" s="4">
        <f t="shared" si="70"/>
        <v>0.61138077468142404</v>
      </c>
      <c r="L359" s="4">
        <f t="shared" si="71"/>
        <v>1.6552044467227409</v>
      </c>
      <c r="M359" s="4">
        <f t="shared" si="72"/>
        <v>0.59938899747289653</v>
      </c>
      <c r="Q359" s="4">
        <f t="shared" si="73"/>
        <v>0.30074298213011669</v>
      </c>
      <c r="R359" s="4">
        <f t="shared" si="74"/>
        <v>0.40430176287629799</v>
      </c>
      <c r="S359" s="4">
        <f t="shared" si="75"/>
        <v>0.9612843003610736</v>
      </c>
      <c r="T359" s="4">
        <f t="shared" si="76"/>
        <v>0.44326995400053243</v>
      </c>
      <c r="U359" s="4"/>
      <c r="V359" s="4"/>
      <c r="W359" s="4"/>
      <c r="X359" s="4"/>
      <c r="Y359" s="4"/>
      <c r="Z359" s="4"/>
    </row>
    <row r="360" spans="8:26" x14ac:dyDescent="0.3">
      <c r="H360" s="1">
        <f t="shared" si="77"/>
        <v>358</v>
      </c>
      <c r="I360" s="4">
        <f t="shared" si="69"/>
        <v>6.2482787221397</v>
      </c>
      <c r="J360" s="4">
        <f t="shared" si="78"/>
        <v>0.29522424395870495</v>
      </c>
      <c r="K360" s="4">
        <f t="shared" si="70"/>
        <v>0.61161365398514134</v>
      </c>
      <c r="L360" s="4">
        <f t="shared" si="71"/>
        <v>1.66043364093892</v>
      </c>
      <c r="M360" s="4">
        <f t="shared" si="72"/>
        <v>0.59961730902302679</v>
      </c>
      <c r="Q360" s="4">
        <f t="shared" si="73"/>
        <v>0.30246111512877927</v>
      </c>
      <c r="R360" s="4">
        <f t="shared" si="74"/>
        <v>0.40437677818306184</v>
      </c>
      <c r="S360" s="4">
        <f t="shared" si="75"/>
        <v>0.96198917543744789</v>
      </c>
      <c r="T360" s="4">
        <f t="shared" si="76"/>
        <v>0.44330072951099969</v>
      </c>
      <c r="U360" s="4"/>
      <c r="V360" s="4"/>
      <c r="W360" s="4"/>
      <c r="X360" s="4"/>
      <c r="Y360" s="4"/>
      <c r="Z360" s="4"/>
    </row>
    <row r="361" spans="8:26" x14ac:dyDescent="0.3">
      <c r="H361" s="1">
        <f t="shared" si="77"/>
        <v>359</v>
      </c>
      <c r="I361" s="4">
        <f t="shared" si="69"/>
        <v>6.2657320146596431</v>
      </c>
      <c r="J361" s="4">
        <f t="shared" si="78"/>
        <v>0.30056130887083493</v>
      </c>
      <c r="K361" s="4">
        <f t="shared" si="70"/>
        <v>0.61175340994833993</v>
      </c>
      <c r="L361" s="4">
        <f t="shared" si="71"/>
        <v>1.6656660233094587</v>
      </c>
      <c r="M361" s="4">
        <f t="shared" si="72"/>
        <v>0.59975432377740168</v>
      </c>
      <c r="Q361" s="4">
        <f t="shared" si="73"/>
        <v>0.30418029564508675</v>
      </c>
      <c r="R361" s="4">
        <f t="shared" si="74"/>
        <v>0.40442179650922516</v>
      </c>
      <c r="S361" s="4">
        <f t="shared" si="75"/>
        <v>0.96269448026465088</v>
      </c>
      <c r="T361" s="4">
        <f t="shared" si="76"/>
        <v>0.44331919856788715</v>
      </c>
      <c r="U361" s="4"/>
      <c r="V361" s="4"/>
      <c r="W361" s="4"/>
      <c r="X361" s="4"/>
      <c r="Y361" s="4"/>
      <c r="Z361" s="4"/>
    </row>
    <row r="362" spans="8:26" x14ac:dyDescent="0.3">
      <c r="H362" s="1">
        <f t="shared" si="77"/>
        <v>360</v>
      </c>
      <c r="I362" s="4">
        <f t="shared" si="69"/>
        <v>6.2831853071795862</v>
      </c>
      <c r="J362" s="4">
        <f t="shared" si="78"/>
        <v>0.30589999999999989</v>
      </c>
      <c r="K362" s="4">
        <f t="shared" si="70"/>
        <v>0.6117999999999999</v>
      </c>
      <c r="L362" s="4">
        <f t="shared" si="71"/>
        <v>1.6708999999999998</v>
      </c>
      <c r="M362" s="4">
        <f t="shared" si="72"/>
        <v>0.59979999999999989</v>
      </c>
      <c r="Q362" s="4">
        <f t="shared" si="73"/>
        <v>0.30589999999999995</v>
      </c>
      <c r="R362" s="4">
        <f t="shared" si="74"/>
        <v>0.40443680414176963</v>
      </c>
      <c r="S362" s="4">
        <f t="shared" si="75"/>
        <v>0.96340000000000003</v>
      </c>
      <c r="T362" s="4">
        <f t="shared" si="76"/>
        <v>0.44332535554534136</v>
      </c>
      <c r="U362" s="4"/>
      <c r="V362" s="4"/>
      <c r="W362" s="4"/>
      <c r="X362" s="4"/>
      <c r="Y362" s="4"/>
      <c r="Z362" s="4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23BB-1473-484E-B7C9-8BBA686B5A43}">
  <dimension ref="A1"/>
  <sheetViews>
    <sheetView topLeftCell="B1" workbookViewId="0">
      <selection activeCell="V9" sqref="V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781A2-B269-487B-B305-698E7463D664}">
  <dimension ref="A1:M16"/>
  <sheetViews>
    <sheetView zoomScale="98" zoomScaleNormal="100" workbookViewId="0">
      <selection activeCell="D7" sqref="D7"/>
    </sheetView>
  </sheetViews>
  <sheetFormatPr defaultRowHeight="14.4" x14ac:dyDescent="0.3"/>
  <cols>
    <col min="1" max="2" width="9.6640625" customWidth="1"/>
    <col min="3" max="3" width="10.5546875" customWidth="1"/>
    <col min="4" max="4" width="8.33203125" customWidth="1"/>
    <col min="5" max="5" width="12.33203125" customWidth="1"/>
    <col min="6" max="6" width="10.88671875" customWidth="1"/>
    <col min="7" max="7" width="10.109375" customWidth="1"/>
    <col min="9" max="9" width="11.6640625" customWidth="1"/>
    <col min="10" max="10" width="14.77734375" customWidth="1"/>
    <col min="11" max="11" width="14.21875" customWidth="1"/>
    <col min="12" max="12" width="12.77734375" customWidth="1"/>
    <col min="13" max="13" width="26.44140625" customWidth="1"/>
    <col min="14" max="14" width="11.6640625" customWidth="1"/>
    <col min="15" max="15" width="12.44140625" customWidth="1"/>
    <col min="16" max="16" width="10.77734375" customWidth="1"/>
    <col min="17" max="17" width="12.21875" customWidth="1"/>
    <col min="18" max="18" width="12.6640625" customWidth="1"/>
  </cols>
  <sheetData>
    <row r="1" spans="1:13" ht="15" thickBot="1" x14ac:dyDescent="0.35">
      <c r="A1" s="53"/>
      <c r="B1" s="54"/>
      <c r="C1" s="54"/>
      <c r="D1" s="54"/>
      <c r="E1" s="54"/>
      <c r="F1" s="54"/>
      <c r="G1" s="54"/>
      <c r="H1" s="53"/>
    </row>
    <row r="2" spans="1:13" ht="44.4" thickTop="1" thickBot="1" x14ac:dyDescent="0.35">
      <c r="A2" s="53"/>
      <c r="B2" s="55" t="s">
        <v>29</v>
      </c>
      <c r="C2" s="56"/>
      <c r="D2" s="56"/>
      <c r="E2" s="56"/>
      <c r="F2" s="56"/>
      <c r="G2" s="57"/>
      <c r="H2" s="53"/>
      <c r="J2" s="39" t="s">
        <v>77</v>
      </c>
      <c r="K2" s="43" t="s">
        <v>78</v>
      </c>
      <c r="L2" s="45" t="s">
        <v>79</v>
      </c>
    </row>
    <row r="3" spans="1:13" ht="16.8" thickTop="1" thickBot="1" x14ac:dyDescent="0.35">
      <c r="A3" s="53"/>
      <c r="B3" s="48" t="s">
        <v>33</v>
      </c>
      <c r="C3" s="49"/>
      <c r="D3" s="49"/>
      <c r="E3" s="49" t="s">
        <v>34</v>
      </c>
      <c r="F3" s="49"/>
      <c r="G3" s="50"/>
      <c r="H3" s="53"/>
      <c r="J3" s="40">
        <f>((((1/2*1.204)*0.7*I6*K3^2)+(0.02*'Centre of gravity'!E8*9.81))*K3)/1000</f>
        <v>41.00346261438645</v>
      </c>
      <c r="K3" s="44">
        <v>61.698999999999998</v>
      </c>
      <c r="L3" s="42">
        <f>K3/1609*3600</f>
        <v>138.04623990055936</v>
      </c>
    </row>
    <row r="4" spans="1:13" ht="15" thickTop="1" x14ac:dyDescent="0.3">
      <c r="A4" s="53"/>
      <c r="B4" s="51">
        <f>71/34</f>
        <v>2.0882352941176472</v>
      </c>
      <c r="C4" s="52"/>
      <c r="D4" s="52"/>
      <c r="E4" s="25">
        <v>16</v>
      </c>
      <c r="F4" s="58">
        <v>39</v>
      </c>
      <c r="G4" s="59"/>
      <c r="H4" s="53"/>
    </row>
    <row r="5" spans="1:13" ht="28.8" x14ac:dyDescent="0.3">
      <c r="A5" s="53"/>
      <c r="B5" s="20" t="s">
        <v>30</v>
      </c>
      <c r="C5" s="21" t="s">
        <v>31</v>
      </c>
      <c r="D5" s="21" t="s">
        <v>28</v>
      </c>
      <c r="E5" s="21" t="s">
        <v>32</v>
      </c>
      <c r="F5" s="21" t="s">
        <v>35</v>
      </c>
      <c r="G5" s="9"/>
      <c r="H5" s="53"/>
      <c r="I5" s="37" t="s">
        <v>75</v>
      </c>
      <c r="J5" s="37" t="s">
        <v>76</v>
      </c>
      <c r="K5" s="33" t="s">
        <v>73</v>
      </c>
      <c r="L5" s="33" t="s">
        <v>68</v>
      </c>
      <c r="M5" s="33" t="s">
        <v>69</v>
      </c>
    </row>
    <row r="6" spans="1:13" ht="15.6" x14ac:dyDescent="0.3">
      <c r="A6" s="53"/>
      <c r="B6" s="20" t="s">
        <v>23</v>
      </c>
      <c r="C6" s="22">
        <f>30/13</f>
        <v>2.3076923076923075</v>
      </c>
      <c r="D6" s="8">
        <v>7500</v>
      </c>
      <c r="E6" s="12">
        <f>((((($D$6*(2*PI())/60)/$B$4)/C6)/($F$4/$E$4))*'Centre of gravity'!$B$7)*3600/1609.34</f>
        <v>45.753265387842141</v>
      </c>
      <c r="F6" s="21" t="s">
        <v>40</v>
      </c>
      <c r="G6" s="14">
        <v>0</v>
      </c>
      <c r="H6" s="53"/>
      <c r="I6" s="41">
        <v>0.39</v>
      </c>
      <c r="J6" s="38">
        <v>41</v>
      </c>
      <c r="K6" s="34">
        <v>110</v>
      </c>
      <c r="L6" s="34">
        <v>14</v>
      </c>
      <c r="M6" s="34">
        <v>38</v>
      </c>
    </row>
    <row r="7" spans="1:13" ht="15.6" x14ac:dyDescent="0.3">
      <c r="A7" s="53"/>
      <c r="B7" s="20" t="s">
        <v>24</v>
      </c>
      <c r="C7" s="22">
        <f>27/17</f>
        <v>1.588235294117647</v>
      </c>
      <c r="D7" s="8">
        <f>$D$6</f>
        <v>7500</v>
      </c>
      <c r="E7" s="12">
        <f>((((($D$6*(2*PI())/60)/$B$4)/C7)/($F$4/$E$4))*'Centre of gravity'!$B$7)*3600/1609.34</f>
        <v>66.479103554984292</v>
      </c>
      <c r="F7" s="21" t="s">
        <v>36</v>
      </c>
      <c r="G7" s="14">
        <f>$D$6/100*(100/C6*C7)</f>
        <v>5161.7647058823532</v>
      </c>
      <c r="H7" s="53"/>
      <c r="K7" s="34">
        <v>112</v>
      </c>
      <c r="L7" s="23">
        <v>15</v>
      </c>
      <c r="M7" s="23">
        <v>39</v>
      </c>
    </row>
    <row r="8" spans="1:13" ht="15.6" x14ac:dyDescent="0.3">
      <c r="A8" s="53"/>
      <c r="B8" s="20" t="s">
        <v>25</v>
      </c>
      <c r="C8" s="22">
        <f>24/20</f>
        <v>1.2</v>
      </c>
      <c r="D8" s="8">
        <f>$D$6</f>
        <v>7500</v>
      </c>
      <c r="E8" s="12">
        <f>((((($D$6*(2*PI())/60)/$B$4)/C8)/($F$4/$E$4))*'Centre of gravity'!$B$7)*3600/1609.34</f>
        <v>87.987048822773346</v>
      </c>
      <c r="F8" s="21" t="s">
        <v>37</v>
      </c>
      <c r="G8" s="14">
        <f>$D$6/100*(100/C7*C8)</f>
        <v>5666.666666666667</v>
      </c>
      <c r="H8" s="53"/>
      <c r="K8" s="34">
        <v>114</v>
      </c>
      <c r="L8" s="23">
        <v>16</v>
      </c>
      <c r="M8" s="23">
        <v>40</v>
      </c>
    </row>
    <row r="9" spans="1:13" ht="15.6" x14ac:dyDescent="0.3">
      <c r="A9" s="53"/>
      <c r="B9" s="20" t="s">
        <v>26</v>
      </c>
      <c r="C9" s="22">
        <f>21/22</f>
        <v>0.95454545454545459</v>
      </c>
      <c r="D9" s="8">
        <f>$D$6</f>
        <v>7500</v>
      </c>
      <c r="E9" s="12">
        <f>((((($D$6*(2*PI())/60)/$B$4)/C9)/($F$4/$E$4))*'Centre of gravity'!$B$7)*3600/1609.34</f>
        <v>110.61228994862934</v>
      </c>
      <c r="F9" s="21" t="s">
        <v>38</v>
      </c>
      <c r="G9" s="14">
        <f>$D$6/100*(100/C8*C9)</f>
        <v>5965.9090909090919</v>
      </c>
      <c r="H9" s="53"/>
      <c r="K9" s="34">
        <v>116</v>
      </c>
      <c r="L9" s="23"/>
      <c r="M9" s="23">
        <v>41</v>
      </c>
    </row>
    <row r="10" spans="1:13" ht="16.2" thickBot="1" x14ac:dyDescent="0.35">
      <c r="A10" s="53"/>
      <c r="B10" s="16" t="s">
        <v>27</v>
      </c>
      <c r="C10" s="11">
        <f>19/24</f>
        <v>0.79166666666666663</v>
      </c>
      <c r="D10" s="10">
        <f>$D$6</f>
        <v>7500</v>
      </c>
      <c r="E10" s="13">
        <f>((((($D$6*(2*PI())/60)/$B$4)/C10)/($F$4/$E$4))*'Centre of gravity'!$B$7)*3600/1609.34</f>
        <v>133.36984242609853</v>
      </c>
      <c r="F10" s="17" t="s">
        <v>39</v>
      </c>
      <c r="G10" s="15">
        <f>$D$6/100*(100/C9*C10)</f>
        <v>6220.2380952380954</v>
      </c>
      <c r="H10" s="53"/>
      <c r="L10" s="23"/>
      <c r="M10" s="23">
        <v>42</v>
      </c>
    </row>
    <row r="11" spans="1:13" ht="15" thickTop="1" x14ac:dyDescent="0.3">
      <c r="A11" s="53"/>
      <c r="B11" s="53"/>
      <c r="C11" s="53"/>
      <c r="D11" s="53"/>
      <c r="E11" s="53"/>
      <c r="F11" s="53"/>
      <c r="G11" s="53"/>
      <c r="H11" s="53"/>
      <c r="L11" s="23"/>
      <c r="M11" s="23">
        <v>43</v>
      </c>
    </row>
    <row r="12" spans="1:13" ht="15" thickBot="1" x14ac:dyDescent="0.35">
      <c r="A12" s="1"/>
      <c r="B12" s="1"/>
      <c r="C12" s="1"/>
      <c r="D12" s="1"/>
      <c r="E12" s="1"/>
    </row>
    <row r="13" spans="1:13" ht="15.6" thickTop="1" thickBot="1" x14ac:dyDescent="0.35">
      <c r="A13" s="1"/>
      <c r="B13" s="1"/>
      <c r="C13" s="1"/>
      <c r="D13" s="1"/>
      <c r="E13" s="1"/>
      <c r="I13" s="30" t="s">
        <v>71</v>
      </c>
    </row>
    <row r="14" spans="1:13" ht="30" customHeight="1" thickTop="1" x14ac:dyDescent="0.3">
      <c r="A14" s="1"/>
      <c r="B14" s="1"/>
      <c r="C14" s="1"/>
      <c r="D14" s="1"/>
      <c r="E14" s="1"/>
      <c r="I14" s="27" t="s">
        <v>72</v>
      </c>
      <c r="J14" s="28" t="s">
        <v>68</v>
      </c>
      <c r="K14" s="28" t="s">
        <v>69</v>
      </c>
      <c r="L14" s="28" t="s">
        <v>73</v>
      </c>
      <c r="M14" s="29" t="s">
        <v>74</v>
      </c>
    </row>
    <row r="15" spans="1:13" ht="15" thickBot="1" x14ac:dyDescent="0.35">
      <c r="G15" s="7"/>
      <c r="I15" s="31">
        <v>0.625</v>
      </c>
      <c r="J15" s="35">
        <f>E4</f>
        <v>16</v>
      </c>
      <c r="K15" s="35">
        <f>F4</f>
        <v>39</v>
      </c>
      <c r="L15" s="32">
        <v>112</v>
      </c>
      <c r="M15" s="36">
        <f>((((L15-(0.5*(J15+K15)))*0.5)*25.4)*I15)-127.5</f>
        <v>543.21874999999989</v>
      </c>
    </row>
    <row r="16" spans="1:13" ht="15" thickTop="1" x14ac:dyDescent="0.3"/>
  </sheetData>
  <mergeCells count="9">
    <mergeCell ref="B3:D3"/>
    <mergeCell ref="E3:G3"/>
    <mergeCell ref="B4:D4"/>
    <mergeCell ref="H1:H11"/>
    <mergeCell ref="A11:G11"/>
    <mergeCell ref="A1:A10"/>
    <mergeCell ref="B1:G1"/>
    <mergeCell ref="B2:G2"/>
    <mergeCell ref="F4:G4"/>
  </mergeCells>
  <dataValidations count="3">
    <dataValidation type="list" allowBlank="1" showInputMessage="1" showErrorMessage="1" sqref="E4" xr:uid="{B93A40F2-6351-460E-A500-AFD58E34C39B}">
      <formula1>$L$6:$L$8</formula1>
    </dataValidation>
    <dataValidation type="list" allowBlank="1" showInputMessage="1" showErrorMessage="1" sqref="F4:G4" xr:uid="{09F2BA13-6016-42E6-AC5F-21ED8682154E}">
      <formula1>$M$6:$M$11</formula1>
    </dataValidation>
    <dataValidation type="list" allowBlank="1" showInputMessage="1" showErrorMessage="1" sqref="L15" xr:uid="{39D82A61-77D1-454F-A2FE-1F0400121B90}">
      <formula1>$K$6:$K$9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9ACC-A2FA-44C7-98DF-0E4FD9AB3F95}">
  <dimension ref="A1"/>
  <sheetViews>
    <sheetView tabSelected="1" workbookViewId="0">
      <selection activeCell="H17" sqref="H17"/>
    </sheetView>
  </sheetViews>
  <sheetFormatPr defaultRowHeight="14.4" x14ac:dyDescent="0.3"/>
  <sheetData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ackage2" shapeId="3075" r:id="rId4">
          <objectPr defaultSize="0" autoPict="0" r:id="rId5">
            <anchor moveWithCells="1">
              <from>
                <xdr:col>0</xdr:col>
                <xdr:colOff>205740</xdr:colOff>
                <xdr:row>1</xdr:row>
                <xdr:rowOff>53340</xdr:rowOff>
              </from>
              <to>
                <xdr:col>18</xdr:col>
                <xdr:colOff>312420</xdr:colOff>
                <xdr:row>13</xdr:row>
                <xdr:rowOff>60960</xdr:rowOff>
              </to>
            </anchor>
          </objectPr>
        </oleObject>
      </mc:Choice>
      <mc:Fallback>
        <oleObject progId="Package2" shapeId="307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Centre of gravity</vt:lpstr>
      <vt:lpstr>gordon schematic</vt:lpstr>
      <vt:lpstr>gear calculator</vt:lpstr>
      <vt:lpstr>Triumph 600 datona data file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2020-11-10T16:41:36Z</dcterms:created>
  <dcterms:modified xsi:type="dcterms:W3CDTF">2020-12-07T00:58:54Z</dcterms:modified>
</cp:coreProperties>
</file>