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8F9BD4F6-C080-4F88-AFEC-B852383BAD8F}" xr6:coauthVersionLast="47" xr6:coauthVersionMax="47" xr10:uidLastSave="{00000000-0000-0000-0000-000000000000}"/>
  <bookViews>
    <workbookView xWindow="16080" yWindow="-1666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<sst xmlns="http://schemas.openxmlformats.org/spreadsheetml/2006/main" count="342" uniqueCount="225">
  <si>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</si>
  <si>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</si>
  <si>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</si>
  <si>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</si>
  <si>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</si>
  <si>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</si>
  <si>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</si>
  <si>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</si>
  <si>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</si>
  <si>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</si>
  <si>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</si>
  <si>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</si>
  <si>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</si>
  <si>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</si>
  <si>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</si>
  <si>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</si>
  <si>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</si>
  <si>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</si>
  <si>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</si>
  <si>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</si>
  <si>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</si>
  <si>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</si>
  <si>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</si>
  <si>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</si>
  <si>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</si>
  <si>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</si>
  <si>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</si>
  <si>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</si>
  <si>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</si>
  <si>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</si>
  <si>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</si>
  <si>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</si>
  <si>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</si>
  <si>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</si>
  <si>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</si>
  <si>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</si>
  <si>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</si>
  <si>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</si>
  <si>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</si>
  <si>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</si>
  <si>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</si>
  <si>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</si>
  <si>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</si>
  <si>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</si>
  <si>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</si>
  <si>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</si>
  <si>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</si>
  <si>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</si>
  <si>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</si>
  <si>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</si>
  <si>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</si>
  <si>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</si>
  <si>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</si>
  <si>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</si>
  <si>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</si>
  <si>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</si>
  <si>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</si>
  <si>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</si>
  <si>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</si>
  <si>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</si>
  <si>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</si>
  <si>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</si>
  <si>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</si>
  <si>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</si>
  <si>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</si>
  <si>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</si>
  <si>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</si>
  <si>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</si>
  <si>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</si>
  <si>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</si>
  <si>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</si>
  <si>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</si>
  <si>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</si>
  <si>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</si>
  <si>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</si>
  <si>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</si>
  <si>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</si>
  <si>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</si>
  <si>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</si>
  <si>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</si>
  <si>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</si>
  <si>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</si>
  <si>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</si>
  <si>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</si>
  <si>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</si>
  <si>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</si>
  <si>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</si>
  <si>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</si>
  <si>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</si>
  <si>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</si>
  <si>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</si>
  <si>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</si>
  <si>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</si>
  <si>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</si>
  <si>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</si>
  <si>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</si>
  <si>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</si>
  <si>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</si>
  <si>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</si>
  <si>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</si>
  <si>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</si>
  <si>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</si>
  <si>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</si>
  <si>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</si>
  <si>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</si>
  <si>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</si>
  <si>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</si>
  <si>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</si>
  <si>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</si>
  <si>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</si>
  <si>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</si>
  <si>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</si>
  <si>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</si>
  <si>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</si>
  <si>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</si>
  <si>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</si>
  <si>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</si>
  <si>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</si>
  <si>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</si>
  <si>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</si>
  <si>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</si>
  <si>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</si>
  <si>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</si>
  <si>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</si>
  <si>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</si>
  <si>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</si>
  <si>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</si>
  <si>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</si>
  <si>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</si>
  <si>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</si>
  <si>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</si>
  <si>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</si>
  <si>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</si>
  <si>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</si>
  <si>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</si>
  <si>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</si>
  <si>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</si>
  <si>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</si>
  <si>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</si>
  <si>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</si>
  <si>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</si>
  <si>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</si>
  <si>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</si>
  <si>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</si>
  <si>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</si>
  <si>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</si>
  <si>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</si>
  <si>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Isabella Wratten</t>
  </si>
  <si>
    <t>David Cooper</t>
  </si>
  <si>
    <t>Adrian Dix</t>
  </si>
  <si>
    <t>Mark Fall</t>
  </si>
  <si>
    <t>The Health and Safety at Work Act 1974 
Management of Health and Safety at Work Regulations 1999
Provision and use of Work Equipment Regulations 1998
Personal Protective Equipment at Work Regulations 1992</t>
  </si>
  <si>
    <t xml:space="preserve">When in the machine workshop you need to consider the hazards that any of the equipment being used may present. These can consist of:
Swarf coming off the part - As they are sutting material a lot of swarf will be coming off of the machines so glasses must be worn to prevent it going into eyes.
Debris and broken tools - Any debris or broken tools will consist of sharp edges which will lead to abrasions therefore it would be better to sweep them up where possible.
Moving parts (cutting tools spinning) - Due to the moving parts it is possible for the user to get tangled up in them so hair must be tied, no hoodies with strings, lanyards, necklaces and so on are allowed to be worn.
</t>
  </si>
  <si>
    <t>Lathe, Milling Machine, Hacksaws, Files, Torque Wrenches</t>
  </si>
  <si>
    <t>Steel toe cap boots, Dust jacket, Glasses</t>
  </si>
  <si>
    <t>17/10/25  24/10/25  06/10/25  12/11/25</t>
  </si>
  <si>
    <t>IQ021A</t>
  </si>
  <si>
    <t>Adrian Dix and David Cooper</t>
  </si>
  <si>
    <t xml:space="preserve">When using a hacksaw, standing side on allows the user to use the entirety of the blade. Applying cutting compound reduces the friction on the blade for a smoother cut. </t>
  </si>
  <si>
    <t>Make sure the piece is secure, on a lathe this is checking it's flush with the paralells. Don’t cut to the tolerance first time, go to 0.5 out, remeasure then remove the rest.</t>
  </si>
  <si>
    <t xml:space="preserve">CC = (π/4)*Bore^2*Stroke*Number of cylinders
CC = (π/4)*0.7599^2*0.7673*4     CC=1391.96 or 1.392L                       </t>
  </si>
  <si>
    <t>During the rebuild process many components need to be torqued to the correct setting and the setting for all of them can be found in the engine manual. Some of the bolts however need to be done in a specific sequence such as the cylinder head bolts. These need to be tightened in a spiral pattern starting in the middle and working your way out, starting at 15Nm then 30Nm before a 90 degree turn to finish.</t>
  </si>
  <si>
    <t xml:space="preserve">There are many areas in the engine where you can find evidence of wear, this includes the big and main end bearings, crankshaft journals, camshaft lobes, valves, head gasket. These places of wear can tell us a variety of information about the engine including things like overheating, poor lubrication, misalignment and so on.
</t>
  </si>
  <si>
    <t>Torsional Stiffness = Applied Torque/ Angle of Twist</t>
  </si>
  <si>
    <t>Gradient 1</t>
  </si>
  <si>
    <t>Gradient 2</t>
  </si>
  <si>
    <t>Gradient 3</t>
  </si>
  <si>
    <t>Gradient 4</t>
  </si>
  <si>
    <t>Graduate with a first</t>
  </si>
  <si>
    <t>Getting a first</t>
  </si>
  <si>
    <t>Having a PDP allows for self-reflection to identify gaps in knowledge so that new goals can be set for personal growth. These new goals provide a clear structure on what skills they need to improve, which makes learning much more efficient.</t>
  </si>
  <si>
    <t xml:space="preserve">A CPD is where an engineer continues to broarden their knowledge and skills throughout empoloyment, so that they may better themselves and their ability to do their job. This can be done in many different ways such as, attending seminars, undergoing training, taking online courses and so on. For engineers this is a massively important part of their career as the industry is constantly evolving, with technology being used always changing and improving. So making sure you are evolving with it not only helps your skills but shows that you are also adapatable to change. </t>
  </si>
  <si>
    <t xml:space="preserve">When in the engine strip workshop you need to consider the hazards that any of the equipment used may present. These can consist of:
Heavy objects (Cylinder head) - This may be dropped when moving them and could fall on peoples feet therefore steel toe caps are required.
Heavy objects (Engine) - The engine is extremely heavy so making sure proper lifting techinique is used is cruicial. 
Slips and falls (Oil) - There may be left over oil in the engine so it is important to clean it up off the floor immediately to prevent and slips and falls.
Trip hazards - Due to the amount of components coming off of the engine it makes it high risk for trips and falls, to prevent this components are placed in a box that is against the wall out of the way to prevent any trips.
</t>
  </si>
  <si>
    <t>Following the correct health and safety protocol and listening to the advice from the lecturers helps to keep everyone safe whilst completing the tasks to the best of their abilities.</t>
  </si>
  <si>
    <t>Before the start of any session we were to make sure that we were wearing the appropriate PPE. For the engine strip workshop this meant steel toe caps, but for the machine workshop this meant steel toe caps, arms and legs covered, no jewelry, hair tied back and safety glasses. It is also advised that barrier cream is used to help protect the workers hands.
Before we began using the machines, we had to complete safety checks on them first, for the machine shop this meant checking that the chuck was secure on the lathe and hadd't come loose at all, checking the feeds and speeds of all the machines, checking that any tool being used was in good condition. For example, making sure the drill bit wasn't cracking anywhere/ the end chipped off. 
For the engine workshop, this meant making sure the engine was secure on the stand, moving the boxes to the sides of the room to prevent tripping and placing the cylinder head far back on the bench once it had been removed so that it didn't fall whilst moving the engine.</t>
  </si>
  <si>
    <t>x value is in/s</t>
  </si>
  <si>
    <t>y value is in lbs</t>
  </si>
  <si>
    <t xml:space="preserve">in/s to m/s is </t>
  </si>
  <si>
    <t xml:space="preserve">lbs to N is </t>
  </si>
  <si>
    <t xml:space="preserve">Evolution Measurement - UWTSD IQ BUILDING IQ002 - 13:00
Iain Gordon came in to give a lecture on measurement and instrumentation, specifically in the aerodynamics sector. </t>
  </si>
  <si>
    <t>Engine 1</t>
  </si>
  <si>
    <t>Advanced manufacturing invloves innovative technologies that rely heavily on information, automation, computation and software to ease design processes and produces components more efficiently.</t>
  </si>
  <si>
    <t>The type of codes used in a CNC program are, prepatory commands (G codes) and Miscellaneous functions (M codes). These inform the machine the tool, tool path and cutting feeds and speeds.</t>
  </si>
  <si>
    <t>FDM printers use thermoplastic filaments such as PLA, SLA printers use liquid resin that is bonded by a laser and SLS uses a powder that will be sintered together by a laser.</t>
  </si>
  <si>
    <t>Make the design in CAD and finalise it as a 3D solid. Convert that to an STL file, put it in a 3d printing software to write the G code. This will add the slices, infills and supports needed for the print.</t>
  </si>
  <si>
    <t xml:space="preserve">
CNC Machines
Laser Cutters 
Water Jet Cutter 
3D Printers (FDM, SLA, SLS)
</t>
  </si>
  <si>
    <t>I think that the biggest impact on me achieving my goals will be myself as I tend to hold myslelf back from learning new skills as I am afraid to mess up, do it wrong or let other people get the experience instead of me.</t>
  </si>
  <si>
    <t>In the next 0-5 years, I would like to be starting my career as an engineer within a single seater team, preferably in F2 or F3 having graduated with a first.</t>
  </si>
  <si>
    <t>In the next 5-10 years I would like to have more experience on my cv from different race teams I have worked with, hopefully an F1 team is in there and I would be considering moving to America to join an indycar team for a couple seasons.</t>
  </si>
  <si>
    <t>Fumes of the products, fibres causing cuts and splinters, inhalation of dust particulates when trimming. Therfore it is important to do it in a well ventialted area and wear the appropriate PPE where necessary.</t>
  </si>
  <si>
    <t>Composites uses a combination of resins (such as epoxy resins and polyester resins) and fibres of materials (such as carbon fibre, kevlar and fibre glass).</t>
  </si>
  <si>
    <t>When making  a component, you firstly have to determine the way you are going to make it. Taking into account the products use/what it needs to withstand and the cost of making it. This means chosing from 3 lay up types. The first is a wet lay up, where the fibres are placed on a mould and is then saturated with the resin using brushes. The second is an infusion method where the fibres are layed in a mould that is then sealed in a bag and held under a vacuum. This method pulls the resin through the material to completly cover the part. The third option uses prepreg material (where the resin and the fibres are already infused with eachother), which gets put into a mould, which is then bagged and put under vacuum before being put into an autoclave where it will go through a cycle to cure the resin. From here you can make your part, before trimming it where necassary and if needed bonding the seperate parts together.</t>
  </si>
  <si>
    <t>Have everything you will need at hand before starting, especially for a wet lay up or infusion as you will be working against the resin cure time. It is also good to work in a temperature stable enviroment as changes in temperature will affect the curing of the resin</t>
  </si>
  <si>
    <t xml:space="preserve">Learn to weld </t>
  </si>
  <si>
    <t>Work a season in Indycar</t>
  </si>
  <si>
    <t>Being able to understanding of welding and starting to be able to do it.</t>
  </si>
  <si>
    <t>Learn another language</t>
  </si>
  <si>
    <t xml:space="preserve">Learn either German or Italian </t>
  </si>
  <si>
    <t>Leave uni with a first on my degree</t>
  </si>
  <si>
    <t>Be able to do simple welds</t>
  </si>
  <si>
    <t>A course to learn and access to practice.</t>
  </si>
  <si>
    <t>Uni lectures, good reading materials.</t>
  </si>
  <si>
    <t>Language apps, potentially a tutor, time in the country.</t>
  </si>
  <si>
    <t>Complete a full season as an engineer/mechanic in indycar</t>
  </si>
  <si>
    <t>Being able to hold a conversation in the language</t>
  </si>
  <si>
    <t>Having completed a season</t>
  </si>
  <si>
    <t xml:space="preserve">Experience and building up my contacts </t>
  </si>
  <si>
    <t>Bore was taken as the average of all 4 cylinder bore values</t>
  </si>
  <si>
    <t>Stroke was taken from the cylinder 1 stroke section</t>
  </si>
  <si>
    <t>From this lecture I learnt about the importance of pressure measurement in aerodynamic development within motorsport engineering. Iain explained how aerodynamic performance is developed through an iterative process using CFD simulations, wind tunnel testing and full track testing. I also learnt about pressure scanners such as the EvoScan system, which measures multiple pressure points simultaneously at high speeds whilst remaining small and lightweight for motorsport applications. The lecture also highlighted how these technologies are used across many industries.
This CPD event supported my professional development by imporivng my understanding of how aerodynamic theory is applied in real engineering enviroments and how accurate measurement and data validation are essential for improving vehicle performance.</t>
  </si>
  <si>
    <t>Torsional Stiffness =  2846.9/1.020</t>
  </si>
  <si>
    <t>Torsional Stiffness = 2791.08</t>
  </si>
  <si>
    <t>Doesn't mention the guards</t>
  </si>
  <si>
    <t>Y</t>
  </si>
  <si>
    <t>Signed off by Technician</t>
  </si>
  <si>
    <t>What speed should you use</t>
  </si>
  <si>
    <t>How would these visually appear? What would the wear look like.</t>
  </si>
  <si>
    <t>units?</t>
  </si>
  <si>
    <t xml:space="preserve">Thank you for the note at the top - You would have lost a mark otherwise. </t>
  </si>
  <si>
    <t xml:space="preserve">units should have been included. </t>
  </si>
  <si>
    <t>improved accuracy and quality</t>
  </si>
  <si>
    <t>Could also have mentioned the autoclave</t>
  </si>
  <si>
    <t>What about any finishing that is needed after printing?</t>
  </si>
  <si>
    <t>Often a release agent is applied to the mould</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</si>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</sst>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0"/>
      <color theme="1"/>
      <name val="Calibri"/>
      <family val="2"/>
      <scheme val="minor"/>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8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0" borderId="29" xfId="0" applyFont="1" applyBorder="1"/>
    <xf numFmtId="0" fontId="0" fillId="0" borderId="0" xfId="0" applyAlignment="1">
      <alignment horizontal="right"/>
    </xf>
    <xf numFmtId="0" fontId="10" fillId="0" borderId="0" xfId="0" applyFont="1"/>
    <xf numFmtId="0" fontId="6" fillId="0" borderId="0" xfId="0" applyFont="1" applyAlignment="1">
      <alignment horizontal="left"/>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7" fillId="0" borderId="1" xfId="0" applyFont="1" applyBorder="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7"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7" fillId="0" borderId="27" xfId="0" applyFont="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7" fillId="0" borderId="13" xfId="0" applyFont="1" applyBorder="1" applyAlignment="1">
      <alignment horizontal="center" wrapText="1"/>
    </xf>
    <xf numFmtId="0" fontId="7" fillId="0" borderId="14" xfId="0" applyFont="1" applyBorder="1" applyAlignment="1">
      <alignment horizontal="center" wrapText="1"/>
    </xf>
    <xf numFmtId="0" fontId="7" fillId="0" borderId="16" xfId="0" applyFont="1" applyBorder="1" applyAlignment="1">
      <alignment horizontal="center" wrapText="1"/>
    </xf>
    <xf numFmtId="0" fontId="7" fillId="0" borderId="0" xfId="0" applyFont="1" applyAlignment="1">
      <alignment horizontal="center" wrapText="1"/>
    </xf>
    <xf numFmtId="0" fontId="7" fillId="0" borderId="18" xfId="0" applyFont="1" applyBorder="1" applyAlignment="1">
      <alignment horizontal="center" wrapText="1"/>
    </xf>
    <xf numFmtId="0" fontId="7"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68"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0" fillId="0" borderId="4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3" fillId="0" borderId="61"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72"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72" xfId="0"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12" fillId="0" borderId="72" xfId="0" applyFont="1" applyBorder="1" applyAlignment="1">
      <alignment horizontal="center" wrapText="1"/>
    </xf>
    <xf numFmtId="0" fontId="12" fillId="0" borderId="29" xfId="0" applyFont="1" applyBorder="1" applyAlignment="1">
      <alignment horizontal="center" wrapText="1"/>
    </xf>
    <xf numFmtId="0" fontId="12" fillId="0" borderId="30" xfId="0" applyFont="1"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3" fillId="0" borderId="62"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13" fillId="0" borderId="73" xfId="0" applyFont="1"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13" fillId="0" borderId="47" xfId="0" applyFont="1"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12" fillId="0" borderId="63"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73" xfId="0" applyFont="1"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30"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123" xfId="0" applyBorder="1" applyAlignment="1">
      <alignment horizontal="center" wrapText="1"/>
    </xf>
    <xf numFmtId="0" fontId="0" fillId="0" borderId="124"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13" fillId="0" borderId="70" xfId="0" applyFont="1" applyBorder="1" applyAlignment="1">
      <alignment horizontal="center" vertical="center" wrapText="1"/>
    </xf>
    <xf numFmtId="0" fontId="13" fillId="0" borderId="71"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125" xfId="0" applyFont="1" applyBorder="1" applyAlignment="1">
      <alignment horizontal="center" vertical="center" wrapText="1"/>
    </xf>
    <xf numFmtId="0" fontId="13" fillId="0" borderId="63" xfId="0" applyFont="1"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30" xfId="0" applyBorder="1" applyAlignment="1">
      <alignment horizontal="center"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82"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8" zoomScale="80" zoomScaleNormal="80" workbookViewId="0">
      <selection activeCell="G49" sqref="G49"/>
    </sheetView>
  </sheetViews>
  <sheetFormatPr defaultRowHeight="14.25" x14ac:dyDescent="0.45"/>
  <sheetData>
    <row r="1" spans="1:31" x14ac:dyDescent="0.45">
      <c r="A1" s="138" t="s">
        <v>0</v>
      </c>
      <c r="B1" s="139"/>
      <c r="C1" s="139"/>
      <c r="D1" s="139"/>
      <c r="E1" s="139"/>
      <c r="F1" s="139"/>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row>
    <row r="2" spans="1:31" x14ac:dyDescent="0.45">
      <c r="A2" s="138"/>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row>
    <row r="3" spans="1:31" ht="14.65" thickBot="1" x14ac:dyDescent="0.5">
      <c r="A3" s="138"/>
      <c r="B3" s="139"/>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row>
    <row r="4" spans="1:31" ht="23.25" x14ac:dyDescent="0.45">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3.65" thickBot="1" x14ac:dyDescent="0.5">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4.65" thickBot="1" x14ac:dyDescent="0.5">
      <c r="A6" s="140" t="s">
        <v>3</v>
      </c>
      <c r="B6" s="140"/>
      <c r="C6" s="140"/>
      <c r="D6" s="140"/>
      <c r="E6" s="142" t="s">
        <v>147</v>
      </c>
      <c r="F6" s="142"/>
      <c r="G6" s="142"/>
      <c r="H6" s="142"/>
      <c r="I6" s="140" t="s">
        <v>4</v>
      </c>
      <c r="J6" s="140"/>
      <c r="K6" s="140"/>
      <c r="L6" s="140"/>
      <c r="M6" s="140"/>
      <c r="N6" s="140"/>
      <c r="O6" s="140"/>
      <c r="P6" s="140"/>
      <c r="Q6" s="131" t="s">
        <v>5</v>
      </c>
      <c r="R6" s="132"/>
      <c r="S6" s="132"/>
      <c r="T6" s="132"/>
      <c r="U6" s="132"/>
      <c r="V6" s="132"/>
      <c r="W6" s="132"/>
      <c r="X6" s="132"/>
      <c r="Y6" s="132"/>
      <c r="Z6" s="132"/>
      <c r="AA6" s="132"/>
      <c r="AB6" s="132"/>
      <c r="AC6" s="132"/>
      <c r="AD6" s="132"/>
      <c r="AE6" s="133"/>
    </row>
    <row r="7" spans="1:31" ht="15" thickTop="1" thickBot="1" x14ac:dyDescent="0.5">
      <c r="A7" s="141"/>
      <c r="B7" s="141"/>
      <c r="C7" s="141"/>
      <c r="D7" s="141"/>
      <c r="E7" s="115"/>
      <c r="F7" s="115"/>
      <c r="G7" s="115"/>
      <c r="H7" s="115"/>
      <c r="I7" s="141"/>
      <c r="J7" s="141"/>
      <c r="K7" s="141"/>
      <c r="L7" s="141"/>
      <c r="M7" s="141"/>
      <c r="N7" s="141"/>
      <c r="O7" s="141"/>
      <c r="P7" s="141"/>
      <c r="Q7" s="93"/>
      <c r="R7" s="94"/>
      <c r="S7" s="94"/>
      <c r="T7" s="94"/>
      <c r="U7" s="94"/>
      <c r="V7" s="94"/>
      <c r="W7" s="94"/>
      <c r="X7" s="94"/>
      <c r="Y7" s="94"/>
      <c r="Z7" s="94"/>
      <c r="AA7" s="94"/>
      <c r="AB7" s="94"/>
      <c r="AC7" s="94"/>
      <c r="AD7" s="94"/>
      <c r="AE7" s="95"/>
    </row>
    <row r="8" spans="1:31" ht="15" thickTop="1" thickBot="1" x14ac:dyDescent="0.5">
      <c r="A8" s="96" t="s">
        <v>6</v>
      </c>
      <c r="B8" s="97"/>
      <c r="C8" s="97"/>
      <c r="D8" s="98"/>
      <c r="E8" s="115" t="s">
        <v>148</v>
      </c>
      <c r="F8" s="115"/>
      <c r="G8" s="115"/>
      <c r="H8" s="115"/>
      <c r="I8" s="134" t="s">
        <v>151</v>
      </c>
      <c r="J8" s="134"/>
      <c r="K8" s="134"/>
      <c r="L8" s="134"/>
      <c r="M8" s="134"/>
      <c r="N8" s="134"/>
      <c r="O8" s="134"/>
      <c r="P8" s="134"/>
      <c r="Q8" s="135" t="s">
        <v>174</v>
      </c>
      <c r="R8" s="136"/>
      <c r="S8" s="136"/>
      <c r="T8" s="136"/>
      <c r="U8" s="136"/>
      <c r="V8" s="136"/>
      <c r="W8" s="136"/>
      <c r="X8" s="136"/>
      <c r="Y8" s="136"/>
      <c r="Z8" s="136"/>
      <c r="AA8" s="136"/>
      <c r="AB8" s="136"/>
      <c r="AC8" s="136"/>
      <c r="AD8" s="136"/>
      <c r="AE8" s="137"/>
    </row>
    <row r="9" spans="1:31" ht="15" thickTop="1" thickBot="1" x14ac:dyDescent="0.5">
      <c r="A9" s="128"/>
      <c r="B9" s="129"/>
      <c r="C9" s="129"/>
      <c r="D9" s="130"/>
      <c r="E9" s="115"/>
      <c r="F9" s="115"/>
      <c r="G9" s="115"/>
      <c r="H9" s="115"/>
      <c r="I9" s="134"/>
      <c r="J9" s="134"/>
      <c r="K9" s="134"/>
      <c r="L9" s="134"/>
      <c r="M9" s="134"/>
      <c r="N9" s="134"/>
      <c r="O9" s="134"/>
      <c r="P9" s="134"/>
      <c r="Q9" s="135"/>
      <c r="R9" s="136"/>
      <c r="S9" s="136"/>
      <c r="T9" s="136"/>
      <c r="U9" s="136"/>
      <c r="V9" s="136"/>
      <c r="W9" s="136"/>
      <c r="X9" s="136"/>
      <c r="Y9" s="136"/>
      <c r="Z9" s="136"/>
      <c r="AA9" s="136"/>
      <c r="AB9" s="136"/>
      <c r="AC9" s="136"/>
      <c r="AD9" s="136"/>
      <c r="AE9" s="137"/>
    </row>
    <row r="10" spans="1:31" ht="15" thickTop="1" thickBot="1" x14ac:dyDescent="0.5">
      <c r="A10" s="128"/>
      <c r="B10" s="129"/>
      <c r="C10" s="129"/>
      <c r="D10" s="130"/>
      <c r="E10" s="115" t="s">
        <v>149</v>
      </c>
      <c r="F10" s="115"/>
      <c r="G10" s="115"/>
      <c r="H10" s="115"/>
      <c r="I10" s="134"/>
      <c r="J10" s="134"/>
      <c r="K10" s="134"/>
      <c r="L10" s="134"/>
      <c r="M10" s="134"/>
      <c r="N10" s="134"/>
      <c r="O10" s="134"/>
      <c r="P10" s="134"/>
      <c r="Q10" s="135"/>
      <c r="R10" s="136"/>
      <c r="S10" s="136"/>
      <c r="T10" s="136"/>
      <c r="U10" s="136"/>
      <c r="V10" s="136"/>
      <c r="W10" s="136"/>
      <c r="X10" s="136"/>
      <c r="Y10" s="136"/>
      <c r="Z10" s="136"/>
      <c r="AA10" s="136"/>
      <c r="AB10" s="136"/>
      <c r="AC10" s="136"/>
      <c r="AD10" s="136"/>
      <c r="AE10" s="137"/>
    </row>
    <row r="11" spans="1:31" ht="15" thickTop="1" thickBot="1" x14ac:dyDescent="0.5">
      <c r="A11" s="128"/>
      <c r="B11" s="129"/>
      <c r="C11" s="129"/>
      <c r="D11" s="130"/>
      <c r="E11" s="115"/>
      <c r="F11" s="115"/>
      <c r="G11" s="115"/>
      <c r="H11" s="115"/>
      <c r="I11" s="134"/>
      <c r="J11" s="134"/>
      <c r="K11" s="134"/>
      <c r="L11" s="134"/>
      <c r="M11" s="134"/>
      <c r="N11" s="134"/>
      <c r="O11" s="134"/>
      <c r="P11" s="134"/>
      <c r="Q11" s="135"/>
      <c r="R11" s="136"/>
      <c r="S11" s="136"/>
      <c r="T11" s="136"/>
      <c r="U11" s="136"/>
      <c r="V11" s="136"/>
      <c r="W11" s="136"/>
      <c r="X11" s="136"/>
      <c r="Y11" s="136"/>
      <c r="Z11" s="136"/>
      <c r="AA11" s="136"/>
      <c r="AB11" s="136"/>
      <c r="AC11" s="136"/>
      <c r="AD11" s="136"/>
      <c r="AE11" s="137"/>
    </row>
    <row r="12" spans="1:31" ht="15" thickTop="1" thickBot="1" x14ac:dyDescent="0.5">
      <c r="A12" s="128"/>
      <c r="B12" s="129"/>
      <c r="C12" s="129"/>
      <c r="D12" s="130"/>
      <c r="E12" s="115" t="s">
        <v>150</v>
      </c>
      <c r="F12" s="115"/>
      <c r="G12" s="115"/>
      <c r="H12" s="115"/>
      <c r="I12" s="134"/>
      <c r="J12" s="134"/>
      <c r="K12" s="134"/>
      <c r="L12" s="134"/>
      <c r="M12" s="134"/>
      <c r="N12" s="134"/>
      <c r="O12" s="134"/>
      <c r="P12" s="134"/>
      <c r="Q12" s="135"/>
      <c r="R12" s="136"/>
      <c r="S12" s="136"/>
      <c r="T12" s="136"/>
      <c r="U12" s="136"/>
      <c r="V12" s="136"/>
      <c r="W12" s="136"/>
      <c r="X12" s="136"/>
      <c r="Y12" s="136"/>
      <c r="Z12" s="136"/>
      <c r="AA12" s="136"/>
      <c r="AB12" s="136"/>
      <c r="AC12" s="136"/>
      <c r="AD12" s="136"/>
      <c r="AE12" s="137"/>
    </row>
    <row r="13" spans="1:31" ht="15" thickTop="1" thickBot="1" x14ac:dyDescent="0.5">
      <c r="A13" s="131"/>
      <c r="B13" s="132"/>
      <c r="C13" s="132"/>
      <c r="D13" s="133"/>
      <c r="E13" s="115"/>
      <c r="F13" s="115"/>
      <c r="G13" s="115"/>
      <c r="H13" s="115"/>
      <c r="I13" s="134"/>
      <c r="J13" s="134"/>
      <c r="K13" s="134"/>
      <c r="L13" s="134"/>
      <c r="M13" s="134"/>
      <c r="N13" s="134"/>
      <c r="O13" s="134"/>
      <c r="P13" s="134"/>
      <c r="Q13" s="135"/>
      <c r="R13" s="136"/>
      <c r="S13" s="136"/>
      <c r="T13" s="136"/>
      <c r="U13" s="136"/>
      <c r="V13" s="136"/>
      <c r="W13" s="136"/>
      <c r="X13" s="136"/>
      <c r="Y13" s="136"/>
      <c r="Z13" s="136"/>
      <c r="AA13" s="136"/>
      <c r="AB13" s="136"/>
      <c r="AC13" s="136"/>
      <c r="AD13" s="136"/>
      <c r="AE13" s="137"/>
    </row>
    <row r="14" spans="1:31" ht="15" thickTop="1" thickBot="1" x14ac:dyDescent="0.5">
      <c r="A14" s="93" t="s">
        <v>7</v>
      </c>
      <c r="B14" s="94"/>
      <c r="C14" s="94"/>
      <c r="D14" s="94"/>
      <c r="E14" s="94"/>
      <c r="F14" s="94"/>
      <c r="G14" s="94"/>
      <c r="H14" s="94"/>
      <c r="I14" s="94"/>
      <c r="J14" s="94"/>
      <c r="K14" s="94"/>
      <c r="L14" s="94"/>
      <c r="M14" s="94"/>
      <c r="N14" s="94"/>
      <c r="O14" s="94"/>
      <c r="P14" s="95"/>
      <c r="Q14" s="135"/>
      <c r="R14" s="136"/>
      <c r="S14" s="136"/>
      <c r="T14" s="136"/>
      <c r="U14" s="136"/>
      <c r="V14" s="136"/>
      <c r="W14" s="136"/>
      <c r="X14" s="136"/>
      <c r="Y14" s="136"/>
      <c r="Z14" s="136"/>
      <c r="AA14" s="136"/>
      <c r="AB14" s="136"/>
      <c r="AC14" s="136"/>
      <c r="AD14" s="136"/>
      <c r="AE14" s="137"/>
    </row>
    <row r="15" spans="1:31" ht="15" thickTop="1" thickBot="1" x14ac:dyDescent="0.5">
      <c r="A15" s="93"/>
      <c r="B15" s="94"/>
      <c r="C15" s="94"/>
      <c r="D15" s="94"/>
      <c r="E15" s="94"/>
      <c r="F15" s="94"/>
      <c r="G15" s="94"/>
      <c r="H15" s="94"/>
      <c r="I15" s="94"/>
      <c r="J15" s="94"/>
      <c r="K15" s="94"/>
      <c r="L15" s="94"/>
      <c r="M15" s="94"/>
      <c r="N15" s="94"/>
      <c r="O15" s="94"/>
      <c r="P15" s="95"/>
      <c r="Q15" s="135"/>
      <c r="R15" s="136"/>
      <c r="S15" s="136"/>
      <c r="T15" s="136"/>
      <c r="U15" s="136"/>
      <c r="V15" s="136"/>
      <c r="W15" s="136"/>
      <c r="X15" s="136"/>
      <c r="Y15" s="136"/>
      <c r="Z15" s="136"/>
      <c r="AA15" s="136"/>
      <c r="AB15" s="136"/>
      <c r="AC15" s="136"/>
      <c r="AD15" s="136"/>
      <c r="AE15" s="137"/>
    </row>
    <row r="16" spans="1:31" ht="15" thickTop="1" thickBot="1" x14ac:dyDescent="0.5">
      <c r="A16" s="116" t="s">
        <v>152</v>
      </c>
      <c r="B16" s="117"/>
      <c r="C16" s="117"/>
      <c r="D16" s="117"/>
      <c r="E16" s="117"/>
      <c r="F16" s="117"/>
      <c r="G16" s="117"/>
      <c r="H16" s="117"/>
      <c r="I16" s="117"/>
      <c r="J16" s="117"/>
      <c r="K16" s="117"/>
      <c r="L16" s="117"/>
      <c r="M16" s="117"/>
      <c r="N16" s="117"/>
      <c r="O16" s="117"/>
      <c r="P16" s="118"/>
      <c r="Q16" s="135"/>
      <c r="R16" s="136"/>
      <c r="S16" s="136"/>
      <c r="T16" s="136"/>
      <c r="U16" s="136"/>
      <c r="V16" s="136"/>
      <c r="W16" s="136"/>
      <c r="X16" s="136"/>
      <c r="Y16" s="136"/>
      <c r="Z16" s="136"/>
      <c r="AA16" s="136"/>
      <c r="AB16" s="136"/>
      <c r="AC16" s="136"/>
      <c r="AD16" s="136"/>
      <c r="AE16" s="137"/>
    </row>
    <row r="17" spans="1:31" ht="15" thickTop="1" thickBot="1" x14ac:dyDescent="0.5">
      <c r="A17" s="116"/>
      <c r="B17" s="117"/>
      <c r="C17" s="117"/>
      <c r="D17" s="117"/>
      <c r="E17" s="117"/>
      <c r="F17" s="117"/>
      <c r="G17" s="117"/>
      <c r="H17" s="117"/>
      <c r="I17" s="117"/>
      <c r="J17" s="117"/>
      <c r="K17" s="117"/>
      <c r="L17" s="117"/>
      <c r="M17" s="117"/>
      <c r="N17" s="117"/>
      <c r="O17" s="117"/>
      <c r="P17" s="118"/>
      <c r="Q17" s="135"/>
      <c r="R17" s="136"/>
      <c r="S17" s="136"/>
      <c r="T17" s="136"/>
      <c r="U17" s="136"/>
      <c r="V17" s="136"/>
      <c r="W17" s="136"/>
      <c r="X17" s="136"/>
      <c r="Y17" s="136"/>
      <c r="Z17" s="136"/>
      <c r="AA17" s="136"/>
      <c r="AB17" s="136"/>
      <c r="AC17" s="136"/>
      <c r="AD17" s="136"/>
      <c r="AE17" s="137"/>
    </row>
    <row r="18" spans="1:31" ht="15" thickTop="1" thickBot="1" x14ac:dyDescent="0.5">
      <c r="A18" s="116"/>
      <c r="B18" s="117"/>
      <c r="C18" s="117"/>
      <c r="D18" s="117"/>
      <c r="E18" s="117"/>
      <c r="F18" s="117"/>
      <c r="G18" s="117"/>
      <c r="H18" s="117"/>
      <c r="I18" s="117"/>
      <c r="J18" s="117"/>
      <c r="K18" s="117"/>
      <c r="L18" s="117"/>
      <c r="M18" s="117"/>
      <c r="N18" s="117"/>
      <c r="O18" s="117"/>
      <c r="P18" s="118"/>
      <c r="Q18" s="135"/>
      <c r="R18" s="136"/>
      <c r="S18" s="136"/>
      <c r="T18" s="136"/>
      <c r="U18" s="136"/>
      <c r="V18" s="136"/>
      <c r="W18" s="136"/>
      <c r="X18" s="136"/>
      <c r="Y18" s="136"/>
      <c r="Z18" s="136"/>
      <c r="AA18" s="136"/>
      <c r="AB18" s="136"/>
      <c r="AC18" s="136"/>
      <c r="AD18" s="136"/>
      <c r="AE18" s="137"/>
    </row>
    <row r="19" spans="1:31" ht="15" thickTop="1" thickBot="1" x14ac:dyDescent="0.5">
      <c r="A19" s="116"/>
      <c r="B19" s="117"/>
      <c r="C19" s="117"/>
      <c r="D19" s="117"/>
      <c r="E19" s="117"/>
      <c r="F19" s="117"/>
      <c r="G19" s="117"/>
      <c r="H19" s="117"/>
      <c r="I19" s="117"/>
      <c r="J19" s="117"/>
      <c r="K19" s="117"/>
      <c r="L19" s="117"/>
      <c r="M19" s="117"/>
      <c r="N19" s="117"/>
      <c r="O19" s="117"/>
      <c r="P19" s="118"/>
      <c r="Q19" s="135"/>
      <c r="R19" s="136"/>
      <c r="S19" s="136"/>
      <c r="T19" s="136"/>
      <c r="U19" s="136"/>
      <c r="V19" s="136"/>
      <c r="W19" s="136"/>
      <c r="X19" s="136"/>
      <c r="Y19" s="136"/>
      <c r="Z19" s="136"/>
      <c r="AA19" s="136"/>
      <c r="AB19" s="136"/>
      <c r="AC19" s="136"/>
      <c r="AD19" s="136"/>
      <c r="AE19" s="137"/>
    </row>
    <row r="20" spans="1:31" ht="15" thickTop="1" thickBot="1" x14ac:dyDescent="0.5">
      <c r="A20" s="116"/>
      <c r="B20" s="117"/>
      <c r="C20" s="117"/>
      <c r="D20" s="117"/>
      <c r="E20" s="117"/>
      <c r="F20" s="117"/>
      <c r="G20" s="117"/>
      <c r="H20" s="117"/>
      <c r="I20" s="117"/>
      <c r="J20" s="117"/>
      <c r="K20" s="117"/>
      <c r="L20" s="117"/>
      <c r="M20" s="117"/>
      <c r="N20" s="117"/>
      <c r="O20" s="117"/>
      <c r="P20" s="118"/>
      <c r="Q20" s="135"/>
      <c r="R20" s="136"/>
      <c r="S20" s="136"/>
      <c r="T20" s="136"/>
      <c r="U20" s="136"/>
      <c r="V20" s="136"/>
      <c r="W20" s="136"/>
      <c r="X20" s="136"/>
      <c r="Y20" s="136"/>
      <c r="Z20" s="136"/>
      <c r="AA20" s="136"/>
      <c r="AB20" s="136"/>
      <c r="AC20" s="136"/>
      <c r="AD20" s="136"/>
      <c r="AE20" s="137"/>
    </row>
    <row r="21" spans="1:31" ht="15" thickTop="1" thickBot="1" x14ac:dyDescent="0.5">
      <c r="A21" s="116"/>
      <c r="B21" s="117"/>
      <c r="C21" s="117"/>
      <c r="D21" s="117"/>
      <c r="E21" s="117"/>
      <c r="F21" s="117"/>
      <c r="G21" s="117"/>
      <c r="H21" s="117"/>
      <c r="I21" s="117"/>
      <c r="J21" s="117"/>
      <c r="K21" s="117"/>
      <c r="L21" s="117"/>
      <c r="M21" s="117"/>
      <c r="N21" s="117"/>
      <c r="O21" s="117"/>
      <c r="P21" s="118"/>
      <c r="Q21" s="135"/>
      <c r="R21" s="136"/>
      <c r="S21" s="136"/>
      <c r="T21" s="136"/>
      <c r="U21" s="136"/>
      <c r="V21" s="136"/>
      <c r="W21" s="136"/>
      <c r="X21" s="136"/>
      <c r="Y21" s="136"/>
      <c r="Z21" s="136"/>
      <c r="AA21" s="136"/>
      <c r="AB21" s="136"/>
      <c r="AC21" s="136"/>
      <c r="AD21" s="136"/>
      <c r="AE21" s="137"/>
    </row>
    <row r="22" spans="1:31" ht="15" thickTop="1" thickBot="1" x14ac:dyDescent="0.5">
      <c r="A22" s="116"/>
      <c r="B22" s="117"/>
      <c r="C22" s="117"/>
      <c r="D22" s="117"/>
      <c r="E22" s="117"/>
      <c r="F22" s="117"/>
      <c r="G22" s="117"/>
      <c r="H22" s="117"/>
      <c r="I22" s="117"/>
      <c r="J22" s="117"/>
      <c r="K22" s="117"/>
      <c r="L22" s="117"/>
      <c r="M22" s="117"/>
      <c r="N22" s="117"/>
      <c r="O22" s="117"/>
      <c r="P22" s="118"/>
      <c r="Q22" s="135"/>
      <c r="R22" s="136"/>
      <c r="S22" s="136"/>
      <c r="T22" s="136"/>
      <c r="U22" s="136"/>
      <c r="V22" s="136"/>
      <c r="W22" s="136"/>
      <c r="X22" s="136"/>
      <c r="Y22" s="136"/>
      <c r="Z22" s="136"/>
      <c r="AA22" s="136"/>
      <c r="AB22" s="136"/>
      <c r="AC22" s="136"/>
      <c r="AD22" s="136"/>
      <c r="AE22" s="137"/>
    </row>
    <row r="23" spans="1:31" ht="15" thickTop="1" thickBot="1" x14ac:dyDescent="0.5">
      <c r="A23" s="116"/>
      <c r="B23" s="117"/>
      <c r="C23" s="117"/>
      <c r="D23" s="117"/>
      <c r="E23" s="117"/>
      <c r="F23" s="117"/>
      <c r="G23" s="117"/>
      <c r="H23" s="117"/>
      <c r="I23" s="117"/>
      <c r="J23" s="117"/>
      <c r="K23" s="117"/>
      <c r="L23" s="117"/>
      <c r="M23" s="117"/>
      <c r="N23" s="117"/>
      <c r="O23" s="117"/>
      <c r="P23" s="118"/>
      <c r="Q23" s="135"/>
      <c r="R23" s="136"/>
      <c r="S23" s="136"/>
      <c r="T23" s="136"/>
      <c r="U23" s="136"/>
      <c r="V23" s="136"/>
      <c r="W23" s="136"/>
      <c r="X23" s="136"/>
      <c r="Y23" s="136"/>
      <c r="Z23" s="136"/>
      <c r="AA23" s="136"/>
      <c r="AB23" s="136"/>
      <c r="AC23" s="136"/>
      <c r="AD23" s="136"/>
      <c r="AE23" s="137"/>
    </row>
    <row r="24" spans="1:31" ht="15" thickTop="1" thickBot="1" x14ac:dyDescent="0.5">
      <c r="A24" s="116"/>
      <c r="B24" s="117"/>
      <c r="C24" s="117"/>
      <c r="D24" s="117"/>
      <c r="E24" s="117"/>
      <c r="F24" s="117"/>
      <c r="G24" s="117"/>
      <c r="H24" s="117"/>
      <c r="I24" s="117"/>
      <c r="J24" s="117"/>
      <c r="K24" s="117"/>
      <c r="L24" s="117"/>
      <c r="M24" s="117"/>
      <c r="N24" s="117"/>
      <c r="O24" s="117"/>
      <c r="P24" s="118"/>
      <c r="Q24" s="135"/>
      <c r="R24" s="136"/>
      <c r="S24" s="136"/>
      <c r="T24" s="136"/>
      <c r="U24" s="136"/>
      <c r="V24" s="136"/>
      <c r="W24" s="136"/>
      <c r="X24" s="136"/>
      <c r="Y24" s="136"/>
      <c r="Z24" s="136"/>
      <c r="AA24" s="136"/>
      <c r="AB24" s="136"/>
      <c r="AC24" s="136"/>
      <c r="AD24" s="136"/>
      <c r="AE24" s="137"/>
    </row>
    <row r="25" spans="1:31" ht="15" thickTop="1" thickBot="1" x14ac:dyDescent="0.5">
      <c r="A25" s="116"/>
      <c r="B25" s="117"/>
      <c r="C25" s="117"/>
      <c r="D25" s="117"/>
      <c r="E25" s="117"/>
      <c r="F25" s="117"/>
      <c r="G25" s="117"/>
      <c r="H25" s="117"/>
      <c r="I25" s="117"/>
      <c r="J25" s="117"/>
      <c r="K25" s="117"/>
      <c r="L25" s="117"/>
      <c r="M25" s="117"/>
      <c r="N25" s="117"/>
      <c r="O25" s="117"/>
      <c r="P25" s="118"/>
      <c r="Q25" s="135"/>
      <c r="R25" s="136"/>
      <c r="S25" s="136"/>
      <c r="T25" s="136"/>
      <c r="U25" s="136"/>
      <c r="V25" s="136"/>
      <c r="W25" s="136"/>
      <c r="X25" s="136"/>
      <c r="Y25" s="136"/>
      <c r="Z25" s="136"/>
      <c r="AA25" s="136"/>
      <c r="AB25" s="136"/>
      <c r="AC25" s="136"/>
      <c r="AD25" s="136"/>
      <c r="AE25" s="137"/>
    </row>
    <row r="26" spans="1:31" ht="15" thickTop="1" thickBot="1" x14ac:dyDescent="0.5">
      <c r="A26" s="93" t="s">
        <v>8</v>
      </c>
      <c r="B26" s="94"/>
      <c r="C26" s="94"/>
      <c r="D26" s="94"/>
      <c r="E26" s="94"/>
      <c r="F26" s="94"/>
      <c r="G26" s="94"/>
      <c r="H26" s="94"/>
      <c r="I26" s="94"/>
      <c r="J26" s="94"/>
      <c r="K26" s="94"/>
      <c r="L26" s="94"/>
      <c r="M26" s="94"/>
      <c r="N26" s="94"/>
      <c r="O26" s="94"/>
      <c r="P26" s="95"/>
      <c r="Q26" s="135"/>
      <c r="R26" s="136"/>
      <c r="S26" s="136"/>
      <c r="T26" s="136"/>
      <c r="U26" s="136"/>
      <c r="V26" s="136"/>
      <c r="W26" s="136"/>
      <c r="X26" s="136"/>
      <c r="Y26" s="136"/>
      <c r="Z26" s="136"/>
      <c r="AA26" s="136"/>
      <c r="AB26" s="136"/>
      <c r="AC26" s="136"/>
      <c r="AD26" s="136"/>
      <c r="AE26" s="137"/>
    </row>
    <row r="27" spans="1:31" ht="15" thickTop="1" thickBot="1" x14ac:dyDescent="0.5">
      <c r="A27" s="93"/>
      <c r="B27" s="94"/>
      <c r="C27" s="94"/>
      <c r="D27" s="94"/>
      <c r="E27" s="94"/>
      <c r="F27" s="94"/>
      <c r="G27" s="94"/>
      <c r="H27" s="94"/>
      <c r="I27" s="94"/>
      <c r="J27" s="94"/>
      <c r="K27" s="94"/>
      <c r="L27" s="94"/>
      <c r="M27" s="94"/>
      <c r="N27" s="94"/>
      <c r="O27" s="94"/>
      <c r="P27" s="95"/>
      <c r="Q27" s="135"/>
      <c r="R27" s="136"/>
      <c r="S27" s="136"/>
      <c r="T27" s="136"/>
      <c r="U27" s="136"/>
      <c r="V27" s="136"/>
      <c r="W27" s="136"/>
      <c r="X27" s="136"/>
      <c r="Y27" s="136"/>
      <c r="Z27" s="136"/>
      <c r="AA27" s="136"/>
      <c r="AB27" s="136"/>
      <c r="AC27" s="136"/>
      <c r="AD27" s="136"/>
      <c r="AE27" s="137"/>
    </row>
    <row r="28" spans="1:31" ht="16.5" customHeight="1" thickTop="1" thickBot="1" x14ac:dyDescent="0.5">
      <c r="A28" s="119" t="s">
        <v>172</v>
      </c>
      <c r="B28" s="120"/>
      <c r="C28" s="120"/>
      <c r="D28" s="120"/>
      <c r="E28" s="120"/>
      <c r="F28" s="120"/>
      <c r="G28" s="120"/>
      <c r="H28" s="120"/>
      <c r="I28" s="120"/>
      <c r="J28" s="120"/>
      <c r="K28" s="120"/>
      <c r="L28" s="120"/>
      <c r="M28" s="120"/>
      <c r="N28" s="120"/>
      <c r="O28" s="120"/>
      <c r="P28" s="121"/>
      <c r="Q28" s="135"/>
      <c r="R28" s="136"/>
      <c r="S28" s="136"/>
      <c r="T28" s="136"/>
      <c r="U28" s="136"/>
      <c r="V28" s="136"/>
      <c r="W28" s="136"/>
      <c r="X28" s="136"/>
      <c r="Y28" s="136"/>
      <c r="Z28" s="136"/>
      <c r="AA28" s="136"/>
      <c r="AB28" s="136"/>
      <c r="AC28" s="136"/>
      <c r="AD28" s="136"/>
      <c r="AE28" s="137"/>
    </row>
    <row r="29" spans="1:31" ht="16.5" customHeight="1" thickTop="1" thickBot="1" x14ac:dyDescent="0.5">
      <c r="A29" s="122"/>
      <c r="B29" s="123"/>
      <c r="C29" s="123"/>
      <c r="D29" s="123"/>
      <c r="E29" s="123"/>
      <c r="F29" s="123"/>
      <c r="G29" s="123"/>
      <c r="H29" s="123"/>
      <c r="I29" s="123"/>
      <c r="J29" s="123"/>
      <c r="K29" s="123"/>
      <c r="L29" s="123"/>
      <c r="M29" s="123"/>
      <c r="N29" s="123"/>
      <c r="O29" s="123"/>
      <c r="P29" s="124"/>
      <c r="Q29" s="135"/>
      <c r="R29" s="136"/>
      <c r="S29" s="136"/>
      <c r="T29" s="136"/>
      <c r="U29" s="136"/>
      <c r="V29" s="136"/>
      <c r="W29" s="136"/>
      <c r="X29" s="136"/>
      <c r="Y29" s="136"/>
      <c r="Z29" s="136"/>
      <c r="AA29" s="136"/>
      <c r="AB29" s="136"/>
      <c r="AC29" s="136"/>
      <c r="AD29" s="136"/>
      <c r="AE29" s="137"/>
    </row>
    <row r="30" spans="1:31" ht="16.5" customHeight="1" thickTop="1" thickBot="1" x14ac:dyDescent="0.5">
      <c r="A30" s="122"/>
      <c r="B30" s="123"/>
      <c r="C30" s="123"/>
      <c r="D30" s="123"/>
      <c r="E30" s="123"/>
      <c r="F30" s="123"/>
      <c r="G30" s="123"/>
      <c r="H30" s="123"/>
      <c r="I30" s="123"/>
      <c r="J30" s="123"/>
      <c r="K30" s="123"/>
      <c r="L30" s="123"/>
      <c r="M30" s="123"/>
      <c r="N30" s="123"/>
      <c r="O30" s="123"/>
      <c r="P30" s="124"/>
      <c r="Q30" s="135"/>
      <c r="R30" s="136"/>
      <c r="S30" s="136"/>
      <c r="T30" s="136"/>
      <c r="U30" s="136"/>
      <c r="V30" s="136"/>
      <c r="W30" s="136"/>
      <c r="X30" s="136"/>
      <c r="Y30" s="136"/>
      <c r="Z30" s="136"/>
      <c r="AA30" s="136"/>
      <c r="AB30" s="136"/>
      <c r="AC30" s="136"/>
      <c r="AD30" s="136"/>
      <c r="AE30" s="137"/>
    </row>
    <row r="31" spans="1:31" ht="16.5" customHeight="1" thickTop="1" thickBot="1" x14ac:dyDescent="0.5">
      <c r="A31" s="122"/>
      <c r="B31" s="123"/>
      <c r="C31" s="123"/>
      <c r="D31" s="123"/>
      <c r="E31" s="123"/>
      <c r="F31" s="123"/>
      <c r="G31" s="123"/>
      <c r="H31" s="123"/>
      <c r="I31" s="123"/>
      <c r="J31" s="123"/>
      <c r="K31" s="123"/>
      <c r="L31" s="123"/>
      <c r="M31" s="123"/>
      <c r="N31" s="123"/>
      <c r="O31" s="123"/>
      <c r="P31" s="124"/>
      <c r="Q31" s="135"/>
      <c r="R31" s="136"/>
      <c r="S31" s="136"/>
      <c r="T31" s="136"/>
      <c r="U31" s="136"/>
      <c r="V31" s="136"/>
      <c r="W31" s="136"/>
      <c r="X31" s="136"/>
      <c r="Y31" s="136"/>
      <c r="Z31" s="136"/>
      <c r="AA31" s="136"/>
      <c r="AB31" s="136"/>
      <c r="AC31" s="136"/>
      <c r="AD31" s="136"/>
      <c r="AE31" s="137"/>
    </row>
    <row r="32" spans="1:31" ht="16.5" customHeight="1" thickTop="1" thickBot="1" x14ac:dyDescent="0.5">
      <c r="A32" s="122"/>
      <c r="B32" s="123"/>
      <c r="C32" s="123"/>
      <c r="D32" s="123"/>
      <c r="E32" s="123"/>
      <c r="F32" s="123"/>
      <c r="G32" s="123"/>
      <c r="H32" s="123"/>
      <c r="I32" s="123"/>
      <c r="J32" s="123"/>
      <c r="K32" s="123"/>
      <c r="L32" s="123"/>
      <c r="M32" s="123"/>
      <c r="N32" s="123"/>
      <c r="O32" s="123"/>
      <c r="P32" s="124"/>
      <c r="Q32" s="135"/>
      <c r="R32" s="136"/>
      <c r="S32" s="136"/>
      <c r="T32" s="136"/>
      <c r="U32" s="136"/>
      <c r="V32" s="136"/>
      <c r="W32" s="136"/>
      <c r="X32" s="136"/>
      <c r="Y32" s="136"/>
      <c r="Z32" s="136"/>
      <c r="AA32" s="136"/>
      <c r="AB32" s="136"/>
      <c r="AC32" s="136"/>
      <c r="AD32" s="136"/>
      <c r="AE32" s="137"/>
    </row>
    <row r="33" spans="1:31" ht="16.5" customHeight="1" thickTop="1" thickBot="1" x14ac:dyDescent="0.5">
      <c r="A33" s="122"/>
      <c r="B33" s="123"/>
      <c r="C33" s="123"/>
      <c r="D33" s="123"/>
      <c r="E33" s="123"/>
      <c r="F33" s="123"/>
      <c r="G33" s="123"/>
      <c r="H33" s="123"/>
      <c r="I33" s="123"/>
      <c r="J33" s="123"/>
      <c r="K33" s="123"/>
      <c r="L33" s="123"/>
      <c r="M33" s="123"/>
      <c r="N33" s="123"/>
      <c r="O33" s="123"/>
      <c r="P33" s="124"/>
      <c r="Q33" s="135"/>
      <c r="R33" s="136"/>
      <c r="S33" s="136"/>
      <c r="T33" s="136"/>
      <c r="U33" s="136"/>
      <c r="V33" s="136"/>
      <c r="W33" s="136"/>
      <c r="X33" s="136"/>
      <c r="Y33" s="136"/>
      <c r="Z33" s="136"/>
      <c r="AA33" s="136"/>
      <c r="AB33" s="136"/>
      <c r="AC33" s="136"/>
      <c r="AD33" s="136"/>
      <c r="AE33" s="137"/>
    </row>
    <row r="34" spans="1:31" ht="16.5" customHeight="1" thickTop="1" thickBot="1" x14ac:dyDescent="0.5">
      <c r="A34" s="125"/>
      <c r="B34" s="126"/>
      <c r="C34" s="126"/>
      <c r="D34" s="126"/>
      <c r="E34" s="126"/>
      <c r="F34" s="126"/>
      <c r="G34" s="126"/>
      <c r="H34" s="126"/>
      <c r="I34" s="126"/>
      <c r="J34" s="126"/>
      <c r="K34" s="126"/>
      <c r="L34" s="126"/>
      <c r="M34" s="126"/>
      <c r="N34" s="126"/>
      <c r="O34" s="126"/>
      <c r="P34" s="127"/>
      <c r="Q34" s="135"/>
      <c r="R34" s="136"/>
      <c r="S34" s="136"/>
      <c r="T34" s="136"/>
      <c r="U34" s="136"/>
      <c r="V34" s="136"/>
      <c r="W34" s="136"/>
      <c r="X34" s="136"/>
      <c r="Y34" s="136"/>
      <c r="Z34" s="136"/>
      <c r="AA34" s="136"/>
      <c r="AB34" s="136"/>
      <c r="AC34" s="136"/>
      <c r="AD34" s="136"/>
      <c r="AE34" s="137"/>
    </row>
    <row r="35" spans="1:31" ht="15" thickTop="1" thickBot="1" x14ac:dyDescent="0.5">
      <c r="A35" s="93" t="s">
        <v>9</v>
      </c>
      <c r="B35" s="94"/>
      <c r="C35" s="94"/>
      <c r="D35" s="94"/>
      <c r="E35" s="94"/>
      <c r="F35" s="94"/>
      <c r="G35" s="94"/>
      <c r="H35" s="94"/>
      <c r="I35" s="94"/>
      <c r="J35" s="94"/>
      <c r="K35" s="94"/>
      <c r="L35" s="94"/>
      <c r="M35" s="94"/>
      <c r="N35" s="94"/>
      <c r="O35" s="94"/>
      <c r="P35" s="95"/>
      <c r="Q35" s="93" t="s">
        <v>10</v>
      </c>
      <c r="R35" s="94"/>
      <c r="S35" s="94"/>
      <c r="T35" s="94"/>
      <c r="U35" s="94"/>
      <c r="V35" s="94"/>
      <c r="W35" s="94"/>
      <c r="X35" s="94"/>
      <c r="Y35" s="94"/>
      <c r="Z35" s="94"/>
      <c r="AA35" s="94"/>
      <c r="AB35" s="94"/>
      <c r="AC35" s="94"/>
      <c r="AD35" s="94"/>
      <c r="AE35" s="95"/>
    </row>
    <row r="36" spans="1:31" ht="15" thickTop="1" thickBot="1" x14ac:dyDescent="0.5">
      <c r="A36" s="93"/>
      <c r="B36" s="94"/>
      <c r="C36" s="94"/>
      <c r="D36" s="94"/>
      <c r="E36" s="94"/>
      <c r="F36" s="94"/>
      <c r="G36" s="94"/>
      <c r="H36" s="94"/>
      <c r="I36" s="94"/>
      <c r="J36" s="94"/>
      <c r="K36" s="94"/>
      <c r="L36" s="94"/>
      <c r="M36" s="94"/>
      <c r="N36" s="94"/>
      <c r="O36" s="94"/>
      <c r="P36" s="95"/>
      <c r="Q36" s="96"/>
      <c r="R36" s="97"/>
      <c r="S36" s="97"/>
      <c r="T36" s="97"/>
      <c r="U36" s="97"/>
      <c r="V36" s="97"/>
      <c r="W36" s="97"/>
      <c r="X36" s="97"/>
      <c r="Y36" s="97"/>
      <c r="Z36" s="97"/>
      <c r="AA36" s="97"/>
      <c r="AB36" s="97"/>
      <c r="AC36" s="97"/>
      <c r="AD36" s="97"/>
      <c r="AE36" s="98"/>
    </row>
    <row r="37" spans="1:31" ht="15" thickTop="1" thickBot="1" x14ac:dyDescent="0.5">
      <c r="A37" s="99" t="s">
        <v>153</v>
      </c>
      <c r="B37" s="100"/>
      <c r="C37" s="100"/>
      <c r="D37" s="100"/>
      <c r="E37" s="100"/>
      <c r="F37" s="100"/>
      <c r="G37" s="100"/>
      <c r="H37" s="100"/>
      <c r="I37" s="100"/>
      <c r="J37" s="100"/>
      <c r="K37" s="100"/>
      <c r="L37" s="100"/>
      <c r="M37" s="100"/>
      <c r="N37" s="100"/>
      <c r="O37" s="100"/>
      <c r="P37" s="100"/>
      <c r="Q37" s="103" t="s">
        <v>173</v>
      </c>
      <c r="R37" s="104"/>
      <c r="S37" s="104"/>
      <c r="T37" s="104"/>
      <c r="U37" s="104"/>
      <c r="V37" s="104"/>
      <c r="W37" s="104"/>
      <c r="X37" s="104"/>
      <c r="Y37" s="104"/>
      <c r="Z37" s="104"/>
      <c r="AA37" s="104"/>
      <c r="AB37" s="104"/>
      <c r="AC37" s="104"/>
      <c r="AD37" s="104"/>
      <c r="AE37" s="105"/>
    </row>
    <row r="38" spans="1:31" ht="15" thickTop="1" thickBot="1" x14ac:dyDescent="0.5">
      <c r="A38" s="99"/>
      <c r="B38" s="100"/>
      <c r="C38" s="100"/>
      <c r="D38" s="100"/>
      <c r="E38" s="100"/>
      <c r="F38" s="100"/>
      <c r="G38" s="100"/>
      <c r="H38" s="100"/>
      <c r="I38" s="100"/>
      <c r="J38" s="100"/>
      <c r="K38" s="100"/>
      <c r="L38" s="100"/>
      <c r="M38" s="100"/>
      <c r="N38" s="100"/>
      <c r="O38" s="100"/>
      <c r="P38" s="100"/>
      <c r="Q38" s="106"/>
      <c r="R38" s="107"/>
      <c r="S38" s="107"/>
      <c r="T38" s="107"/>
      <c r="U38" s="107"/>
      <c r="V38" s="107"/>
      <c r="W38" s="107"/>
      <c r="X38" s="107"/>
      <c r="Y38" s="107"/>
      <c r="Z38" s="107"/>
      <c r="AA38" s="107"/>
      <c r="AB38" s="107"/>
      <c r="AC38" s="107"/>
      <c r="AD38" s="107"/>
      <c r="AE38" s="108"/>
    </row>
    <row r="39" spans="1:31" ht="15" thickTop="1" thickBot="1" x14ac:dyDescent="0.5">
      <c r="A39" s="99"/>
      <c r="B39" s="100"/>
      <c r="C39" s="100"/>
      <c r="D39" s="100"/>
      <c r="E39" s="100"/>
      <c r="F39" s="100"/>
      <c r="G39" s="100"/>
      <c r="H39" s="100"/>
      <c r="I39" s="100"/>
      <c r="J39" s="100"/>
      <c r="K39" s="100"/>
      <c r="L39" s="100"/>
      <c r="M39" s="100"/>
      <c r="N39" s="100"/>
      <c r="O39" s="100"/>
      <c r="P39" s="100"/>
      <c r="Q39" s="106"/>
      <c r="R39" s="107"/>
      <c r="S39" s="107"/>
      <c r="T39" s="107"/>
      <c r="U39" s="107"/>
      <c r="V39" s="107"/>
      <c r="W39" s="107"/>
      <c r="X39" s="107"/>
      <c r="Y39" s="107"/>
      <c r="Z39" s="107"/>
      <c r="AA39" s="107"/>
      <c r="AB39" s="107"/>
      <c r="AC39" s="107"/>
      <c r="AD39" s="107"/>
      <c r="AE39" s="108"/>
    </row>
    <row r="40" spans="1:31" ht="15" thickTop="1" thickBot="1" x14ac:dyDescent="0.5">
      <c r="A40" s="99"/>
      <c r="B40" s="100"/>
      <c r="C40" s="100"/>
      <c r="D40" s="100"/>
      <c r="E40" s="100"/>
      <c r="F40" s="100"/>
      <c r="G40" s="100"/>
      <c r="H40" s="100"/>
      <c r="I40" s="100"/>
      <c r="J40" s="100"/>
      <c r="K40" s="100"/>
      <c r="L40" s="100"/>
      <c r="M40" s="100"/>
      <c r="N40" s="100"/>
      <c r="O40" s="100"/>
      <c r="P40" s="100"/>
      <c r="Q40" s="106"/>
      <c r="R40" s="107"/>
      <c r="S40" s="107"/>
      <c r="T40" s="107"/>
      <c r="U40" s="107"/>
      <c r="V40" s="107"/>
      <c r="W40" s="107"/>
      <c r="X40" s="107"/>
      <c r="Y40" s="107"/>
      <c r="Z40" s="107"/>
      <c r="AA40" s="107"/>
      <c r="AB40" s="107"/>
      <c r="AC40" s="107"/>
      <c r="AD40" s="107"/>
      <c r="AE40" s="108"/>
    </row>
    <row r="41" spans="1:31" ht="15" thickTop="1" thickBot="1" x14ac:dyDescent="0.5">
      <c r="A41" s="99"/>
      <c r="B41" s="100"/>
      <c r="C41" s="100"/>
      <c r="D41" s="100"/>
      <c r="E41" s="100"/>
      <c r="F41" s="100"/>
      <c r="G41" s="100"/>
      <c r="H41" s="100"/>
      <c r="I41" s="100"/>
      <c r="J41" s="100"/>
      <c r="K41" s="100"/>
      <c r="L41" s="100"/>
      <c r="M41" s="100"/>
      <c r="N41" s="100"/>
      <c r="O41" s="100"/>
      <c r="P41" s="100"/>
      <c r="Q41" s="106"/>
      <c r="R41" s="107"/>
      <c r="S41" s="107"/>
      <c r="T41" s="107"/>
      <c r="U41" s="107"/>
      <c r="V41" s="107"/>
      <c r="W41" s="107"/>
      <c r="X41" s="107"/>
      <c r="Y41" s="107"/>
      <c r="Z41" s="107"/>
      <c r="AA41" s="107"/>
      <c r="AB41" s="107"/>
      <c r="AC41" s="107"/>
      <c r="AD41" s="107"/>
      <c r="AE41" s="108"/>
    </row>
    <row r="42" spans="1:31" ht="15" thickTop="1" thickBot="1" x14ac:dyDescent="0.5">
      <c r="A42" s="99"/>
      <c r="B42" s="100"/>
      <c r="C42" s="100"/>
      <c r="D42" s="100"/>
      <c r="E42" s="100"/>
      <c r="F42" s="100"/>
      <c r="G42" s="100"/>
      <c r="H42" s="100"/>
      <c r="I42" s="100"/>
      <c r="J42" s="100"/>
      <c r="K42" s="100"/>
      <c r="L42" s="100"/>
      <c r="M42" s="100"/>
      <c r="N42" s="100"/>
      <c r="O42" s="100"/>
      <c r="P42" s="100"/>
      <c r="Q42" s="106"/>
      <c r="R42" s="107"/>
      <c r="S42" s="107"/>
      <c r="T42" s="107"/>
      <c r="U42" s="107"/>
      <c r="V42" s="107"/>
      <c r="W42" s="107"/>
      <c r="X42" s="107"/>
      <c r="Y42" s="107"/>
      <c r="Z42" s="107"/>
      <c r="AA42" s="107"/>
      <c r="AB42" s="107"/>
      <c r="AC42" s="107"/>
      <c r="AD42" s="107"/>
      <c r="AE42" s="108"/>
    </row>
    <row r="43" spans="1:31" ht="15" thickTop="1" thickBot="1" x14ac:dyDescent="0.5">
      <c r="A43" s="101"/>
      <c r="B43" s="102"/>
      <c r="C43" s="102"/>
      <c r="D43" s="102"/>
      <c r="E43" s="102"/>
      <c r="F43" s="102"/>
      <c r="G43" s="102"/>
      <c r="H43" s="102"/>
      <c r="I43" s="102"/>
      <c r="J43" s="102"/>
      <c r="K43" s="102"/>
      <c r="L43" s="102"/>
      <c r="M43" s="102"/>
      <c r="N43" s="102"/>
      <c r="O43" s="102"/>
      <c r="P43" s="102"/>
      <c r="Q43" s="109"/>
      <c r="R43" s="110"/>
      <c r="S43" s="110"/>
      <c r="T43" s="110"/>
      <c r="U43" s="110"/>
      <c r="V43" s="110"/>
      <c r="W43" s="110"/>
      <c r="X43" s="110"/>
      <c r="Y43" s="110"/>
      <c r="Z43" s="110"/>
      <c r="AA43" s="110"/>
      <c r="AB43" s="110"/>
      <c r="AC43" s="110"/>
      <c r="AD43" s="110"/>
      <c r="AE43" s="111"/>
    </row>
    <row r="44" spans="1:31" ht="18.399999999999999" thickBot="1" x14ac:dyDescent="0.6">
      <c r="A44" s="112" t="s">
        <v>11</v>
      </c>
      <c r="B44" s="113"/>
      <c r="C44" s="113"/>
      <c r="D44" s="113"/>
      <c r="E44" s="113"/>
      <c r="F44" s="113"/>
      <c r="G44" s="113"/>
      <c r="H44" s="113"/>
      <c r="I44" s="113"/>
      <c r="J44" s="113"/>
      <c r="K44" s="113"/>
      <c r="L44" s="113"/>
      <c r="M44" s="113"/>
      <c r="N44" s="113"/>
      <c r="O44" s="113"/>
      <c r="P44" s="114"/>
      <c r="Q44" s="1"/>
      <c r="R44" s="1"/>
      <c r="S44" s="1"/>
      <c r="T44" s="1"/>
      <c r="U44" s="1"/>
      <c r="V44" s="1"/>
      <c r="W44" s="1"/>
      <c r="X44" s="1"/>
      <c r="Y44" s="1"/>
      <c r="Z44" s="1"/>
      <c r="AA44" s="1"/>
      <c r="AB44" s="1"/>
      <c r="AC44" s="1"/>
      <c r="AD44" s="1"/>
      <c r="AE44" s="1"/>
    </row>
    <row r="45" spans="1:31" x14ac:dyDescent="0.45">
      <c r="A45" s="89" t="s">
        <v>12</v>
      </c>
      <c r="B45" s="90"/>
      <c r="C45" s="90"/>
      <c r="D45" s="90"/>
      <c r="E45" s="90"/>
      <c r="F45" s="90"/>
      <c r="G45" s="80">
        <v>4</v>
      </c>
      <c r="H45" s="81"/>
      <c r="I45" s="71" t="s">
        <v>13</v>
      </c>
      <c r="J45" s="72"/>
      <c r="K45" s="72"/>
      <c r="L45" s="72"/>
      <c r="M45" s="72"/>
      <c r="N45" s="72"/>
      <c r="O45" s="72"/>
      <c r="P45" s="73"/>
    </row>
    <row r="46" spans="1:31" x14ac:dyDescent="0.45">
      <c r="A46" s="91" t="s">
        <v>14</v>
      </c>
      <c r="B46" s="92"/>
      <c r="C46" s="92"/>
      <c r="D46" s="92"/>
      <c r="E46" s="92"/>
      <c r="F46" s="92"/>
      <c r="G46" s="82">
        <v>1.5</v>
      </c>
      <c r="H46" s="83"/>
      <c r="I46" s="74" t="s">
        <v>15</v>
      </c>
      <c r="J46" s="75"/>
      <c r="K46" s="75"/>
      <c r="L46" s="75"/>
      <c r="M46" s="75"/>
      <c r="N46" s="75"/>
      <c r="O46" s="75"/>
      <c r="P46" s="76"/>
      <c r="Q46" s="58" t="s">
        <v>212</v>
      </c>
      <c r="R46" s="2"/>
      <c r="S46" s="2"/>
      <c r="T46" s="2"/>
      <c r="U46" s="2"/>
      <c r="V46" s="2"/>
      <c r="W46" s="2"/>
      <c r="X46" s="2"/>
      <c r="Y46" s="2"/>
      <c r="Z46" s="2"/>
      <c r="AA46" s="2"/>
      <c r="AB46" s="2"/>
      <c r="AC46" s="2"/>
      <c r="AD46" s="2"/>
      <c r="AE46" s="2"/>
    </row>
    <row r="47" spans="1:31" x14ac:dyDescent="0.45">
      <c r="A47" s="91" t="s">
        <v>16</v>
      </c>
      <c r="B47" s="92"/>
      <c r="C47" s="92"/>
      <c r="D47" s="92"/>
      <c r="E47" s="92"/>
      <c r="F47" s="92"/>
      <c r="G47" s="82">
        <v>2</v>
      </c>
      <c r="H47" s="83"/>
      <c r="I47" s="86" t="s">
        <v>15</v>
      </c>
      <c r="J47" s="87"/>
      <c r="K47" s="87"/>
      <c r="L47" s="87"/>
      <c r="M47" s="87"/>
      <c r="N47" s="87"/>
      <c r="O47" s="87"/>
      <c r="P47" s="88"/>
    </row>
    <row r="48" spans="1:31" ht="14.65" thickBot="1" x14ac:dyDescent="0.5">
      <c r="A48" s="69" t="s">
        <v>17</v>
      </c>
      <c r="B48" s="70"/>
      <c r="C48" s="70"/>
      <c r="D48" s="70"/>
      <c r="E48" s="70"/>
      <c r="F48" s="70"/>
      <c r="G48" s="84">
        <v>2</v>
      </c>
      <c r="H48" s="85"/>
      <c r="I48" s="77" t="s">
        <v>18</v>
      </c>
      <c r="J48" s="78"/>
      <c r="K48" s="78"/>
      <c r="L48" s="78"/>
      <c r="M48" s="78"/>
      <c r="N48" s="78"/>
      <c r="O48" s="78"/>
      <c r="P48" s="79"/>
      <c r="Q48" s="2"/>
      <c r="R48" s="2"/>
      <c r="S48" s="2"/>
      <c r="T48" s="2"/>
      <c r="U48" s="2"/>
      <c r="V48" s="2"/>
      <c r="W48" s="2"/>
      <c r="X48" s="2"/>
      <c r="Y48" s="2"/>
      <c r="Z48" s="2"/>
      <c r="AA48" s="2"/>
      <c r="AB48" s="2"/>
      <c r="AC48" s="2"/>
      <c r="AD48" s="2"/>
      <c r="AE48" s="2"/>
    </row>
    <row r="49" spans="5:10" x14ac:dyDescent="0.45">
      <c r="E49" s="59" t="s">
        <v>19</v>
      </c>
      <c r="F49" s="59"/>
      <c r="G49" s="9">
        <f>SUM(G45:H48)</f>
        <v>9.5</v>
      </c>
      <c r="H49" s="66" t="s">
        <v>20</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2" zoomScale="80" zoomScaleNormal="80" workbookViewId="0">
      <selection activeCell="P44" sqref="P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206" t="s">
        <v>21</v>
      </c>
      <c r="B1" s="207"/>
      <c r="C1" s="207"/>
      <c r="D1" s="207"/>
      <c r="E1" s="207"/>
      <c r="F1" s="207"/>
      <c r="G1" s="207"/>
      <c r="H1" s="207"/>
      <c r="I1" s="207"/>
      <c r="J1" s="207"/>
      <c r="K1" s="207"/>
      <c r="L1" s="207"/>
      <c r="M1" s="207"/>
      <c r="N1" s="207"/>
      <c r="O1" s="208"/>
      <c r="P1" s="3"/>
      <c r="Q1" s="3"/>
      <c r="R1" s="3"/>
      <c r="S1" s="3"/>
      <c r="T1" s="3"/>
      <c r="U1" s="3"/>
      <c r="V1" s="3"/>
      <c r="W1" s="3"/>
      <c r="X1" s="3"/>
      <c r="Y1" s="3"/>
      <c r="Z1" s="3"/>
      <c r="AA1" s="3"/>
      <c r="AB1" s="3"/>
      <c r="AC1" s="3"/>
      <c r="AD1" s="3"/>
    </row>
    <row r="2" spans="1:30" ht="23.25" x14ac:dyDescent="0.45">
      <c r="A2" s="209"/>
      <c r="B2" s="139"/>
      <c r="C2" s="139"/>
      <c r="D2" s="139"/>
      <c r="E2" s="139"/>
      <c r="F2" s="139"/>
      <c r="G2" s="139"/>
      <c r="H2" s="139"/>
      <c r="I2" s="139"/>
      <c r="J2" s="139"/>
      <c r="K2" s="139"/>
      <c r="L2" s="139"/>
      <c r="M2" s="139"/>
      <c r="N2" s="139"/>
      <c r="O2" s="210"/>
      <c r="P2" s="3"/>
      <c r="Q2" s="3"/>
      <c r="R2" s="3"/>
      <c r="S2" s="3"/>
      <c r="T2" s="3"/>
      <c r="U2" s="3"/>
      <c r="V2" s="3"/>
      <c r="W2" s="3"/>
      <c r="X2" s="3"/>
      <c r="Y2" s="3"/>
      <c r="Z2" s="3"/>
      <c r="AA2" s="3"/>
      <c r="AB2" s="3"/>
      <c r="AC2" s="3"/>
      <c r="AD2" s="3"/>
    </row>
    <row r="3" spans="1:30" ht="23.65" thickBot="1" x14ac:dyDescent="0.5">
      <c r="A3" s="211"/>
      <c r="B3" s="212"/>
      <c r="C3" s="212"/>
      <c r="D3" s="212"/>
      <c r="E3" s="212"/>
      <c r="F3" s="212"/>
      <c r="G3" s="212"/>
      <c r="H3" s="212"/>
      <c r="I3" s="212"/>
      <c r="J3" s="212"/>
      <c r="K3" s="212"/>
      <c r="L3" s="212"/>
      <c r="M3" s="212"/>
      <c r="N3" s="212"/>
      <c r="O3" s="213"/>
      <c r="P3" s="3"/>
      <c r="Q3" s="3"/>
      <c r="R3" s="3"/>
      <c r="S3" s="3"/>
      <c r="T3" s="3"/>
      <c r="U3" s="3"/>
      <c r="V3" s="3"/>
      <c r="W3" s="3"/>
      <c r="X3" s="3"/>
      <c r="Y3" s="3"/>
      <c r="Z3" s="3"/>
      <c r="AA3" s="3"/>
      <c r="AB3" s="3"/>
      <c r="AC3" s="3"/>
      <c r="AD3" s="3"/>
    </row>
    <row r="4" spans="1:30" ht="52.9" customHeight="1" thickBot="1" x14ac:dyDescent="0.5">
      <c r="A4" s="214" t="s">
        <v>126</v>
      </c>
      <c r="B4" s="215"/>
      <c r="C4" s="215"/>
      <c r="D4" s="215"/>
      <c r="E4" s="215"/>
      <c r="F4" s="215"/>
      <c r="G4" s="215"/>
      <c r="H4" s="215"/>
      <c r="I4" s="215"/>
      <c r="J4" s="215"/>
      <c r="K4" s="215"/>
      <c r="L4" s="215"/>
      <c r="M4" s="215"/>
      <c r="N4" s="215"/>
      <c r="O4" s="216"/>
      <c r="P4" s="4"/>
      <c r="Q4" s="4"/>
      <c r="R4" s="4"/>
      <c r="S4" s="4"/>
      <c r="T4" s="4"/>
      <c r="U4" s="4"/>
      <c r="V4" s="4"/>
      <c r="W4" s="4"/>
      <c r="X4" s="4"/>
      <c r="Y4" s="4"/>
      <c r="Z4" s="4"/>
      <c r="AA4" s="4"/>
      <c r="AB4" s="4"/>
      <c r="AC4" s="4"/>
      <c r="AD4" s="4"/>
    </row>
    <row r="5" spans="1:30" ht="23.65" thickBot="1" x14ac:dyDescent="0.5">
      <c r="A5" s="217" t="s">
        <v>2</v>
      </c>
      <c r="B5" s="218"/>
      <c r="C5" s="218"/>
      <c r="D5" s="218"/>
      <c r="E5" s="218"/>
      <c r="F5" s="218"/>
      <c r="G5" s="218"/>
      <c r="H5" s="218"/>
      <c r="I5" s="64"/>
      <c r="J5" s="64"/>
      <c r="K5" s="64"/>
      <c r="L5" s="64"/>
      <c r="M5" s="64"/>
      <c r="N5" s="64"/>
      <c r="O5" s="65"/>
      <c r="P5" s="4"/>
      <c r="Q5" s="4"/>
      <c r="R5" s="4"/>
      <c r="S5" s="4"/>
      <c r="T5" s="4"/>
      <c r="U5" s="4"/>
      <c r="V5" s="4"/>
      <c r="W5" s="4"/>
      <c r="X5" s="4"/>
      <c r="Y5" s="4"/>
      <c r="Z5" s="4"/>
      <c r="AA5" s="4"/>
      <c r="AB5" s="4"/>
      <c r="AC5" s="4"/>
      <c r="AD5" s="4"/>
    </row>
    <row r="6" spans="1:30" ht="14.65" thickBot="1" x14ac:dyDescent="0.5">
      <c r="A6" s="219" t="s">
        <v>3</v>
      </c>
      <c r="B6" s="220"/>
      <c r="C6" s="220"/>
      <c r="D6" s="220"/>
      <c r="E6" s="223" t="s">
        <v>147</v>
      </c>
      <c r="F6" s="223"/>
      <c r="G6" s="223"/>
      <c r="H6" s="224"/>
      <c r="I6" s="227" t="s">
        <v>22</v>
      </c>
      <c r="J6" s="228"/>
      <c r="K6" s="228"/>
      <c r="L6" s="228"/>
      <c r="M6" s="228"/>
      <c r="N6" s="228"/>
      <c r="O6" s="228"/>
    </row>
    <row r="7" spans="1:30" ht="15" thickTop="1" thickBot="1" x14ac:dyDescent="0.5">
      <c r="A7" s="221"/>
      <c r="B7" s="222"/>
      <c r="C7" s="222"/>
      <c r="D7" s="222"/>
      <c r="E7" s="225"/>
      <c r="F7" s="225"/>
      <c r="G7" s="225"/>
      <c r="H7" s="226"/>
      <c r="I7" s="229"/>
      <c r="J7" s="230"/>
      <c r="K7" s="230"/>
      <c r="L7" s="230"/>
      <c r="M7" s="230"/>
      <c r="N7" s="230"/>
      <c r="O7" s="230"/>
    </row>
    <row r="8" spans="1:30" ht="14.65" thickBot="1" x14ac:dyDescent="0.5">
      <c r="A8" s="221" t="s">
        <v>23</v>
      </c>
      <c r="B8" s="222"/>
      <c r="C8" s="222"/>
      <c r="D8" s="222"/>
      <c r="E8" s="225" t="s">
        <v>155</v>
      </c>
      <c r="F8" s="225"/>
      <c r="G8" s="225"/>
      <c r="H8" s="226"/>
      <c r="I8" s="231" t="s">
        <v>154</v>
      </c>
      <c r="J8" s="232"/>
      <c r="K8" s="232"/>
      <c r="L8" s="232"/>
      <c r="M8" s="232"/>
      <c r="N8" s="232"/>
      <c r="O8" s="233"/>
    </row>
    <row r="9" spans="1:30" ht="15" thickTop="1" thickBot="1" x14ac:dyDescent="0.5">
      <c r="A9" s="221"/>
      <c r="B9" s="222"/>
      <c r="C9" s="222"/>
      <c r="D9" s="222"/>
      <c r="E9" s="225"/>
      <c r="F9" s="225"/>
      <c r="G9" s="225"/>
      <c r="H9" s="226"/>
      <c r="I9" s="234"/>
      <c r="J9" s="235"/>
      <c r="K9" s="235"/>
      <c r="L9" s="235"/>
      <c r="M9" s="235"/>
      <c r="N9" s="235"/>
      <c r="O9" s="236"/>
    </row>
    <row r="10" spans="1:30" ht="15" thickTop="1" thickBot="1" x14ac:dyDescent="0.5">
      <c r="A10" s="221"/>
      <c r="B10" s="222"/>
      <c r="C10" s="222"/>
      <c r="D10" s="222"/>
      <c r="E10" s="225"/>
      <c r="F10" s="225"/>
      <c r="G10" s="225"/>
      <c r="H10" s="226"/>
      <c r="I10" s="234"/>
      <c r="J10" s="235"/>
      <c r="K10" s="235"/>
      <c r="L10" s="235"/>
      <c r="M10" s="235"/>
      <c r="N10" s="235"/>
      <c r="O10" s="236"/>
    </row>
    <row r="11" spans="1:30" ht="15" thickTop="1" thickBot="1" x14ac:dyDescent="0.5">
      <c r="A11" s="221"/>
      <c r="B11" s="222"/>
      <c r="C11" s="222"/>
      <c r="D11" s="222"/>
      <c r="E11" s="225"/>
      <c r="F11" s="225"/>
      <c r="G11" s="225"/>
      <c r="H11" s="226"/>
      <c r="I11" s="234"/>
      <c r="J11" s="235"/>
      <c r="K11" s="235"/>
      <c r="L11" s="235"/>
      <c r="M11" s="235"/>
      <c r="N11" s="235"/>
      <c r="O11" s="236"/>
    </row>
    <row r="12" spans="1:30" ht="15" thickTop="1" thickBot="1" x14ac:dyDescent="0.5">
      <c r="A12" s="221" t="s">
        <v>24</v>
      </c>
      <c r="B12" s="222"/>
      <c r="C12" s="222"/>
      <c r="D12" s="222"/>
      <c r="E12" s="225" t="s">
        <v>156</v>
      </c>
      <c r="F12" s="225"/>
      <c r="G12" s="225"/>
      <c r="H12" s="226"/>
      <c r="I12" s="234"/>
      <c r="J12" s="235"/>
      <c r="K12" s="235"/>
      <c r="L12" s="235"/>
      <c r="M12" s="235"/>
      <c r="N12" s="235"/>
      <c r="O12" s="236"/>
    </row>
    <row r="13" spans="1:30" ht="15" thickTop="1" thickBot="1" x14ac:dyDescent="0.5">
      <c r="A13" s="221"/>
      <c r="B13" s="222"/>
      <c r="C13" s="222"/>
      <c r="D13" s="222"/>
      <c r="E13" s="225"/>
      <c r="F13" s="225"/>
      <c r="G13" s="225"/>
      <c r="H13" s="226"/>
      <c r="I13" s="234"/>
      <c r="J13" s="235"/>
      <c r="K13" s="235"/>
      <c r="L13" s="235"/>
      <c r="M13" s="235"/>
      <c r="N13" s="235"/>
      <c r="O13" s="236"/>
    </row>
    <row r="14" spans="1:30" ht="15" thickTop="1" thickBot="1" x14ac:dyDescent="0.5">
      <c r="A14" s="221" t="s">
        <v>25</v>
      </c>
      <c r="B14" s="222"/>
      <c r="C14" s="222"/>
      <c r="D14" s="222"/>
      <c r="E14" s="225" t="s">
        <v>157</v>
      </c>
      <c r="F14" s="225"/>
      <c r="G14" s="225"/>
      <c r="H14" s="226"/>
      <c r="I14" s="234"/>
      <c r="J14" s="235"/>
      <c r="K14" s="235"/>
      <c r="L14" s="235"/>
      <c r="M14" s="235"/>
      <c r="N14" s="235"/>
      <c r="O14" s="236"/>
    </row>
    <row r="15" spans="1:30" ht="15" thickTop="1" thickBot="1" x14ac:dyDescent="0.5">
      <c r="A15" s="240"/>
      <c r="B15" s="241"/>
      <c r="C15" s="241"/>
      <c r="D15" s="241"/>
      <c r="E15" s="242"/>
      <c r="F15" s="242"/>
      <c r="G15" s="242"/>
      <c r="H15" s="243"/>
      <c r="I15" s="237"/>
      <c r="J15" s="238"/>
      <c r="K15" s="238"/>
      <c r="L15" s="238"/>
      <c r="M15" s="238"/>
      <c r="N15" s="238"/>
      <c r="O15" s="239"/>
    </row>
    <row r="16" spans="1:30" x14ac:dyDescent="0.45">
      <c r="A16" s="189" t="s">
        <v>26</v>
      </c>
      <c r="B16" s="190"/>
      <c r="C16" s="190"/>
      <c r="D16" s="190"/>
      <c r="E16" s="190"/>
      <c r="F16" s="190"/>
      <c r="G16" s="190"/>
      <c r="H16" s="190"/>
      <c r="I16" s="190"/>
      <c r="J16" s="190"/>
      <c r="K16" s="190"/>
      <c r="L16" s="190"/>
      <c r="M16" s="190"/>
      <c r="N16" s="190"/>
      <c r="O16" s="191"/>
    </row>
    <row r="17" spans="1:15" ht="14.65" thickBot="1" x14ac:dyDescent="0.5">
      <c r="A17" s="192"/>
      <c r="B17" s="193"/>
      <c r="C17" s="193"/>
      <c r="D17" s="193"/>
      <c r="E17" s="193"/>
      <c r="F17" s="193"/>
      <c r="G17" s="193"/>
      <c r="H17" s="193"/>
      <c r="I17" s="193"/>
      <c r="J17" s="193"/>
      <c r="K17" s="193"/>
      <c r="L17" s="193"/>
      <c r="M17" s="193"/>
      <c r="N17" s="193"/>
      <c r="O17" s="194"/>
    </row>
    <row r="18" spans="1:15" ht="14.65" thickBot="1" x14ac:dyDescent="0.5">
      <c r="A18" s="195" t="s">
        <v>27</v>
      </c>
      <c r="B18" s="196"/>
      <c r="C18" s="196"/>
      <c r="D18" s="196"/>
      <c r="E18" s="196"/>
      <c r="F18" s="196" t="s">
        <v>28</v>
      </c>
      <c r="G18" s="196"/>
      <c r="H18" s="196"/>
      <c r="I18" s="196"/>
      <c r="J18" s="196"/>
      <c r="K18" s="196" t="s">
        <v>29</v>
      </c>
      <c r="L18" s="196"/>
      <c r="M18" s="196"/>
      <c r="N18" s="196"/>
      <c r="O18" s="197"/>
    </row>
    <row r="19" spans="1:15" ht="28.5" x14ac:dyDescent="0.45">
      <c r="A19" s="198" t="s">
        <v>30</v>
      </c>
      <c r="B19" s="199"/>
      <c r="C19" s="22" t="s">
        <v>31</v>
      </c>
      <c r="D19" s="199" t="s">
        <v>32</v>
      </c>
      <c r="E19" s="199"/>
      <c r="F19" s="199" t="s">
        <v>30</v>
      </c>
      <c r="G19" s="199"/>
      <c r="H19" s="22" t="s">
        <v>31</v>
      </c>
      <c r="I19" s="199" t="s">
        <v>32</v>
      </c>
      <c r="J19" s="199"/>
      <c r="K19" s="199" t="s">
        <v>30</v>
      </c>
      <c r="L19" s="199"/>
      <c r="M19" s="22" t="s">
        <v>31</v>
      </c>
      <c r="N19" s="199" t="s">
        <v>32</v>
      </c>
      <c r="O19" s="200"/>
    </row>
    <row r="20" spans="1:15" x14ac:dyDescent="0.45">
      <c r="A20" s="187">
        <v>115</v>
      </c>
      <c r="B20" s="179"/>
      <c r="C20" s="179">
        <v>0.2</v>
      </c>
      <c r="D20" s="179">
        <v>115.11</v>
      </c>
      <c r="E20" s="179"/>
      <c r="F20" s="179">
        <v>60</v>
      </c>
      <c r="G20" s="179"/>
      <c r="H20" s="179">
        <v>0.2</v>
      </c>
      <c r="I20" s="179">
        <v>60.08</v>
      </c>
      <c r="J20" s="179"/>
      <c r="K20" s="179">
        <v>90</v>
      </c>
      <c r="L20" s="179"/>
      <c r="M20" s="179">
        <v>0.2</v>
      </c>
      <c r="N20" s="179">
        <v>89.86</v>
      </c>
      <c r="O20" s="181"/>
    </row>
    <row r="21" spans="1:15" ht="14.65" thickBot="1" x14ac:dyDescent="0.5">
      <c r="A21" s="188"/>
      <c r="B21" s="180"/>
      <c r="C21" s="180"/>
      <c r="D21" s="180"/>
      <c r="E21" s="180"/>
      <c r="F21" s="180"/>
      <c r="G21" s="180"/>
      <c r="H21" s="180"/>
      <c r="I21" s="180"/>
      <c r="J21" s="180"/>
      <c r="K21" s="180"/>
      <c r="L21" s="180"/>
      <c r="M21" s="180"/>
      <c r="N21" s="180"/>
      <c r="O21" s="182"/>
    </row>
    <row r="22" spans="1:15" x14ac:dyDescent="0.45">
      <c r="A22" s="183" t="s">
        <v>33</v>
      </c>
      <c r="B22" s="184"/>
      <c r="C22" s="184"/>
      <c r="D22" s="185" t="s">
        <v>213</v>
      </c>
      <c r="E22" s="186"/>
      <c r="F22" s="183" t="s">
        <v>33</v>
      </c>
      <c r="G22" s="184"/>
      <c r="H22" s="184"/>
      <c r="I22" s="185" t="s">
        <v>213</v>
      </c>
      <c r="J22" s="186"/>
      <c r="K22" s="183" t="s">
        <v>33</v>
      </c>
      <c r="L22" s="184"/>
      <c r="M22" s="184"/>
      <c r="N22" s="185" t="s">
        <v>213</v>
      </c>
      <c r="O22" s="186"/>
    </row>
    <row r="23" spans="1:15" x14ac:dyDescent="0.45">
      <c r="A23" s="149" t="s">
        <v>214</v>
      </c>
      <c r="B23" s="150"/>
      <c r="C23" s="150"/>
      <c r="D23" s="150"/>
      <c r="E23" s="151"/>
      <c r="F23" s="149" t="s">
        <v>214</v>
      </c>
      <c r="G23" s="150"/>
      <c r="H23" s="150"/>
      <c r="I23" s="150"/>
      <c r="J23" s="151"/>
      <c r="K23" s="149" t="s">
        <v>214</v>
      </c>
      <c r="L23" s="150"/>
      <c r="M23" s="150"/>
      <c r="N23" s="150"/>
      <c r="O23" s="151"/>
    </row>
    <row r="24" spans="1:15" x14ac:dyDescent="0.45">
      <c r="A24" s="152" t="s">
        <v>11</v>
      </c>
      <c r="B24" s="153"/>
      <c r="C24" s="153"/>
      <c r="D24" s="153"/>
      <c r="E24" s="154"/>
      <c r="F24" s="152" t="s">
        <v>11</v>
      </c>
      <c r="G24" s="153"/>
      <c r="H24" s="153"/>
      <c r="I24" s="153"/>
      <c r="J24" s="154"/>
      <c r="K24" s="152" t="s">
        <v>11</v>
      </c>
      <c r="L24" s="153"/>
      <c r="M24" s="153"/>
      <c r="N24" s="153"/>
      <c r="O24" s="154"/>
    </row>
    <row r="25" spans="1:15" x14ac:dyDescent="0.45">
      <c r="A25" s="155" t="s">
        <v>125</v>
      </c>
      <c r="B25" s="156"/>
      <c r="C25" s="156"/>
      <c r="D25" s="157">
        <v>1</v>
      </c>
      <c r="E25" s="158"/>
      <c r="F25" s="155" t="s">
        <v>125</v>
      </c>
      <c r="G25" s="156"/>
      <c r="H25" s="156"/>
      <c r="I25" s="157">
        <v>1</v>
      </c>
      <c r="J25" s="158"/>
      <c r="K25" s="155" t="s">
        <v>125</v>
      </c>
      <c r="L25" s="156"/>
      <c r="M25" s="156"/>
      <c r="N25" s="157">
        <v>1</v>
      </c>
      <c r="O25" s="158"/>
    </row>
    <row r="26" spans="1:15" ht="28.9" customHeight="1" thickBot="1" x14ac:dyDescent="0.5">
      <c r="A26" s="145" t="s">
        <v>127</v>
      </c>
      <c r="B26" s="146"/>
      <c r="C26" s="146"/>
      <c r="D26" s="84">
        <v>1</v>
      </c>
      <c r="E26" s="201"/>
      <c r="F26" s="145" t="s">
        <v>127</v>
      </c>
      <c r="G26" s="146"/>
      <c r="H26" s="146"/>
      <c r="I26" s="84">
        <v>1</v>
      </c>
      <c r="J26" s="201"/>
      <c r="K26" s="145" t="s">
        <v>127</v>
      </c>
      <c r="L26" s="146"/>
      <c r="M26" s="146"/>
      <c r="N26" s="84">
        <v>1</v>
      </c>
      <c r="O26" s="201"/>
    </row>
    <row r="27" spans="1:15" x14ac:dyDescent="0.45">
      <c r="A27" s="189" t="s">
        <v>34</v>
      </c>
      <c r="B27" s="190"/>
      <c r="C27" s="190"/>
      <c r="D27" s="190"/>
      <c r="E27" s="190"/>
      <c r="F27" s="190"/>
      <c r="G27" s="190"/>
      <c r="H27" s="190"/>
      <c r="I27" s="190"/>
      <c r="J27" s="190"/>
      <c r="K27" s="190"/>
      <c r="L27" s="190"/>
      <c r="M27" s="190"/>
      <c r="N27" s="190"/>
      <c r="O27" s="191"/>
    </row>
    <row r="28" spans="1:15" ht="14.65" thickBot="1" x14ac:dyDescent="0.5">
      <c r="A28" s="192"/>
      <c r="B28" s="193"/>
      <c r="C28" s="193"/>
      <c r="D28" s="193"/>
      <c r="E28" s="193"/>
      <c r="F28" s="193"/>
      <c r="G28" s="193"/>
      <c r="H28" s="193"/>
      <c r="I28" s="193"/>
      <c r="J28" s="193"/>
      <c r="K28" s="193"/>
      <c r="L28" s="193"/>
      <c r="M28" s="193"/>
      <c r="N28" s="193"/>
      <c r="O28" s="194"/>
    </row>
    <row r="29" spans="1:15" ht="14.65" thickBot="1" x14ac:dyDescent="0.5">
      <c r="A29" s="195" t="s">
        <v>27</v>
      </c>
      <c r="B29" s="196"/>
      <c r="C29" s="196"/>
      <c r="D29" s="196"/>
      <c r="E29" s="196"/>
      <c r="F29" s="196" t="s">
        <v>28</v>
      </c>
      <c r="G29" s="196"/>
      <c r="H29" s="196"/>
      <c r="I29" s="196"/>
      <c r="J29" s="196"/>
      <c r="K29" s="196" t="s">
        <v>29</v>
      </c>
      <c r="L29" s="196"/>
      <c r="M29" s="196"/>
      <c r="N29" s="196"/>
      <c r="O29" s="197"/>
    </row>
    <row r="30" spans="1:15" ht="28.5" x14ac:dyDescent="0.45">
      <c r="A30" s="198" t="s">
        <v>30</v>
      </c>
      <c r="B30" s="199"/>
      <c r="C30" s="22" t="s">
        <v>31</v>
      </c>
      <c r="D30" s="199" t="s">
        <v>32</v>
      </c>
      <c r="E30" s="199"/>
      <c r="F30" s="199" t="s">
        <v>30</v>
      </c>
      <c r="G30" s="199"/>
      <c r="H30" s="22" t="s">
        <v>31</v>
      </c>
      <c r="I30" s="199" t="s">
        <v>32</v>
      </c>
      <c r="J30" s="199"/>
      <c r="K30" s="199" t="s">
        <v>30</v>
      </c>
      <c r="L30" s="199"/>
      <c r="M30" s="22" t="s">
        <v>31</v>
      </c>
      <c r="N30" s="199" t="s">
        <v>32</v>
      </c>
      <c r="O30" s="200"/>
    </row>
    <row r="31" spans="1:15" x14ac:dyDescent="0.45">
      <c r="A31" s="187">
        <v>30</v>
      </c>
      <c r="B31" s="179"/>
      <c r="C31" s="179">
        <v>0.2</v>
      </c>
      <c r="D31" s="179">
        <v>29.92</v>
      </c>
      <c r="E31" s="179"/>
      <c r="F31" s="179">
        <v>105</v>
      </c>
      <c r="G31" s="179"/>
      <c r="H31" s="179">
        <v>0.2</v>
      </c>
      <c r="I31" s="179">
        <v>105</v>
      </c>
      <c r="J31" s="179"/>
      <c r="K31" s="179">
        <v>36</v>
      </c>
      <c r="L31" s="179"/>
      <c r="M31" s="179">
        <v>0.05</v>
      </c>
      <c r="N31" s="179">
        <v>36.01</v>
      </c>
      <c r="O31" s="181"/>
    </row>
    <row r="32" spans="1:15" ht="14.65" thickBot="1" x14ac:dyDescent="0.5">
      <c r="A32" s="188"/>
      <c r="B32" s="180"/>
      <c r="C32" s="180"/>
      <c r="D32" s="180"/>
      <c r="E32" s="180"/>
      <c r="F32" s="180"/>
      <c r="G32" s="180"/>
      <c r="H32" s="180"/>
      <c r="I32" s="180"/>
      <c r="J32" s="180"/>
      <c r="K32" s="180"/>
      <c r="L32" s="180"/>
      <c r="M32" s="180"/>
      <c r="N32" s="180"/>
      <c r="O32" s="182"/>
    </row>
    <row r="33" spans="1:16" x14ac:dyDescent="0.45">
      <c r="A33" s="183" t="s">
        <v>33</v>
      </c>
      <c r="B33" s="184"/>
      <c r="C33" s="184"/>
      <c r="D33" s="185" t="s">
        <v>213</v>
      </c>
      <c r="E33" s="186"/>
      <c r="F33" s="183" t="s">
        <v>33</v>
      </c>
      <c r="G33" s="184"/>
      <c r="H33" s="184"/>
      <c r="I33" s="185" t="s">
        <v>213</v>
      </c>
      <c r="J33" s="186"/>
      <c r="K33" s="183" t="s">
        <v>33</v>
      </c>
      <c r="L33" s="184"/>
      <c r="M33" s="184"/>
      <c r="N33" s="185" t="s">
        <v>213</v>
      </c>
      <c r="O33" s="186"/>
    </row>
    <row r="34" spans="1:16" x14ac:dyDescent="0.45">
      <c r="A34" s="149" t="s">
        <v>214</v>
      </c>
      <c r="B34" s="150"/>
      <c r="C34" s="150"/>
      <c r="D34" s="150"/>
      <c r="E34" s="151"/>
      <c r="F34" s="149" t="s">
        <v>214</v>
      </c>
      <c r="G34" s="150"/>
      <c r="H34" s="150"/>
      <c r="I34" s="150"/>
      <c r="J34" s="151"/>
      <c r="K34" s="149" t="s">
        <v>214</v>
      </c>
      <c r="L34" s="150"/>
      <c r="M34" s="150"/>
      <c r="N34" s="150"/>
      <c r="O34" s="151"/>
    </row>
    <row r="35" spans="1:16" x14ac:dyDescent="0.45">
      <c r="A35" s="152" t="s">
        <v>11</v>
      </c>
      <c r="B35" s="153"/>
      <c r="C35" s="153"/>
      <c r="D35" s="153"/>
      <c r="E35" s="154"/>
      <c r="F35" s="152" t="s">
        <v>11</v>
      </c>
      <c r="G35" s="153"/>
      <c r="H35" s="153"/>
      <c r="I35" s="153"/>
      <c r="J35" s="154"/>
      <c r="K35" s="152" t="s">
        <v>11</v>
      </c>
      <c r="L35" s="153"/>
      <c r="M35" s="153"/>
      <c r="N35" s="153"/>
      <c r="O35" s="154"/>
    </row>
    <row r="36" spans="1:16" x14ac:dyDescent="0.45">
      <c r="A36" s="155" t="s">
        <v>125</v>
      </c>
      <c r="B36" s="156"/>
      <c r="C36" s="156"/>
      <c r="D36" s="157">
        <v>1</v>
      </c>
      <c r="E36" s="158"/>
      <c r="F36" s="155" t="s">
        <v>125</v>
      </c>
      <c r="G36" s="156"/>
      <c r="H36" s="156"/>
      <c r="I36" s="157">
        <v>1</v>
      </c>
      <c r="J36" s="158"/>
      <c r="K36" s="155" t="s">
        <v>125</v>
      </c>
      <c r="L36" s="156"/>
      <c r="M36" s="156"/>
      <c r="N36" s="157">
        <v>1</v>
      </c>
      <c r="O36" s="158"/>
    </row>
    <row r="37" spans="1:16" ht="28.9" customHeight="1" thickBot="1" x14ac:dyDescent="0.5">
      <c r="A37" s="145" t="s">
        <v>127</v>
      </c>
      <c r="B37" s="146"/>
      <c r="C37" s="146"/>
      <c r="D37" s="147">
        <v>1</v>
      </c>
      <c r="E37" s="148"/>
      <c r="F37" s="145" t="s">
        <v>127</v>
      </c>
      <c r="G37" s="146"/>
      <c r="H37" s="146"/>
      <c r="I37" s="147">
        <v>1</v>
      </c>
      <c r="J37" s="148"/>
      <c r="K37" s="145" t="s">
        <v>127</v>
      </c>
      <c r="L37" s="146"/>
      <c r="M37" s="146"/>
      <c r="N37" s="147">
        <v>1</v>
      </c>
      <c r="O37" s="148"/>
    </row>
    <row r="38" spans="1:16" ht="14.25" customHeight="1" x14ac:dyDescent="0.45">
      <c r="A38" s="159" t="s">
        <v>35</v>
      </c>
      <c r="B38" s="160"/>
      <c r="C38" s="160"/>
      <c r="D38" s="160"/>
      <c r="E38" s="160"/>
      <c r="F38" s="160"/>
      <c r="G38" s="165" t="s">
        <v>158</v>
      </c>
      <c r="H38" s="165"/>
      <c r="I38" s="165"/>
      <c r="J38" s="165"/>
      <c r="K38" s="165"/>
      <c r="L38" s="165"/>
      <c r="M38" s="165"/>
      <c r="N38" s="168" t="s">
        <v>11</v>
      </c>
      <c r="O38" s="169"/>
    </row>
    <row r="39" spans="1:16" x14ac:dyDescent="0.45">
      <c r="A39" s="161"/>
      <c r="B39" s="162"/>
      <c r="C39" s="162"/>
      <c r="D39" s="162"/>
      <c r="E39" s="162"/>
      <c r="F39" s="162"/>
      <c r="G39" s="166"/>
      <c r="H39" s="166"/>
      <c r="I39" s="166"/>
      <c r="J39" s="166"/>
      <c r="K39" s="166"/>
      <c r="L39" s="166"/>
      <c r="M39" s="166"/>
      <c r="N39" s="157">
        <v>4</v>
      </c>
      <c r="O39" s="154" t="s">
        <v>36</v>
      </c>
    </row>
    <row r="40" spans="1:16" ht="35.65" customHeight="1" thickBot="1" x14ac:dyDescent="0.5">
      <c r="A40" s="163"/>
      <c r="B40" s="164"/>
      <c r="C40" s="164"/>
      <c r="D40" s="164"/>
      <c r="E40" s="164"/>
      <c r="F40" s="164"/>
      <c r="G40" s="167"/>
      <c r="H40" s="167"/>
      <c r="I40" s="167"/>
      <c r="J40" s="167"/>
      <c r="K40" s="167"/>
      <c r="L40" s="167"/>
      <c r="M40" s="167"/>
      <c r="N40" s="202"/>
      <c r="O40" s="203"/>
    </row>
    <row r="41" spans="1:16" x14ac:dyDescent="0.45">
      <c r="A41" s="170" t="s">
        <v>37</v>
      </c>
      <c r="B41" s="171"/>
      <c r="C41" s="171"/>
      <c r="D41" s="171"/>
      <c r="E41" s="171"/>
      <c r="F41" s="171"/>
      <c r="G41" s="176" t="s">
        <v>159</v>
      </c>
      <c r="H41" s="176"/>
      <c r="I41" s="176"/>
      <c r="J41" s="176"/>
      <c r="K41" s="176"/>
      <c r="L41" s="176"/>
      <c r="M41" s="176"/>
      <c r="N41" s="204"/>
      <c r="O41" s="205"/>
    </row>
    <row r="42" spans="1:16" x14ac:dyDescent="0.45">
      <c r="A42" s="172"/>
      <c r="B42" s="173"/>
      <c r="C42" s="173"/>
      <c r="D42" s="173"/>
      <c r="E42" s="173"/>
      <c r="F42" s="173"/>
      <c r="G42" s="177"/>
      <c r="H42" s="177"/>
      <c r="I42" s="177"/>
      <c r="J42" s="177"/>
      <c r="K42" s="177"/>
      <c r="L42" s="177"/>
      <c r="M42" s="177"/>
      <c r="N42" s="157">
        <v>3</v>
      </c>
      <c r="O42" s="154" t="s">
        <v>36</v>
      </c>
    </row>
    <row r="43" spans="1:16" ht="37.15" customHeight="1" thickBot="1" x14ac:dyDescent="0.5">
      <c r="A43" s="174"/>
      <c r="B43" s="175"/>
      <c r="C43" s="175"/>
      <c r="D43" s="175"/>
      <c r="E43" s="175"/>
      <c r="F43" s="175"/>
      <c r="G43" s="178"/>
      <c r="H43" s="178"/>
      <c r="I43" s="178"/>
      <c r="J43" s="178"/>
      <c r="K43" s="178"/>
      <c r="L43" s="178"/>
      <c r="M43" s="178"/>
      <c r="N43" s="202"/>
      <c r="O43" s="203"/>
      <c r="P43" s="43" t="s">
        <v>215</v>
      </c>
    </row>
    <row r="44" spans="1:16" ht="14.65" thickBot="1" x14ac:dyDescent="0.5">
      <c r="J44" s="143" t="s">
        <v>38</v>
      </c>
      <c r="K44" s="144"/>
      <c r="L44" s="144"/>
      <c r="M44" s="144"/>
      <c r="N44" s="20">
        <f>D25+D26+I25+I26+N25+N26+N36+N37+I37+I36+D37+D36+N42+N39</f>
        <v>19</v>
      </c>
      <c r="O44" s="28" t="s">
        <v>128</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4" zoomScale="80" zoomScaleNormal="80" workbookViewId="0">
      <selection activeCell="R36" sqref="R36"/>
    </sheetView>
  </sheetViews>
  <sheetFormatPr defaultRowHeight="14.25" x14ac:dyDescent="0.45"/>
  <cols>
    <col min="15" max="15" width="17.265625" customWidth="1"/>
    <col min="16" max="16" width="10" customWidth="1"/>
    <col min="17" max="17" width="10.265625" customWidth="1"/>
  </cols>
  <sheetData>
    <row r="1" spans="1:17" x14ac:dyDescent="0.45">
      <c r="A1" s="206" t="s">
        <v>39</v>
      </c>
      <c r="B1" s="207"/>
      <c r="C1" s="207"/>
      <c r="D1" s="207"/>
      <c r="E1" s="207"/>
      <c r="F1" s="207"/>
      <c r="G1" s="207"/>
      <c r="H1" s="207"/>
      <c r="I1" s="207"/>
      <c r="J1" s="207"/>
      <c r="K1" s="207"/>
      <c r="L1" s="207"/>
      <c r="M1" s="207"/>
      <c r="N1" s="208"/>
      <c r="O1" s="244" t="s">
        <v>40</v>
      </c>
      <c r="P1" s="245"/>
      <c r="Q1" s="246"/>
    </row>
    <row r="2" spans="1:17" ht="14.65" thickBot="1" x14ac:dyDescent="0.5">
      <c r="A2" s="209"/>
      <c r="B2" s="139"/>
      <c r="C2" s="139"/>
      <c r="D2" s="139"/>
      <c r="E2" s="139"/>
      <c r="F2" s="139"/>
      <c r="G2" s="139"/>
      <c r="H2" s="139"/>
      <c r="I2" s="139"/>
      <c r="J2" s="139"/>
      <c r="K2" s="139"/>
      <c r="L2" s="139"/>
      <c r="M2" s="139"/>
      <c r="N2" s="210"/>
      <c r="O2" s="247"/>
      <c r="P2" s="248"/>
      <c r="Q2" s="249"/>
    </row>
    <row r="3" spans="1:17" ht="14.65" thickBot="1" x14ac:dyDescent="0.5">
      <c r="A3" s="211"/>
      <c r="B3" s="212"/>
      <c r="C3" s="212"/>
      <c r="D3" s="212"/>
      <c r="E3" s="212"/>
      <c r="F3" s="212"/>
      <c r="G3" s="212"/>
      <c r="H3" s="212"/>
      <c r="I3" s="212"/>
      <c r="J3" s="212"/>
      <c r="K3" s="212"/>
      <c r="L3" s="212"/>
      <c r="M3" s="212"/>
      <c r="N3" s="213"/>
      <c r="O3" s="250" t="s">
        <v>180</v>
      </c>
      <c r="P3" s="251"/>
      <c r="Q3" s="252"/>
    </row>
    <row r="4" spans="1:17" ht="23.65" thickBot="1" x14ac:dyDescent="0.5">
      <c r="A4" s="349" t="s">
        <v>1</v>
      </c>
      <c r="B4" s="350"/>
      <c r="C4" s="350"/>
      <c r="D4" s="350"/>
      <c r="E4" s="350"/>
      <c r="F4" s="350"/>
      <c r="G4" s="350"/>
      <c r="H4" s="350"/>
      <c r="I4" s="350"/>
      <c r="J4" s="350"/>
      <c r="K4" s="350"/>
      <c r="L4" s="350"/>
      <c r="M4" s="350"/>
      <c r="N4" s="351"/>
      <c r="O4" s="253"/>
      <c r="P4" s="254"/>
      <c r="Q4" s="255"/>
    </row>
    <row r="5" spans="1:17" ht="23.65" thickBot="1" x14ac:dyDescent="0.5">
      <c r="A5" s="352" t="s">
        <v>2</v>
      </c>
      <c r="B5" s="353"/>
      <c r="C5" s="353"/>
      <c r="D5" s="353"/>
      <c r="E5" s="353"/>
      <c r="F5" s="353"/>
      <c r="G5" s="353"/>
      <c r="H5" s="353"/>
      <c r="I5" s="353"/>
      <c r="J5" s="353"/>
      <c r="K5" s="353"/>
      <c r="L5" s="353"/>
      <c r="M5" s="353"/>
      <c r="N5" s="353"/>
      <c r="O5" s="256" t="s">
        <v>11</v>
      </c>
      <c r="P5" s="257"/>
      <c r="Q5" s="258"/>
    </row>
    <row r="6" spans="1:17" ht="23.65" thickBot="1" x14ac:dyDescent="0.75">
      <c r="A6" s="354" t="s">
        <v>41</v>
      </c>
      <c r="B6" s="355"/>
      <c r="C6" s="355"/>
      <c r="D6" s="355"/>
      <c r="E6" s="355"/>
      <c r="F6" s="356"/>
      <c r="G6" s="357" t="s">
        <v>42</v>
      </c>
      <c r="H6" s="355"/>
      <c r="I6" s="355"/>
      <c r="J6" s="355"/>
      <c r="K6" s="355"/>
      <c r="L6" s="355"/>
      <c r="M6" s="355"/>
      <c r="N6" s="358"/>
      <c r="O6" s="259"/>
      <c r="P6" s="260"/>
      <c r="Q6" s="261"/>
    </row>
    <row r="7" spans="1:17" ht="23.65" thickBot="1" x14ac:dyDescent="0.75">
      <c r="A7" s="304" t="s">
        <v>43</v>
      </c>
      <c r="B7" s="305"/>
      <c r="C7" s="305"/>
      <c r="D7" s="305"/>
      <c r="E7" s="305"/>
      <c r="F7" s="306"/>
      <c r="G7" s="347">
        <v>75.25</v>
      </c>
      <c r="H7" s="348"/>
      <c r="I7" s="308">
        <v>75.260000000000005</v>
      </c>
      <c r="J7" s="308"/>
      <c r="K7" s="308">
        <v>75.209999999999994</v>
      </c>
      <c r="L7" s="308"/>
      <c r="M7" s="308">
        <v>75.25</v>
      </c>
      <c r="N7" s="309"/>
      <c r="O7" s="267">
        <v>1</v>
      </c>
      <c r="P7" s="268"/>
      <c r="Q7" s="11" t="s">
        <v>44</v>
      </c>
    </row>
    <row r="8" spans="1:17" ht="23.65" thickBot="1" x14ac:dyDescent="0.75">
      <c r="A8" s="334" t="s">
        <v>45</v>
      </c>
      <c r="B8" s="335"/>
      <c r="C8" s="335"/>
      <c r="D8" s="335"/>
      <c r="E8" s="335"/>
      <c r="F8" s="336"/>
      <c r="G8" s="337">
        <v>75.959999999999994</v>
      </c>
      <c r="H8" s="338"/>
      <c r="I8" s="338">
        <v>75.97</v>
      </c>
      <c r="J8" s="338"/>
      <c r="K8" s="338">
        <v>75.97</v>
      </c>
      <c r="L8" s="338"/>
      <c r="M8" s="338">
        <v>75.930000000000007</v>
      </c>
      <c r="N8" s="339"/>
      <c r="O8" s="269">
        <v>1</v>
      </c>
      <c r="P8" s="157"/>
      <c r="Q8" s="12" t="s">
        <v>44</v>
      </c>
    </row>
    <row r="9" spans="1:17" ht="23.25" customHeight="1" x14ac:dyDescent="0.7">
      <c r="A9" s="319" t="s">
        <v>46</v>
      </c>
      <c r="B9" s="320"/>
      <c r="C9" s="320"/>
      <c r="D9" s="320"/>
      <c r="E9" s="320"/>
      <c r="F9" s="321"/>
      <c r="G9" s="325">
        <v>47.98</v>
      </c>
      <c r="H9" s="326"/>
      <c r="I9" s="326">
        <v>47.98</v>
      </c>
      <c r="J9" s="326"/>
      <c r="K9" s="326">
        <v>47.98</v>
      </c>
      <c r="L9" s="326"/>
      <c r="M9" s="326">
        <v>47.98</v>
      </c>
      <c r="N9" s="327"/>
      <c r="O9" s="269">
        <v>1</v>
      </c>
      <c r="P9" s="157"/>
      <c r="Q9" s="266" t="s">
        <v>44</v>
      </c>
    </row>
    <row r="10" spans="1:17" ht="23.65" thickBot="1" x14ac:dyDescent="0.75">
      <c r="A10" s="340"/>
      <c r="B10" s="341"/>
      <c r="C10" s="341"/>
      <c r="D10" s="341"/>
      <c r="E10" s="341"/>
      <c r="F10" s="342"/>
      <c r="G10" s="343">
        <v>47.98</v>
      </c>
      <c r="H10" s="344"/>
      <c r="I10" s="345"/>
      <c r="J10" s="345"/>
      <c r="K10" s="345"/>
      <c r="L10" s="345"/>
      <c r="M10" s="345"/>
      <c r="N10" s="346"/>
      <c r="O10" s="269"/>
      <c r="P10" s="157"/>
      <c r="Q10" s="266"/>
    </row>
    <row r="11" spans="1:17" ht="23.65" thickBot="1" x14ac:dyDescent="0.75">
      <c r="A11" s="334" t="s">
        <v>47</v>
      </c>
      <c r="B11" s="335"/>
      <c r="C11" s="335"/>
      <c r="D11" s="335"/>
      <c r="E11" s="335"/>
      <c r="F11" s="336"/>
      <c r="G11" s="337">
        <v>39.979999999999997</v>
      </c>
      <c r="H11" s="338"/>
      <c r="I11" s="338">
        <v>39.979999999999997</v>
      </c>
      <c r="J11" s="338"/>
      <c r="K11" s="338">
        <v>39.979999999999997</v>
      </c>
      <c r="L11" s="338"/>
      <c r="M11" s="338">
        <v>40</v>
      </c>
      <c r="N11" s="339"/>
      <c r="O11" s="269">
        <v>1</v>
      </c>
      <c r="P11" s="157"/>
      <c r="Q11" s="12" t="s">
        <v>44</v>
      </c>
    </row>
    <row r="12" spans="1:17" ht="23.65" thickBot="1" x14ac:dyDescent="0.75">
      <c r="A12" s="304" t="s">
        <v>145</v>
      </c>
      <c r="B12" s="305"/>
      <c r="C12" s="305"/>
      <c r="D12" s="305"/>
      <c r="E12" s="305"/>
      <c r="F12" s="306"/>
      <c r="G12" s="307">
        <v>0.28999999999999998</v>
      </c>
      <c r="H12" s="308"/>
      <c r="I12" s="308"/>
      <c r="J12" s="308"/>
      <c r="K12" s="308">
        <v>1.87</v>
      </c>
      <c r="L12" s="308"/>
      <c r="M12" s="308"/>
      <c r="N12" s="309"/>
      <c r="O12" s="269">
        <v>2</v>
      </c>
      <c r="P12" s="157"/>
      <c r="Q12" s="12" t="s">
        <v>57</v>
      </c>
    </row>
    <row r="13" spans="1:17" ht="23.65" thickBot="1" x14ac:dyDescent="0.75">
      <c r="A13" s="334" t="s">
        <v>48</v>
      </c>
      <c r="B13" s="335"/>
      <c r="C13" s="335"/>
      <c r="D13" s="335"/>
      <c r="E13" s="335"/>
      <c r="F13" s="336"/>
      <c r="G13" s="337">
        <v>75.959999999999994</v>
      </c>
      <c r="H13" s="338"/>
      <c r="I13" s="338">
        <v>75.95</v>
      </c>
      <c r="J13" s="338"/>
      <c r="K13" s="338">
        <v>76.02</v>
      </c>
      <c r="L13" s="338"/>
      <c r="M13" s="338">
        <v>76.03</v>
      </c>
      <c r="N13" s="339"/>
      <c r="O13" s="269">
        <v>1</v>
      </c>
      <c r="P13" s="157"/>
      <c r="Q13" s="12" t="s">
        <v>44</v>
      </c>
    </row>
    <row r="14" spans="1:17" ht="23.65" thickBot="1" x14ac:dyDescent="0.75">
      <c r="A14" s="304" t="s">
        <v>49</v>
      </c>
      <c r="B14" s="305"/>
      <c r="C14" s="305"/>
      <c r="D14" s="305"/>
      <c r="E14" s="305"/>
      <c r="F14" s="306"/>
      <c r="G14" s="307">
        <v>76.73</v>
      </c>
      <c r="H14" s="308"/>
      <c r="I14" s="308"/>
      <c r="J14" s="308"/>
      <c r="K14" s="308"/>
      <c r="L14" s="308"/>
      <c r="M14" s="308"/>
      <c r="N14" s="309"/>
      <c r="O14" s="269">
        <v>1</v>
      </c>
      <c r="P14" s="157"/>
      <c r="Q14" s="12" t="s">
        <v>44</v>
      </c>
    </row>
    <row r="15" spans="1:17" ht="23.25" x14ac:dyDescent="0.7">
      <c r="A15" s="328" t="s">
        <v>50</v>
      </c>
      <c r="B15" s="329"/>
      <c r="C15" s="329"/>
      <c r="D15" s="329"/>
      <c r="E15" s="329"/>
      <c r="F15" s="330"/>
      <c r="G15" s="331">
        <v>3</v>
      </c>
      <c r="H15" s="332"/>
      <c r="I15" s="332">
        <v>3</v>
      </c>
      <c r="J15" s="332"/>
      <c r="K15" s="332">
        <v>3</v>
      </c>
      <c r="L15" s="332"/>
      <c r="M15" s="332">
        <v>3</v>
      </c>
      <c r="N15" s="333"/>
      <c r="O15" s="269">
        <v>1</v>
      </c>
      <c r="P15" s="157"/>
      <c r="Q15" s="266" t="s">
        <v>44</v>
      </c>
    </row>
    <row r="16" spans="1:17" ht="23.65" thickBot="1" x14ac:dyDescent="0.75">
      <c r="A16" s="322"/>
      <c r="B16" s="323"/>
      <c r="C16" s="323"/>
      <c r="D16" s="323"/>
      <c r="E16" s="323"/>
      <c r="F16" s="324"/>
      <c r="G16" s="318">
        <v>3</v>
      </c>
      <c r="H16" s="316"/>
      <c r="I16" s="316">
        <v>3</v>
      </c>
      <c r="J16" s="316"/>
      <c r="K16" s="316">
        <v>3.25</v>
      </c>
      <c r="L16" s="316"/>
      <c r="M16" s="316">
        <v>3</v>
      </c>
      <c r="N16" s="317"/>
      <c r="O16" s="269"/>
      <c r="P16" s="157"/>
      <c r="Q16" s="266"/>
    </row>
    <row r="17" spans="1:18" ht="23.25" x14ac:dyDescent="0.7">
      <c r="A17" s="319" t="s">
        <v>51</v>
      </c>
      <c r="B17" s="320"/>
      <c r="C17" s="320"/>
      <c r="D17" s="320"/>
      <c r="E17" s="320"/>
      <c r="F17" s="321"/>
      <c r="G17" s="325">
        <v>1.5</v>
      </c>
      <c r="H17" s="326"/>
      <c r="I17" s="326">
        <v>1.5</v>
      </c>
      <c r="J17" s="326"/>
      <c r="K17" s="326">
        <v>1.46</v>
      </c>
      <c r="L17" s="326"/>
      <c r="M17" s="326">
        <v>1.55</v>
      </c>
      <c r="N17" s="327"/>
      <c r="O17" s="269">
        <v>1</v>
      </c>
      <c r="P17" s="157"/>
      <c r="Q17" s="266" t="s">
        <v>44</v>
      </c>
    </row>
    <row r="18" spans="1:18" ht="23.65" thickBot="1" x14ac:dyDescent="0.75">
      <c r="A18" s="322"/>
      <c r="B18" s="323"/>
      <c r="C18" s="323"/>
      <c r="D18" s="323"/>
      <c r="E18" s="323"/>
      <c r="F18" s="324"/>
      <c r="G18" s="318">
        <v>1.5</v>
      </c>
      <c r="H18" s="316"/>
      <c r="I18" s="316">
        <v>1.51</v>
      </c>
      <c r="J18" s="316"/>
      <c r="K18" s="316">
        <v>1.49</v>
      </c>
      <c r="L18" s="316"/>
      <c r="M18" s="316">
        <v>1.52</v>
      </c>
      <c r="N18" s="317"/>
      <c r="O18" s="269"/>
      <c r="P18" s="157"/>
      <c r="Q18" s="266"/>
    </row>
    <row r="19" spans="1:18" ht="23.65" thickBot="1" x14ac:dyDescent="0.75">
      <c r="A19" s="304" t="s">
        <v>52</v>
      </c>
      <c r="B19" s="305"/>
      <c r="C19" s="305"/>
      <c r="D19" s="305"/>
      <c r="E19" s="305"/>
      <c r="F19" s="306"/>
      <c r="G19" s="307">
        <v>48.32</v>
      </c>
      <c r="H19" s="308"/>
      <c r="I19" s="308"/>
      <c r="J19" s="308"/>
      <c r="K19" s="308"/>
      <c r="L19" s="308"/>
      <c r="M19" s="308"/>
      <c r="N19" s="309"/>
      <c r="O19" s="269">
        <v>1</v>
      </c>
      <c r="P19" s="157"/>
      <c r="Q19" s="12" t="s">
        <v>44</v>
      </c>
    </row>
    <row r="20" spans="1:18" ht="23.65" thickBot="1" x14ac:dyDescent="0.75">
      <c r="A20" s="304" t="s">
        <v>53</v>
      </c>
      <c r="B20" s="305"/>
      <c r="C20" s="305"/>
      <c r="D20" s="305"/>
      <c r="E20" s="305"/>
      <c r="F20" s="306"/>
      <c r="G20" s="307">
        <v>5.95</v>
      </c>
      <c r="H20" s="308"/>
      <c r="I20" s="308"/>
      <c r="J20" s="308"/>
      <c r="K20" s="308"/>
      <c r="L20" s="308"/>
      <c r="M20" s="308"/>
      <c r="N20" s="309"/>
      <c r="O20" s="269">
        <v>1</v>
      </c>
      <c r="P20" s="157"/>
      <c r="Q20" s="12" t="s">
        <v>44</v>
      </c>
    </row>
    <row r="21" spans="1:18" ht="23.65" thickBot="1" x14ac:dyDescent="0.75">
      <c r="A21" s="304" t="s">
        <v>54</v>
      </c>
      <c r="B21" s="305"/>
      <c r="C21" s="305"/>
      <c r="D21" s="305"/>
      <c r="E21" s="305"/>
      <c r="F21" s="306"/>
      <c r="G21" s="307">
        <v>28</v>
      </c>
      <c r="H21" s="308"/>
      <c r="I21" s="308"/>
      <c r="J21" s="308"/>
      <c r="K21" s="308"/>
      <c r="L21" s="308"/>
      <c r="M21" s="308"/>
      <c r="N21" s="309"/>
      <c r="O21" s="270">
        <v>1</v>
      </c>
      <c r="P21" s="271"/>
      <c r="Q21" s="13" t="s">
        <v>44</v>
      </c>
    </row>
    <row r="22" spans="1:18" x14ac:dyDescent="0.45">
      <c r="A22" s="310" t="s">
        <v>55</v>
      </c>
      <c r="B22" s="311"/>
      <c r="C22" s="311"/>
      <c r="D22" s="311"/>
      <c r="E22" s="311"/>
      <c r="F22" s="311"/>
      <c r="G22" s="311"/>
      <c r="H22" s="311"/>
      <c r="I22" s="311"/>
      <c r="J22" s="311"/>
      <c r="K22" s="311"/>
      <c r="L22" s="311"/>
      <c r="M22" s="311"/>
      <c r="N22" s="312"/>
      <c r="O22" s="278"/>
      <c r="P22" s="279"/>
      <c r="Q22" s="280"/>
    </row>
    <row r="23" spans="1:18" ht="34.5" customHeight="1" thickBot="1" x14ac:dyDescent="0.5">
      <c r="A23" s="313"/>
      <c r="B23" s="314"/>
      <c r="C23" s="314"/>
      <c r="D23" s="314"/>
      <c r="E23" s="314"/>
      <c r="F23" s="314"/>
      <c r="G23" s="314"/>
      <c r="H23" s="314"/>
      <c r="I23" s="314"/>
      <c r="J23" s="314"/>
      <c r="K23" s="314"/>
      <c r="L23" s="314"/>
      <c r="M23" s="314"/>
      <c r="N23" s="315"/>
      <c r="O23" s="281"/>
      <c r="P23" s="282"/>
      <c r="Q23" s="283"/>
    </row>
    <row r="24" spans="1:18" ht="21" customHeight="1" x14ac:dyDescent="0.65">
      <c r="A24" s="299" t="s">
        <v>160</v>
      </c>
      <c r="B24" s="300"/>
      <c r="C24" s="300"/>
      <c r="D24" s="300"/>
      <c r="E24" s="300"/>
      <c r="F24" s="300"/>
      <c r="G24" s="300"/>
      <c r="H24" s="300"/>
      <c r="I24" s="300"/>
      <c r="J24" s="300"/>
      <c r="K24" s="300"/>
      <c r="L24" s="300"/>
      <c r="M24" s="300"/>
      <c r="N24" s="300"/>
      <c r="O24" s="14" t="s">
        <v>56</v>
      </c>
      <c r="P24" s="9">
        <v>2</v>
      </c>
      <c r="Q24" s="15" t="s">
        <v>57</v>
      </c>
      <c r="R24" s="57" t="s">
        <v>207</v>
      </c>
    </row>
    <row r="25" spans="1:18" ht="21.75" customHeight="1" thickBot="1" x14ac:dyDescent="0.7">
      <c r="A25" s="253"/>
      <c r="B25" s="254"/>
      <c r="C25" s="254"/>
      <c r="D25" s="254"/>
      <c r="E25" s="254"/>
      <c r="F25" s="254"/>
      <c r="G25" s="254"/>
      <c r="H25" s="254"/>
      <c r="I25" s="254"/>
      <c r="J25" s="254"/>
      <c r="K25" s="254"/>
      <c r="L25" s="254"/>
      <c r="M25" s="254"/>
      <c r="N25" s="254"/>
      <c r="O25" s="16" t="s">
        <v>58</v>
      </c>
      <c r="P25" s="10">
        <v>1</v>
      </c>
      <c r="Q25" s="13" t="s">
        <v>44</v>
      </c>
      <c r="R25" s="57" t="s">
        <v>208</v>
      </c>
    </row>
    <row r="26" spans="1:18" x14ac:dyDescent="0.45">
      <c r="A26" s="293" t="s">
        <v>59</v>
      </c>
      <c r="B26" s="294"/>
      <c r="C26" s="294"/>
      <c r="D26" s="294"/>
      <c r="E26" s="294"/>
      <c r="F26" s="294"/>
      <c r="G26" s="294"/>
      <c r="H26" s="294"/>
      <c r="I26" s="294"/>
      <c r="J26" s="294"/>
      <c r="K26" s="294"/>
      <c r="L26" s="294"/>
      <c r="M26" s="294"/>
      <c r="N26" s="295"/>
      <c r="O26" s="278"/>
      <c r="P26" s="279"/>
      <c r="Q26" s="280"/>
    </row>
    <row r="27" spans="1:18" ht="33" customHeight="1" thickBot="1" x14ac:dyDescent="0.5">
      <c r="A27" s="296"/>
      <c r="B27" s="297"/>
      <c r="C27" s="297"/>
      <c r="D27" s="297"/>
      <c r="E27" s="297"/>
      <c r="F27" s="297"/>
      <c r="G27" s="297"/>
      <c r="H27" s="297"/>
      <c r="I27" s="297"/>
      <c r="J27" s="297"/>
      <c r="K27" s="297"/>
      <c r="L27" s="297"/>
      <c r="M27" s="297"/>
      <c r="N27" s="298"/>
      <c r="O27" s="281"/>
      <c r="P27" s="282"/>
      <c r="Q27" s="283"/>
    </row>
    <row r="28" spans="1:18" ht="15" customHeight="1" x14ac:dyDescent="0.45">
      <c r="A28" s="301" t="s">
        <v>161</v>
      </c>
      <c r="B28" s="123"/>
      <c r="C28" s="123"/>
      <c r="D28" s="123"/>
      <c r="E28" s="123"/>
      <c r="F28" s="123"/>
      <c r="G28" s="123"/>
      <c r="H28" s="123"/>
      <c r="I28" s="123"/>
      <c r="J28" s="123"/>
      <c r="K28" s="123"/>
      <c r="L28" s="123"/>
      <c r="M28" s="123"/>
      <c r="N28" s="123"/>
      <c r="O28" s="262" t="s">
        <v>60</v>
      </c>
      <c r="P28" s="264">
        <v>2</v>
      </c>
      <c r="Q28" s="265" t="s">
        <v>57</v>
      </c>
    </row>
    <row r="29" spans="1:18" ht="19.5" customHeight="1" x14ac:dyDescent="0.45">
      <c r="A29" s="301"/>
      <c r="B29" s="123"/>
      <c r="C29" s="123"/>
      <c r="D29" s="123"/>
      <c r="E29" s="123"/>
      <c r="F29" s="123"/>
      <c r="G29" s="123"/>
      <c r="H29" s="123"/>
      <c r="I29" s="123"/>
      <c r="J29" s="123"/>
      <c r="K29" s="123"/>
      <c r="L29" s="123"/>
      <c r="M29" s="123"/>
      <c r="N29" s="123"/>
      <c r="O29" s="263"/>
      <c r="P29" s="157"/>
      <c r="Q29" s="266"/>
    </row>
    <row r="30" spans="1:18" ht="18.75" customHeight="1" x14ac:dyDescent="0.55000000000000004">
      <c r="A30" s="301"/>
      <c r="B30" s="123"/>
      <c r="C30" s="123"/>
      <c r="D30" s="123"/>
      <c r="E30" s="123"/>
      <c r="F30" s="123"/>
      <c r="G30" s="123"/>
      <c r="H30" s="123"/>
      <c r="I30" s="123"/>
      <c r="J30" s="123"/>
      <c r="K30" s="123"/>
      <c r="L30" s="123"/>
      <c r="M30" s="123"/>
      <c r="N30" s="123"/>
      <c r="O30" s="17" t="s">
        <v>61</v>
      </c>
      <c r="P30" s="5">
        <v>1</v>
      </c>
      <c r="Q30" s="12" t="s">
        <v>44</v>
      </c>
    </row>
    <row r="31" spans="1:18" ht="19.5" customHeight="1" thickBot="1" x14ac:dyDescent="0.6">
      <c r="A31" s="302"/>
      <c r="B31" s="303"/>
      <c r="C31" s="303"/>
      <c r="D31" s="303"/>
      <c r="E31" s="303"/>
      <c r="F31" s="303"/>
      <c r="G31" s="303"/>
      <c r="H31" s="303"/>
      <c r="I31" s="303"/>
      <c r="J31" s="303"/>
      <c r="K31" s="303"/>
      <c r="L31" s="303"/>
      <c r="M31" s="303"/>
      <c r="N31" s="303"/>
      <c r="O31" s="18" t="s">
        <v>62</v>
      </c>
      <c r="P31" s="10">
        <v>1</v>
      </c>
      <c r="Q31" s="13" t="s">
        <v>44</v>
      </c>
    </row>
    <row r="32" spans="1:18" x14ac:dyDescent="0.45">
      <c r="A32" s="293" t="s">
        <v>63</v>
      </c>
      <c r="B32" s="294"/>
      <c r="C32" s="294"/>
      <c r="D32" s="294"/>
      <c r="E32" s="294"/>
      <c r="F32" s="294"/>
      <c r="G32" s="294"/>
      <c r="H32" s="294"/>
      <c r="I32" s="294"/>
      <c r="J32" s="294"/>
      <c r="K32" s="294"/>
      <c r="L32" s="294"/>
      <c r="M32" s="294"/>
      <c r="N32" s="295"/>
      <c r="O32" s="284"/>
      <c r="P32" s="285"/>
      <c r="Q32" s="286"/>
    </row>
    <row r="33" spans="1:18" ht="36" customHeight="1" thickBot="1" x14ac:dyDescent="0.5">
      <c r="A33" s="296"/>
      <c r="B33" s="297"/>
      <c r="C33" s="297"/>
      <c r="D33" s="297"/>
      <c r="E33" s="297"/>
      <c r="F33" s="297"/>
      <c r="G33" s="297"/>
      <c r="H33" s="297"/>
      <c r="I33" s="297"/>
      <c r="J33" s="297"/>
      <c r="K33" s="297"/>
      <c r="L33" s="297"/>
      <c r="M33" s="297"/>
      <c r="N33" s="298"/>
      <c r="O33" s="287"/>
      <c r="P33" s="288"/>
      <c r="Q33" s="289"/>
    </row>
    <row r="34" spans="1:18" ht="15" customHeight="1" x14ac:dyDescent="0.45">
      <c r="A34" s="272" t="s">
        <v>162</v>
      </c>
      <c r="B34" s="273"/>
      <c r="C34" s="273"/>
      <c r="D34" s="273"/>
      <c r="E34" s="273"/>
      <c r="F34" s="273"/>
      <c r="G34" s="273"/>
      <c r="H34" s="273"/>
      <c r="I34" s="273"/>
      <c r="J34" s="273"/>
      <c r="K34" s="273"/>
      <c r="L34" s="273"/>
      <c r="M34" s="273"/>
      <c r="N34" s="273"/>
      <c r="O34" s="291">
        <v>2.5</v>
      </c>
      <c r="P34" s="264"/>
      <c r="Q34" s="265" t="s">
        <v>146</v>
      </c>
    </row>
    <row r="35" spans="1:18" ht="15" customHeight="1" x14ac:dyDescent="0.45">
      <c r="A35" s="274"/>
      <c r="B35" s="275"/>
      <c r="C35" s="275"/>
      <c r="D35" s="275"/>
      <c r="E35" s="275"/>
      <c r="F35" s="275"/>
      <c r="G35" s="275"/>
      <c r="H35" s="275"/>
      <c r="I35" s="275"/>
      <c r="J35" s="275"/>
      <c r="K35" s="275"/>
      <c r="L35" s="275"/>
      <c r="M35" s="275"/>
      <c r="N35" s="275"/>
      <c r="O35" s="269"/>
      <c r="P35" s="157"/>
      <c r="Q35" s="266"/>
      <c r="R35" s="43" t="s">
        <v>216</v>
      </c>
    </row>
    <row r="36" spans="1:18" ht="15" customHeight="1" x14ac:dyDescent="0.45">
      <c r="A36" s="274"/>
      <c r="B36" s="275"/>
      <c r="C36" s="275"/>
      <c r="D36" s="275"/>
      <c r="E36" s="275"/>
      <c r="F36" s="275"/>
      <c r="G36" s="275"/>
      <c r="H36" s="275"/>
      <c r="I36" s="275"/>
      <c r="J36" s="275"/>
      <c r="K36" s="275"/>
      <c r="L36" s="275"/>
      <c r="M36" s="275"/>
      <c r="N36" s="275"/>
      <c r="O36" s="269"/>
      <c r="P36" s="157"/>
      <c r="Q36" s="266"/>
    </row>
    <row r="37" spans="1:18" ht="15.75" customHeight="1" thickBot="1" x14ac:dyDescent="0.5">
      <c r="A37" s="276"/>
      <c r="B37" s="277"/>
      <c r="C37" s="277"/>
      <c r="D37" s="277"/>
      <c r="E37" s="277"/>
      <c r="F37" s="277"/>
      <c r="G37" s="277"/>
      <c r="H37" s="277"/>
      <c r="I37" s="277"/>
      <c r="J37" s="277"/>
      <c r="K37" s="277"/>
      <c r="L37" s="277"/>
      <c r="M37" s="277"/>
      <c r="N37" s="277"/>
      <c r="O37" s="292"/>
      <c r="P37" s="202"/>
      <c r="Q37" s="290"/>
    </row>
    <row r="38" spans="1:18" ht="18.399999999999999" thickBot="1" x14ac:dyDescent="0.6">
      <c r="O38" s="6" t="s">
        <v>19</v>
      </c>
      <c r="P38" s="7">
        <f>O34+P31+P30+P28+P25+P24+SUM(O7:P21)</f>
        <v>22.5</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T23"/>
  <sheetViews>
    <sheetView workbookViewId="0">
      <selection activeCell="P29" sqref="P29"/>
    </sheetView>
  </sheetViews>
  <sheetFormatPr defaultRowHeight="14.25" x14ac:dyDescent="0.45"/>
  <cols>
    <col min="6" max="6" width="10" customWidth="1"/>
    <col min="7" max="7" width="10.59765625" customWidth="1"/>
    <col min="19" max="19" width="14.3984375" bestFit="1" customWidth="1"/>
  </cols>
  <sheetData>
    <row r="1" spans="1:20" x14ac:dyDescent="0.45">
      <c r="A1" s="206" t="s">
        <v>66</v>
      </c>
      <c r="B1" s="207"/>
      <c r="C1" s="207"/>
      <c r="D1" s="207"/>
      <c r="E1" s="207"/>
      <c r="F1" s="207"/>
      <c r="G1" s="207"/>
      <c r="H1" s="207"/>
      <c r="I1" s="207"/>
      <c r="J1" s="207"/>
      <c r="K1" s="207"/>
      <c r="L1" s="207"/>
      <c r="M1" s="207"/>
      <c r="N1" s="208"/>
    </row>
    <row r="2" spans="1:20" x14ac:dyDescent="0.45">
      <c r="A2" s="209"/>
      <c r="B2" s="139"/>
      <c r="C2" s="139"/>
      <c r="D2" s="139"/>
      <c r="E2" s="139"/>
      <c r="F2" s="139"/>
      <c r="G2" s="139"/>
      <c r="H2" s="139"/>
      <c r="I2" s="139"/>
      <c r="J2" s="139"/>
      <c r="K2" s="139"/>
      <c r="L2" s="139"/>
      <c r="M2" s="139"/>
      <c r="N2" s="210"/>
    </row>
    <row r="3" spans="1:20" ht="14.65" thickBot="1" x14ac:dyDescent="0.5">
      <c r="A3" s="211"/>
      <c r="B3" s="212"/>
      <c r="C3" s="212"/>
      <c r="D3" s="212"/>
      <c r="E3" s="212"/>
      <c r="F3" s="212"/>
      <c r="G3" s="212"/>
      <c r="H3" s="212"/>
      <c r="I3" s="212"/>
      <c r="J3" s="212"/>
      <c r="K3" s="212"/>
      <c r="L3" s="212"/>
      <c r="M3" s="212"/>
      <c r="N3" s="213"/>
    </row>
    <row r="4" spans="1:20" ht="23.25" x14ac:dyDescent="0.45">
      <c r="A4" s="349" t="s">
        <v>1</v>
      </c>
      <c r="B4" s="350"/>
      <c r="C4" s="350"/>
      <c r="D4" s="350"/>
      <c r="E4" s="350"/>
      <c r="F4" s="350"/>
      <c r="G4" s="350"/>
      <c r="H4" s="350"/>
      <c r="I4" s="350"/>
      <c r="J4" s="350"/>
      <c r="K4" s="350"/>
      <c r="L4" s="350"/>
      <c r="M4" s="350"/>
      <c r="N4" s="351"/>
    </row>
    <row r="5" spans="1:20" ht="23.25" x14ac:dyDescent="0.45">
      <c r="A5" s="374" t="s">
        <v>2</v>
      </c>
      <c r="B5" s="375"/>
      <c r="C5" s="375"/>
      <c r="D5" s="375"/>
      <c r="E5" s="375"/>
      <c r="F5" s="375"/>
      <c r="G5" s="375"/>
      <c r="H5" s="375"/>
      <c r="I5" s="375"/>
      <c r="J5" s="375"/>
      <c r="K5" s="375"/>
      <c r="L5" s="375"/>
      <c r="M5" s="375"/>
      <c r="N5" s="375"/>
      <c r="O5" s="389" t="s">
        <v>11</v>
      </c>
      <c r="P5" s="390"/>
      <c r="S5" s="31" t="s">
        <v>175</v>
      </c>
    </row>
    <row r="6" spans="1:20" ht="14.65" thickBot="1" x14ac:dyDescent="0.5">
      <c r="A6" s="382" t="s">
        <v>67</v>
      </c>
      <c r="B6" s="383"/>
      <c r="C6" s="383"/>
      <c r="D6" s="383"/>
      <c r="E6" s="383"/>
      <c r="F6" s="383"/>
      <c r="G6" s="383"/>
      <c r="H6" s="383"/>
      <c r="I6" s="383"/>
      <c r="J6" s="383"/>
      <c r="K6" s="383"/>
      <c r="L6" s="383"/>
      <c r="M6" s="383"/>
      <c r="N6" s="384"/>
      <c r="O6" s="391"/>
      <c r="P6" s="392"/>
      <c r="S6" s="31" t="s">
        <v>176</v>
      </c>
    </row>
    <row r="7" spans="1:20" ht="14.25" customHeight="1" x14ac:dyDescent="0.45">
      <c r="A7" s="376" t="s">
        <v>68</v>
      </c>
      <c r="B7" s="377"/>
      <c r="C7" s="377"/>
      <c r="D7" s="377"/>
      <c r="E7" s="378"/>
      <c r="F7" s="385" t="s">
        <v>69</v>
      </c>
      <c r="G7" s="385"/>
      <c r="H7" s="45" t="s">
        <v>70</v>
      </c>
      <c r="I7" s="45">
        <v>-145</v>
      </c>
      <c r="J7" s="45" t="s">
        <v>71</v>
      </c>
      <c r="K7" s="45">
        <v>183.35</v>
      </c>
      <c r="L7" s="45" t="s">
        <v>72</v>
      </c>
      <c r="M7" s="46">
        <v>311.02999999999997</v>
      </c>
      <c r="N7" s="387"/>
      <c r="O7" s="49">
        <v>1.5</v>
      </c>
      <c r="P7" s="50" t="s">
        <v>143</v>
      </c>
    </row>
    <row r="8" spans="1:20" ht="14.65" customHeight="1" thickBot="1" x14ac:dyDescent="0.5">
      <c r="A8" s="379"/>
      <c r="B8" s="380"/>
      <c r="C8" s="380"/>
      <c r="D8" s="380"/>
      <c r="E8" s="381"/>
      <c r="F8" s="386" t="s">
        <v>74</v>
      </c>
      <c r="G8" s="386"/>
      <c r="H8" s="47" t="s">
        <v>70</v>
      </c>
      <c r="I8" s="47">
        <v>-64.900000000000006</v>
      </c>
      <c r="J8" s="47" t="s">
        <v>71</v>
      </c>
      <c r="K8" s="47">
        <v>736.5</v>
      </c>
      <c r="L8" s="47" t="s">
        <v>72</v>
      </c>
      <c r="M8" s="48">
        <v>345.45</v>
      </c>
      <c r="N8" s="388"/>
      <c r="O8" s="49">
        <v>1.5</v>
      </c>
      <c r="P8" s="50" t="s">
        <v>143</v>
      </c>
    </row>
    <row r="9" spans="1:20" ht="14.65" thickBot="1" x14ac:dyDescent="0.5">
      <c r="A9" s="405" t="s">
        <v>75</v>
      </c>
      <c r="B9" s="406"/>
      <c r="C9" s="406"/>
      <c r="D9" s="406"/>
      <c r="E9" s="406"/>
      <c r="F9" s="407"/>
      <c r="G9" s="407"/>
      <c r="H9" s="407"/>
      <c r="I9" s="407"/>
      <c r="J9" s="407"/>
      <c r="K9" s="407"/>
      <c r="L9" s="407"/>
      <c r="M9" s="407"/>
      <c r="N9" s="408"/>
      <c r="O9" s="399"/>
      <c r="P9" s="400"/>
      <c r="S9" s="55" t="s">
        <v>177</v>
      </c>
      <c r="T9" s="21">
        <v>2.5399999999999999E-2</v>
      </c>
    </row>
    <row r="10" spans="1:20" ht="26.25" customHeight="1" x14ac:dyDescent="0.45">
      <c r="A10" s="170" t="s">
        <v>76</v>
      </c>
      <c r="B10" s="171"/>
      <c r="C10" s="171"/>
      <c r="D10" s="171"/>
      <c r="E10" s="409"/>
      <c r="F10" s="363" t="s">
        <v>77</v>
      </c>
      <c r="G10" s="426" t="s">
        <v>163</v>
      </c>
      <c r="H10" s="426"/>
      <c r="I10" s="426"/>
      <c r="J10" s="426"/>
      <c r="K10" s="426"/>
      <c r="L10" s="426"/>
      <c r="M10" s="426"/>
      <c r="N10" s="427"/>
      <c r="O10" s="403">
        <v>4</v>
      </c>
      <c r="P10" s="401" t="s">
        <v>36</v>
      </c>
      <c r="S10" s="55" t="s">
        <v>178</v>
      </c>
      <c r="T10" s="21">
        <v>4.4482200000000001</v>
      </c>
    </row>
    <row r="11" spans="1:20" ht="26.25" customHeight="1" x14ac:dyDescent="0.45">
      <c r="A11" s="172"/>
      <c r="B11" s="173"/>
      <c r="C11" s="173"/>
      <c r="D11" s="173"/>
      <c r="E11" s="410"/>
      <c r="F11" s="364"/>
      <c r="G11" s="225" t="s">
        <v>210</v>
      </c>
      <c r="H11" s="225"/>
      <c r="I11" s="225"/>
      <c r="J11" s="225"/>
      <c r="K11" s="225"/>
      <c r="L11" s="225"/>
      <c r="M11" s="225"/>
      <c r="N11" s="365"/>
      <c r="O11" s="404"/>
      <c r="P11" s="402"/>
    </row>
    <row r="12" spans="1:20" ht="21.75" customHeight="1" thickBot="1" x14ac:dyDescent="0.5">
      <c r="A12" s="174"/>
      <c r="B12" s="175"/>
      <c r="C12" s="175"/>
      <c r="D12" s="175"/>
      <c r="E12" s="411"/>
      <c r="F12" s="30" t="s">
        <v>78</v>
      </c>
      <c r="G12" s="242" t="s">
        <v>211</v>
      </c>
      <c r="H12" s="242"/>
      <c r="I12" s="242"/>
      <c r="J12" s="242"/>
      <c r="K12" s="242"/>
      <c r="L12" s="242"/>
      <c r="M12" s="242"/>
      <c r="N12" s="371"/>
      <c r="O12" s="51">
        <v>1</v>
      </c>
      <c r="P12" s="50" t="s">
        <v>95</v>
      </c>
      <c r="Q12" t="s">
        <v>217</v>
      </c>
    </row>
    <row r="13" spans="1:20" x14ac:dyDescent="0.45">
      <c r="A13" s="412" t="s">
        <v>79</v>
      </c>
      <c r="B13" s="413"/>
      <c r="C13" s="413"/>
      <c r="D13" s="413"/>
      <c r="E13" s="413"/>
      <c r="F13" s="413"/>
      <c r="G13" s="413"/>
      <c r="H13" s="413"/>
      <c r="I13" s="413"/>
      <c r="J13" s="413"/>
      <c r="K13" s="413"/>
      <c r="L13" s="413"/>
      <c r="M13" s="413"/>
      <c r="N13" s="413"/>
      <c r="O13" s="393"/>
      <c r="P13" s="394"/>
    </row>
    <row r="14" spans="1:20" ht="14.25" customHeight="1" x14ac:dyDescent="0.45">
      <c r="A14" s="420" t="s">
        <v>80</v>
      </c>
      <c r="B14" s="421"/>
      <c r="C14" s="421"/>
      <c r="D14" s="421"/>
      <c r="E14" s="422"/>
      <c r="F14" s="372" t="s">
        <v>81</v>
      </c>
      <c r="G14" s="373"/>
      <c r="H14" s="373" t="s">
        <v>82</v>
      </c>
      <c r="I14" s="373"/>
      <c r="J14" s="24" t="s">
        <v>83</v>
      </c>
      <c r="K14" s="359" t="s">
        <v>84</v>
      </c>
      <c r="L14" s="428"/>
      <c r="M14" s="359" t="s">
        <v>85</v>
      </c>
      <c r="N14" s="360"/>
      <c r="O14" s="395"/>
      <c r="P14" s="396"/>
    </row>
    <row r="15" spans="1:20" x14ac:dyDescent="0.45">
      <c r="A15" s="423"/>
      <c r="B15" s="424"/>
      <c r="C15" s="424"/>
      <c r="D15" s="424"/>
      <c r="E15" s="425"/>
      <c r="F15" s="25" t="s">
        <v>86</v>
      </c>
      <c r="G15" s="23" t="s">
        <v>87</v>
      </c>
      <c r="H15" s="23" t="s">
        <v>86</v>
      </c>
      <c r="I15" s="23" t="s">
        <v>87</v>
      </c>
      <c r="J15" s="361" t="s">
        <v>88</v>
      </c>
      <c r="K15" s="23" t="s">
        <v>86</v>
      </c>
      <c r="L15" s="23" t="s">
        <v>87</v>
      </c>
      <c r="M15" s="23" t="s">
        <v>86</v>
      </c>
      <c r="N15" s="44" t="s">
        <v>87</v>
      </c>
      <c r="O15" s="397"/>
      <c r="P15" s="398"/>
    </row>
    <row r="16" spans="1:20" x14ac:dyDescent="0.45">
      <c r="A16" s="423"/>
      <c r="B16" s="424"/>
      <c r="C16" s="424"/>
      <c r="D16" s="424"/>
      <c r="E16" s="425"/>
      <c r="F16" s="26">
        <v>9.5</v>
      </c>
      <c r="G16" s="21">
        <v>131.4</v>
      </c>
      <c r="H16" s="21">
        <v>1.8</v>
      </c>
      <c r="I16" s="21">
        <v>50.5</v>
      </c>
      <c r="J16" s="362"/>
      <c r="K16" s="21">
        <v>1.8</v>
      </c>
      <c r="L16" s="21">
        <v>22.9</v>
      </c>
      <c r="M16" s="21">
        <v>9.5</v>
      </c>
      <c r="N16" s="52">
        <v>68.599999999999994</v>
      </c>
      <c r="O16" s="49">
        <v>4</v>
      </c>
      <c r="P16" s="50" t="s">
        <v>36</v>
      </c>
      <c r="Q16" s="43" t="s">
        <v>218</v>
      </c>
    </row>
    <row r="17" spans="1:17" x14ac:dyDescent="0.45">
      <c r="A17" s="423"/>
      <c r="B17" s="424"/>
      <c r="C17" s="424"/>
      <c r="D17" s="424"/>
      <c r="E17" s="425"/>
      <c r="F17" s="418" t="s">
        <v>164</v>
      </c>
      <c r="G17" s="368"/>
      <c r="H17" s="367" t="s">
        <v>165</v>
      </c>
      <c r="I17" s="368"/>
      <c r="J17" s="366" t="s">
        <v>166</v>
      </c>
      <c r="K17" s="366"/>
      <c r="L17" s="366" t="s">
        <v>167</v>
      </c>
      <c r="M17" s="366"/>
      <c r="N17" s="416"/>
      <c r="O17" s="399"/>
      <c r="P17" s="400"/>
    </row>
    <row r="18" spans="1:17" ht="14.65" thickBot="1" x14ac:dyDescent="0.5">
      <c r="A18" s="423"/>
      <c r="B18" s="424"/>
      <c r="C18" s="424"/>
      <c r="D18" s="424"/>
      <c r="E18" s="425"/>
      <c r="F18" s="369">
        <f>((G16*T10)-(I16*T10))/((F16*T9)-(H16*T9))</f>
        <v>1839.9682891911243</v>
      </c>
      <c r="G18" s="370"/>
      <c r="H18" s="371">
        <f>((I16*T10)-0)/((H16*T9)-0)</f>
        <v>4913.2788713910768</v>
      </c>
      <c r="I18" s="370"/>
      <c r="J18" s="242">
        <f>((L16*T10)-0)/((K16*T9)-0)</f>
        <v>2228.0017060367454</v>
      </c>
      <c r="K18" s="242"/>
      <c r="L18" s="242">
        <f>((N16*T10)-(L16*T10))/((M16*T9)-(K16*T9))</f>
        <v>1039.3887616320685</v>
      </c>
      <c r="M18" s="242"/>
      <c r="N18" s="417"/>
      <c r="O18" s="51">
        <v>3.5</v>
      </c>
      <c r="P18" s="50" t="s">
        <v>36</v>
      </c>
      <c r="Q18" t="s">
        <v>219</v>
      </c>
    </row>
    <row r="19" spans="1:17" x14ac:dyDescent="0.45">
      <c r="A19" s="372" t="s">
        <v>89</v>
      </c>
      <c r="B19" s="373"/>
      <c r="C19" s="373"/>
      <c r="D19" s="373"/>
      <c r="E19" s="373"/>
      <c r="F19" s="373"/>
      <c r="G19" s="373"/>
      <c r="H19" s="373"/>
      <c r="I19" s="373"/>
      <c r="J19" s="373"/>
      <c r="K19" s="373"/>
      <c r="L19" s="373"/>
      <c r="M19" s="373"/>
      <c r="N19" s="359"/>
      <c r="O19" s="393"/>
      <c r="P19" s="394"/>
    </row>
    <row r="20" spans="1:17" x14ac:dyDescent="0.45">
      <c r="A20" s="419" t="s">
        <v>90</v>
      </c>
      <c r="B20" s="366"/>
      <c r="C20" s="366"/>
      <c r="D20" s="366"/>
      <c r="E20" s="366"/>
      <c r="F20" s="366"/>
      <c r="G20" s="366"/>
      <c r="H20" s="366"/>
      <c r="I20" s="366"/>
      <c r="J20" s="366"/>
      <c r="K20" s="366"/>
      <c r="L20" s="366"/>
      <c r="M20" s="366"/>
      <c r="N20" s="367"/>
      <c r="O20" s="395"/>
      <c r="P20" s="396"/>
    </row>
    <row r="21" spans="1:17" x14ac:dyDescent="0.45">
      <c r="A21" s="419" t="s">
        <v>91</v>
      </c>
      <c r="B21" s="366"/>
      <c r="C21" s="366"/>
      <c r="D21" s="366"/>
      <c r="E21" s="366"/>
      <c r="F21" s="366"/>
      <c r="G21" s="366"/>
      <c r="H21" s="366"/>
      <c r="I21" s="366"/>
      <c r="J21" s="366"/>
      <c r="K21" s="366"/>
      <c r="L21" s="366"/>
      <c r="M21" s="366"/>
      <c r="N21" s="367"/>
      <c r="O21" s="395"/>
      <c r="P21" s="396"/>
    </row>
    <row r="22" spans="1:17" x14ac:dyDescent="0.45">
      <c r="A22" s="429" t="s">
        <v>92</v>
      </c>
      <c r="B22" s="430"/>
      <c r="C22" s="430"/>
      <c r="D22" s="430"/>
      <c r="E22" s="430"/>
      <c r="F22" s="430"/>
      <c r="G22" s="430"/>
      <c r="H22" s="430"/>
      <c r="I22" s="430"/>
      <c r="J22" s="430"/>
      <c r="K22" s="430"/>
      <c r="L22" s="430"/>
      <c r="M22" s="430"/>
      <c r="N22" s="431"/>
      <c r="O22" s="414"/>
      <c r="P22" s="415"/>
    </row>
    <row r="23" spans="1:17" x14ac:dyDescent="0.45">
      <c r="N23" s="27" t="s">
        <v>19</v>
      </c>
      <c r="O23" s="20">
        <f>O18+O16+O12+O10+O8+O7</f>
        <v>15.5</v>
      </c>
      <c r="P23" s="28" t="s">
        <v>144</v>
      </c>
    </row>
  </sheetData>
  <mergeCells count="4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 ref="O5:P6"/>
    <mergeCell ref="O13:P15"/>
    <mergeCell ref="O9:P9"/>
    <mergeCell ref="P10:P11"/>
    <mergeCell ref="O10:O11"/>
    <mergeCell ref="A1:N3"/>
    <mergeCell ref="A4:N4"/>
    <mergeCell ref="A5:N5"/>
    <mergeCell ref="A7:E8"/>
    <mergeCell ref="A6:N6"/>
    <mergeCell ref="F7:G7"/>
    <mergeCell ref="F8:G8"/>
    <mergeCell ref="N7:N8"/>
    <mergeCell ref="L18:M18"/>
    <mergeCell ref="M14:N14"/>
    <mergeCell ref="J15:J16"/>
    <mergeCell ref="F10:F11"/>
    <mergeCell ref="G11:N11"/>
    <mergeCell ref="J17:K17"/>
    <mergeCell ref="L17:M17"/>
    <mergeCell ref="H17:I17"/>
    <mergeCell ref="F18:G18"/>
    <mergeCell ref="H18:I18"/>
    <mergeCell ref="F14:G14"/>
    <mergeCell ref="H14:I1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206" t="s">
        <v>93</v>
      </c>
      <c r="B1" s="207"/>
      <c r="C1" s="207"/>
      <c r="D1" s="207"/>
      <c r="E1" s="207"/>
      <c r="F1" s="207"/>
      <c r="G1" s="207"/>
      <c r="H1" s="207"/>
      <c r="I1" s="207"/>
      <c r="J1" s="207"/>
      <c r="K1" s="207"/>
      <c r="L1" s="207"/>
      <c r="M1" s="207"/>
      <c r="N1" s="208"/>
    </row>
    <row r="2" spans="1:18" x14ac:dyDescent="0.45">
      <c r="A2" s="209"/>
      <c r="B2" s="139"/>
      <c r="C2" s="139"/>
      <c r="D2" s="139"/>
      <c r="E2" s="139"/>
      <c r="F2" s="139"/>
      <c r="G2" s="139"/>
      <c r="H2" s="139"/>
      <c r="I2" s="139"/>
      <c r="J2" s="139"/>
      <c r="K2" s="139"/>
      <c r="L2" s="139"/>
      <c r="M2" s="139"/>
      <c r="N2" s="210"/>
    </row>
    <row r="3" spans="1:18" ht="14.65" thickBot="1" x14ac:dyDescent="0.5">
      <c r="A3" s="211"/>
      <c r="B3" s="212"/>
      <c r="C3" s="212"/>
      <c r="D3" s="212"/>
      <c r="E3" s="212"/>
      <c r="F3" s="212"/>
      <c r="G3" s="212"/>
      <c r="H3" s="212"/>
      <c r="I3" s="212"/>
      <c r="J3" s="212"/>
      <c r="K3" s="212"/>
      <c r="L3" s="212"/>
      <c r="M3" s="212"/>
      <c r="N3" s="213"/>
    </row>
    <row r="4" spans="1:18" ht="23.65" thickBot="1" x14ac:dyDescent="0.5">
      <c r="A4" s="349" t="s">
        <v>1</v>
      </c>
      <c r="B4" s="350"/>
      <c r="C4" s="350"/>
      <c r="D4" s="350"/>
      <c r="E4" s="350"/>
      <c r="F4" s="350"/>
      <c r="G4" s="350"/>
      <c r="H4" s="350"/>
      <c r="I4" s="350"/>
      <c r="J4" s="350"/>
      <c r="K4" s="350"/>
      <c r="L4" s="350"/>
      <c r="M4" s="350"/>
      <c r="N4" s="351"/>
      <c r="O4" s="256" t="s">
        <v>11</v>
      </c>
      <c r="P4" s="257"/>
      <c r="Q4" s="258"/>
    </row>
    <row r="5" spans="1:18" ht="23.65" thickBot="1" x14ac:dyDescent="0.5">
      <c r="A5" s="374" t="s">
        <v>2</v>
      </c>
      <c r="B5" s="375"/>
      <c r="C5" s="375"/>
      <c r="D5" s="375"/>
      <c r="E5" s="375"/>
      <c r="F5" s="375"/>
      <c r="G5" s="375"/>
      <c r="H5" s="375"/>
      <c r="I5" s="375"/>
      <c r="J5" s="375"/>
      <c r="K5" s="375"/>
      <c r="L5" s="375"/>
      <c r="M5" s="375"/>
      <c r="N5" s="375"/>
      <c r="O5" s="454"/>
      <c r="P5" s="455"/>
      <c r="Q5" s="456"/>
    </row>
    <row r="6" spans="1:18" x14ac:dyDescent="0.45">
      <c r="A6" s="432" t="s">
        <v>94</v>
      </c>
      <c r="B6" s="433"/>
      <c r="C6" s="433"/>
      <c r="D6" s="433"/>
      <c r="E6" s="433"/>
      <c r="F6" s="434"/>
      <c r="G6" s="438" t="s">
        <v>181</v>
      </c>
      <c r="H6" s="439"/>
      <c r="I6" s="439"/>
      <c r="J6" s="439"/>
      <c r="K6" s="439"/>
      <c r="L6" s="439"/>
      <c r="M6" s="439"/>
      <c r="N6" s="440"/>
      <c r="O6" s="267">
        <v>1.5</v>
      </c>
      <c r="P6" s="268"/>
      <c r="Q6" s="457" t="s">
        <v>95</v>
      </c>
    </row>
    <row r="7" spans="1:18" ht="30" customHeight="1" x14ac:dyDescent="0.45">
      <c r="A7" s="435"/>
      <c r="B7" s="436"/>
      <c r="C7" s="436"/>
      <c r="D7" s="436"/>
      <c r="E7" s="436"/>
      <c r="F7" s="437"/>
      <c r="G7" s="441"/>
      <c r="H7" s="442"/>
      <c r="I7" s="442"/>
      <c r="J7" s="442"/>
      <c r="K7" s="442"/>
      <c r="L7" s="442"/>
      <c r="M7" s="442"/>
      <c r="N7" s="443"/>
      <c r="O7" s="269"/>
      <c r="P7" s="157"/>
      <c r="Q7" s="158"/>
      <c r="R7" t="s">
        <v>220</v>
      </c>
    </row>
    <row r="8" spans="1:18" x14ac:dyDescent="0.45">
      <c r="A8" s="435" t="s">
        <v>96</v>
      </c>
      <c r="B8" s="436"/>
      <c r="C8" s="436"/>
      <c r="D8" s="436"/>
      <c r="E8" s="436"/>
      <c r="F8" s="437"/>
      <c r="G8" s="444" t="s">
        <v>185</v>
      </c>
      <c r="H8" s="445"/>
      <c r="I8" s="445"/>
      <c r="J8" s="445"/>
      <c r="K8" s="445"/>
      <c r="L8" s="445"/>
      <c r="M8" s="445"/>
      <c r="N8" s="446"/>
      <c r="O8" s="269">
        <v>3.5</v>
      </c>
      <c r="P8" s="157"/>
      <c r="Q8" s="158" t="s">
        <v>36</v>
      </c>
    </row>
    <row r="9" spans="1:18" x14ac:dyDescent="0.45">
      <c r="A9" s="435"/>
      <c r="B9" s="436"/>
      <c r="C9" s="436"/>
      <c r="D9" s="436"/>
      <c r="E9" s="436"/>
      <c r="F9" s="437"/>
      <c r="G9" s="447"/>
      <c r="H9" s="445"/>
      <c r="I9" s="445"/>
      <c r="J9" s="445"/>
      <c r="K9" s="445"/>
      <c r="L9" s="445"/>
      <c r="M9" s="445"/>
      <c r="N9" s="446"/>
      <c r="O9" s="269"/>
      <c r="P9" s="157"/>
      <c r="Q9" s="158"/>
    </row>
    <row r="10" spans="1:18" x14ac:dyDescent="0.45">
      <c r="A10" s="435"/>
      <c r="B10" s="436"/>
      <c r="C10" s="436"/>
      <c r="D10" s="436"/>
      <c r="E10" s="436"/>
      <c r="F10" s="437"/>
      <c r="G10" s="447"/>
      <c r="H10" s="445"/>
      <c r="I10" s="445"/>
      <c r="J10" s="445"/>
      <c r="K10" s="445"/>
      <c r="L10" s="445"/>
      <c r="M10" s="445"/>
      <c r="N10" s="446"/>
      <c r="O10" s="269"/>
      <c r="P10" s="157"/>
      <c r="Q10" s="158"/>
      <c r="R10" s="56"/>
    </row>
    <row r="11" spans="1:18" x14ac:dyDescent="0.45">
      <c r="A11" s="435"/>
      <c r="B11" s="436"/>
      <c r="C11" s="436"/>
      <c r="D11" s="436"/>
      <c r="E11" s="436"/>
      <c r="F11" s="437"/>
      <c r="G11" s="447"/>
      <c r="H11" s="445"/>
      <c r="I11" s="445"/>
      <c r="J11" s="445"/>
      <c r="K11" s="445"/>
      <c r="L11" s="445"/>
      <c r="M11" s="445"/>
      <c r="N11" s="446"/>
      <c r="O11" s="269"/>
      <c r="P11" s="157"/>
      <c r="Q11" s="158"/>
      <c r="R11" s="43" t="s">
        <v>221</v>
      </c>
    </row>
    <row r="12" spans="1:18" x14ac:dyDescent="0.45">
      <c r="A12" s="435"/>
      <c r="B12" s="436"/>
      <c r="C12" s="436"/>
      <c r="D12" s="436"/>
      <c r="E12" s="436"/>
      <c r="F12" s="437"/>
      <c r="G12" s="447"/>
      <c r="H12" s="445"/>
      <c r="I12" s="445"/>
      <c r="J12" s="445"/>
      <c r="K12" s="445"/>
      <c r="L12" s="445"/>
      <c r="M12" s="445"/>
      <c r="N12" s="446"/>
      <c r="O12" s="269"/>
      <c r="P12" s="157"/>
      <c r="Q12" s="158"/>
    </row>
    <row r="13" spans="1:18" x14ac:dyDescent="0.45">
      <c r="A13" s="435"/>
      <c r="B13" s="436"/>
      <c r="C13" s="436"/>
      <c r="D13" s="436"/>
      <c r="E13" s="436"/>
      <c r="F13" s="437"/>
      <c r="G13" s="447"/>
      <c r="H13" s="445"/>
      <c r="I13" s="445"/>
      <c r="J13" s="445"/>
      <c r="K13" s="445"/>
      <c r="L13" s="445"/>
      <c r="M13" s="445"/>
      <c r="N13" s="446"/>
      <c r="O13" s="269"/>
      <c r="P13" s="157"/>
      <c r="Q13" s="158"/>
    </row>
    <row r="14" spans="1:18" x14ac:dyDescent="0.45">
      <c r="A14" s="435"/>
      <c r="B14" s="436"/>
      <c r="C14" s="436"/>
      <c r="D14" s="436"/>
      <c r="E14" s="436"/>
      <c r="F14" s="437"/>
      <c r="G14" s="447"/>
      <c r="H14" s="445"/>
      <c r="I14" s="445"/>
      <c r="J14" s="445"/>
      <c r="K14" s="445"/>
      <c r="L14" s="445"/>
      <c r="M14" s="445"/>
      <c r="N14" s="446"/>
      <c r="O14" s="269"/>
      <c r="P14" s="157"/>
      <c r="Q14" s="158"/>
    </row>
    <row r="15" spans="1:18" x14ac:dyDescent="0.45">
      <c r="A15" s="435"/>
      <c r="B15" s="436"/>
      <c r="C15" s="436"/>
      <c r="D15" s="436"/>
      <c r="E15" s="436"/>
      <c r="F15" s="437"/>
      <c r="G15" s="447"/>
      <c r="H15" s="445"/>
      <c r="I15" s="445"/>
      <c r="J15" s="445"/>
      <c r="K15" s="445"/>
      <c r="L15" s="445"/>
      <c r="M15" s="445"/>
      <c r="N15" s="446"/>
      <c r="O15" s="269"/>
      <c r="P15" s="157"/>
      <c r="Q15" s="158"/>
    </row>
    <row r="16" spans="1:18" x14ac:dyDescent="0.45">
      <c r="A16" s="448" t="s">
        <v>97</v>
      </c>
      <c r="B16" s="449"/>
      <c r="C16" s="449"/>
      <c r="D16" s="449"/>
      <c r="E16" s="449"/>
      <c r="F16" s="450"/>
      <c r="G16" s="441" t="s">
        <v>182</v>
      </c>
      <c r="H16" s="442"/>
      <c r="I16" s="442"/>
      <c r="J16" s="442"/>
      <c r="K16" s="442"/>
      <c r="L16" s="442"/>
      <c r="M16" s="442"/>
      <c r="N16" s="443"/>
      <c r="O16" s="269">
        <v>1</v>
      </c>
      <c r="P16" s="157"/>
      <c r="Q16" s="158" t="s">
        <v>73</v>
      </c>
    </row>
    <row r="17" spans="1:18" ht="24" customHeight="1" x14ac:dyDescent="0.45">
      <c r="A17" s="448"/>
      <c r="B17" s="449"/>
      <c r="C17" s="449"/>
      <c r="D17" s="449"/>
      <c r="E17" s="449"/>
      <c r="F17" s="450"/>
      <c r="G17" s="441"/>
      <c r="H17" s="442"/>
      <c r="I17" s="442"/>
      <c r="J17" s="442"/>
      <c r="K17" s="442"/>
      <c r="L17" s="442"/>
      <c r="M17" s="442"/>
      <c r="N17" s="443"/>
      <c r="O17" s="269"/>
      <c r="P17" s="157"/>
      <c r="Q17" s="158"/>
    </row>
    <row r="18" spans="1:18" x14ac:dyDescent="0.45">
      <c r="A18" s="435" t="s">
        <v>98</v>
      </c>
      <c r="B18" s="436"/>
      <c r="C18" s="436"/>
      <c r="D18" s="436"/>
      <c r="E18" s="436"/>
      <c r="F18" s="437"/>
      <c r="G18" s="451" t="s">
        <v>183</v>
      </c>
      <c r="H18" s="452"/>
      <c r="I18" s="452"/>
      <c r="J18" s="452"/>
      <c r="K18" s="452"/>
      <c r="L18" s="452"/>
      <c r="M18" s="452"/>
      <c r="N18" s="453"/>
      <c r="O18" s="269">
        <v>2</v>
      </c>
      <c r="P18" s="157"/>
      <c r="Q18" s="158" t="s">
        <v>95</v>
      </c>
    </row>
    <row r="19" spans="1:18" x14ac:dyDescent="0.45">
      <c r="A19" s="435"/>
      <c r="B19" s="436"/>
      <c r="C19" s="436"/>
      <c r="D19" s="436"/>
      <c r="E19" s="436"/>
      <c r="F19" s="437"/>
      <c r="G19" s="451"/>
      <c r="H19" s="452"/>
      <c r="I19" s="452"/>
      <c r="J19" s="452"/>
      <c r="K19" s="452"/>
      <c r="L19" s="452"/>
      <c r="M19" s="452"/>
      <c r="N19" s="453"/>
      <c r="O19" s="269"/>
      <c r="P19" s="157"/>
      <c r="Q19" s="158"/>
    </row>
    <row r="20" spans="1:18" x14ac:dyDescent="0.45">
      <c r="A20" s="448" t="s">
        <v>99</v>
      </c>
      <c r="B20" s="449"/>
      <c r="C20" s="449"/>
      <c r="D20" s="449"/>
      <c r="E20" s="449"/>
      <c r="F20" s="450"/>
      <c r="G20" s="441" t="s">
        <v>184</v>
      </c>
      <c r="H20" s="442"/>
      <c r="I20" s="442"/>
      <c r="J20" s="442"/>
      <c r="K20" s="442"/>
      <c r="L20" s="442"/>
      <c r="M20" s="442"/>
      <c r="N20" s="443"/>
      <c r="O20" s="269">
        <v>2.5</v>
      </c>
      <c r="P20" s="157"/>
      <c r="Q20" s="158" t="s">
        <v>120</v>
      </c>
    </row>
    <row r="21" spans="1:18" ht="24.75" customHeight="1" thickBot="1" x14ac:dyDescent="0.5">
      <c r="A21" s="458"/>
      <c r="B21" s="459"/>
      <c r="C21" s="459"/>
      <c r="D21" s="459"/>
      <c r="E21" s="459"/>
      <c r="F21" s="460"/>
      <c r="G21" s="461"/>
      <c r="H21" s="462"/>
      <c r="I21" s="462"/>
      <c r="J21" s="462"/>
      <c r="K21" s="462"/>
      <c r="L21" s="462"/>
      <c r="M21" s="462"/>
      <c r="N21" s="463"/>
      <c r="O21" s="292"/>
      <c r="P21" s="202"/>
      <c r="Q21" s="464"/>
      <c r="R21" s="43" t="s">
        <v>222</v>
      </c>
    </row>
    <row r="22" spans="1:18" ht="14.65" thickBot="1" x14ac:dyDescent="0.5">
      <c r="O22" s="19" t="s">
        <v>19</v>
      </c>
      <c r="P22" s="20">
        <f>SUM(O6:P21)</f>
        <v>10.5</v>
      </c>
      <c r="Q22" s="28" t="s">
        <v>142</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P24" sqref="P24"/>
    </sheetView>
  </sheetViews>
  <sheetFormatPr defaultRowHeight="14.25" x14ac:dyDescent="0.45"/>
  <sheetData>
    <row r="1" spans="1:18" x14ac:dyDescent="0.45">
      <c r="A1" s="206" t="s">
        <v>101</v>
      </c>
      <c r="B1" s="207"/>
      <c r="C1" s="207"/>
      <c r="D1" s="207"/>
      <c r="E1" s="207"/>
      <c r="F1" s="207"/>
      <c r="G1" s="207"/>
      <c r="H1" s="207"/>
      <c r="I1" s="207"/>
      <c r="J1" s="207"/>
      <c r="K1" s="207"/>
      <c r="L1" s="207"/>
      <c r="M1" s="207"/>
      <c r="N1" s="208"/>
    </row>
    <row r="2" spans="1:18" x14ac:dyDescent="0.45">
      <c r="A2" s="209"/>
      <c r="B2" s="139"/>
      <c r="C2" s="139"/>
      <c r="D2" s="139"/>
      <c r="E2" s="139"/>
      <c r="F2" s="139"/>
      <c r="G2" s="139"/>
      <c r="H2" s="139"/>
      <c r="I2" s="139"/>
      <c r="J2" s="139"/>
      <c r="K2" s="139"/>
      <c r="L2" s="139"/>
      <c r="M2" s="139"/>
      <c r="N2" s="210"/>
    </row>
    <row r="3" spans="1:18" ht="14.65" thickBot="1" x14ac:dyDescent="0.5">
      <c r="A3" s="211"/>
      <c r="B3" s="212"/>
      <c r="C3" s="212"/>
      <c r="D3" s="212"/>
      <c r="E3" s="212"/>
      <c r="F3" s="212"/>
      <c r="G3" s="212"/>
      <c r="H3" s="212"/>
      <c r="I3" s="212"/>
      <c r="J3" s="212"/>
      <c r="K3" s="212"/>
      <c r="L3" s="212"/>
      <c r="M3" s="212"/>
      <c r="N3" s="213"/>
    </row>
    <row r="4" spans="1:18" ht="23.65" thickBot="1" x14ac:dyDescent="0.5">
      <c r="A4" s="349" t="s">
        <v>1</v>
      </c>
      <c r="B4" s="350"/>
      <c r="C4" s="350"/>
      <c r="D4" s="350"/>
      <c r="E4" s="350"/>
      <c r="F4" s="350"/>
      <c r="G4" s="350"/>
      <c r="H4" s="350"/>
      <c r="I4" s="350"/>
      <c r="J4" s="350"/>
      <c r="K4" s="350"/>
      <c r="L4" s="350"/>
      <c r="M4" s="350"/>
      <c r="N4" s="351"/>
      <c r="O4" s="256" t="s">
        <v>11</v>
      </c>
      <c r="P4" s="257"/>
      <c r="Q4" s="258"/>
    </row>
    <row r="5" spans="1:18" ht="23.65" thickBot="1" x14ac:dyDescent="0.5">
      <c r="A5" s="352" t="s">
        <v>2</v>
      </c>
      <c r="B5" s="353"/>
      <c r="C5" s="353"/>
      <c r="D5" s="353"/>
      <c r="E5" s="353"/>
      <c r="F5" s="353"/>
      <c r="G5" s="353"/>
      <c r="H5" s="353"/>
      <c r="I5" s="353"/>
      <c r="J5" s="353"/>
      <c r="K5" s="353"/>
      <c r="L5" s="353"/>
      <c r="M5" s="353"/>
      <c r="N5" s="483"/>
      <c r="O5" s="454"/>
      <c r="P5" s="455"/>
      <c r="Q5" s="456"/>
    </row>
    <row r="6" spans="1:18" ht="14.65" customHeight="1" x14ac:dyDescent="0.45">
      <c r="A6" s="432" t="s">
        <v>102</v>
      </c>
      <c r="B6" s="433"/>
      <c r="C6" s="433"/>
      <c r="D6" s="433"/>
      <c r="E6" s="433"/>
      <c r="F6" s="434"/>
      <c r="G6" s="475" t="s">
        <v>190</v>
      </c>
      <c r="H6" s="476"/>
      <c r="I6" s="476"/>
      <c r="J6" s="476"/>
      <c r="K6" s="476"/>
      <c r="L6" s="476"/>
      <c r="M6" s="476"/>
      <c r="N6" s="477"/>
      <c r="O6" s="267">
        <v>2</v>
      </c>
      <c r="P6" s="268"/>
      <c r="Q6" s="472" t="s">
        <v>57</v>
      </c>
    </row>
    <row r="7" spans="1:18" x14ac:dyDescent="0.45">
      <c r="A7" s="435"/>
      <c r="B7" s="436"/>
      <c r="C7" s="436"/>
      <c r="D7" s="436"/>
      <c r="E7" s="436"/>
      <c r="F7" s="437"/>
      <c r="G7" s="478"/>
      <c r="H7" s="479"/>
      <c r="I7" s="479"/>
      <c r="J7" s="479"/>
      <c r="K7" s="479"/>
      <c r="L7" s="479"/>
      <c r="M7" s="479"/>
      <c r="N7" s="480"/>
      <c r="O7" s="269"/>
      <c r="P7" s="157"/>
      <c r="Q7" s="465"/>
    </row>
    <row r="8" spans="1:18" x14ac:dyDescent="0.45">
      <c r="A8" s="435" t="s">
        <v>103</v>
      </c>
      <c r="B8" s="436"/>
      <c r="C8" s="436"/>
      <c r="D8" s="436"/>
      <c r="E8" s="436"/>
      <c r="F8" s="437"/>
      <c r="G8" s="444" t="s">
        <v>191</v>
      </c>
      <c r="H8" s="481"/>
      <c r="I8" s="481"/>
      <c r="J8" s="481"/>
      <c r="K8" s="481"/>
      <c r="L8" s="481"/>
      <c r="M8" s="481"/>
      <c r="N8" s="482"/>
      <c r="O8" s="473">
        <v>3.5</v>
      </c>
      <c r="P8" s="474"/>
      <c r="Q8" s="465" t="s">
        <v>104</v>
      </c>
    </row>
    <row r="9" spans="1:18" x14ac:dyDescent="0.45">
      <c r="A9" s="435"/>
      <c r="B9" s="436"/>
      <c r="C9" s="436"/>
      <c r="D9" s="436"/>
      <c r="E9" s="436"/>
      <c r="F9" s="437"/>
      <c r="G9" s="444"/>
      <c r="H9" s="481"/>
      <c r="I9" s="481"/>
      <c r="J9" s="481"/>
      <c r="K9" s="481"/>
      <c r="L9" s="481"/>
      <c r="M9" s="481"/>
      <c r="N9" s="482"/>
      <c r="O9" s="473"/>
      <c r="P9" s="474"/>
      <c r="Q9" s="465"/>
    </row>
    <row r="10" spans="1:18" x14ac:dyDescent="0.45">
      <c r="A10" s="435"/>
      <c r="B10" s="436"/>
      <c r="C10" s="436"/>
      <c r="D10" s="436"/>
      <c r="E10" s="436"/>
      <c r="F10" s="437"/>
      <c r="G10" s="444"/>
      <c r="H10" s="481"/>
      <c r="I10" s="481"/>
      <c r="J10" s="481"/>
      <c r="K10" s="481"/>
      <c r="L10" s="481"/>
      <c r="M10" s="481"/>
      <c r="N10" s="482"/>
      <c r="O10" s="473"/>
      <c r="P10" s="474"/>
      <c r="Q10" s="465"/>
    </row>
    <row r="11" spans="1:18" x14ac:dyDescent="0.45">
      <c r="A11" s="435"/>
      <c r="B11" s="436"/>
      <c r="C11" s="436"/>
      <c r="D11" s="436"/>
      <c r="E11" s="436"/>
      <c r="F11" s="437"/>
      <c r="G11" s="444"/>
      <c r="H11" s="481"/>
      <c r="I11" s="481"/>
      <c r="J11" s="481"/>
      <c r="K11" s="481"/>
      <c r="L11" s="481"/>
      <c r="M11" s="481"/>
      <c r="N11" s="482"/>
      <c r="O11" s="473"/>
      <c r="P11" s="474"/>
      <c r="Q11" s="465"/>
    </row>
    <row r="12" spans="1:18" x14ac:dyDescent="0.45">
      <c r="A12" s="435"/>
      <c r="B12" s="436"/>
      <c r="C12" s="436"/>
      <c r="D12" s="436"/>
      <c r="E12" s="436"/>
      <c r="F12" s="437"/>
      <c r="G12" s="444"/>
      <c r="H12" s="481"/>
      <c r="I12" s="481"/>
      <c r="J12" s="481"/>
      <c r="K12" s="481"/>
      <c r="L12" s="481"/>
      <c r="M12" s="481"/>
      <c r="N12" s="482"/>
      <c r="O12" s="473"/>
      <c r="P12" s="474"/>
      <c r="Q12" s="465"/>
      <c r="R12" s="43" t="s">
        <v>223</v>
      </c>
    </row>
    <row r="13" spans="1:18" x14ac:dyDescent="0.45">
      <c r="A13" s="435"/>
      <c r="B13" s="436"/>
      <c r="C13" s="436"/>
      <c r="D13" s="436"/>
      <c r="E13" s="436"/>
      <c r="F13" s="437"/>
      <c r="G13" s="444"/>
      <c r="H13" s="481"/>
      <c r="I13" s="481"/>
      <c r="J13" s="481"/>
      <c r="K13" s="481"/>
      <c r="L13" s="481"/>
      <c r="M13" s="481"/>
      <c r="N13" s="482"/>
      <c r="O13" s="473"/>
      <c r="P13" s="474"/>
      <c r="Q13" s="465"/>
    </row>
    <row r="14" spans="1:18" x14ac:dyDescent="0.45">
      <c r="A14" s="435"/>
      <c r="B14" s="436"/>
      <c r="C14" s="436"/>
      <c r="D14" s="436"/>
      <c r="E14" s="436"/>
      <c r="F14" s="437"/>
      <c r="G14" s="444"/>
      <c r="H14" s="481"/>
      <c r="I14" s="481"/>
      <c r="J14" s="481"/>
      <c r="K14" s="481"/>
      <c r="L14" s="481"/>
      <c r="M14" s="481"/>
      <c r="N14" s="482"/>
      <c r="O14" s="473"/>
      <c r="P14" s="474"/>
      <c r="Q14" s="465"/>
    </row>
    <row r="15" spans="1:18" x14ac:dyDescent="0.45">
      <c r="A15" s="435"/>
      <c r="B15" s="436"/>
      <c r="C15" s="436"/>
      <c r="D15" s="436"/>
      <c r="E15" s="436"/>
      <c r="F15" s="437"/>
      <c r="G15" s="444"/>
      <c r="H15" s="481"/>
      <c r="I15" s="481"/>
      <c r="J15" s="481"/>
      <c r="K15" s="481"/>
      <c r="L15" s="481"/>
      <c r="M15" s="481"/>
      <c r="N15" s="482"/>
      <c r="O15" s="473"/>
      <c r="P15" s="474"/>
      <c r="Q15" s="465"/>
    </row>
    <row r="16" spans="1:18" x14ac:dyDescent="0.45">
      <c r="A16" s="435"/>
      <c r="B16" s="436"/>
      <c r="C16" s="436"/>
      <c r="D16" s="436"/>
      <c r="E16" s="436"/>
      <c r="F16" s="437"/>
      <c r="G16" s="444"/>
      <c r="H16" s="481"/>
      <c r="I16" s="481"/>
      <c r="J16" s="481"/>
      <c r="K16" s="481"/>
      <c r="L16" s="481"/>
      <c r="M16" s="481"/>
      <c r="N16" s="482"/>
      <c r="O16" s="473"/>
      <c r="P16" s="474"/>
      <c r="Q16" s="465"/>
    </row>
    <row r="17" spans="1:17" x14ac:dyDescent="0.45">
      <c r="A17" s="435"/>
      <c r="B17" s="436"/>
      <c r="C17" s="436"/>
      <c r="D17" s="436"/>
      <c r="E17" s="436"/>
      <c r="F17" s="437"/>
      <c r="G17" s="444"/>
      <c r="H17" s="481"/>
      <c r="I17" s="481"/>
      <c r="J17" s="481"/>
      <c r="K17" s="481"/>
      <c r="L17" s="481"/>
      <c r="M17" s="481"/>
      <c r="N17" s="482"/>
      <c r="O17" s="473"/>
      <c r="P17" s="474"/>
      <c r="Q17" s="465"/>
    </row>
    <row r="18" spans="1:17" x14ac:dyDescent="0.45">
      <c r="A18" s="435"/>
      <c r="B18" s="436"/>
      <c r="C18" s="436"/>
      <c r="D18" s="436"/>
      <c r="E18" s="436"/>
      <c r="F18" s="437"/>
      <c r="G18" s="444"/>
      <c r="H18" s="481"/>
      <c r="I18" s="481"/>
      <c r="J18" s="481"/>
      <c r="K18" s="481"/>
      <c r="L18" s="481"/>
      <c r="M18" s="481"/>
      <c r="N18" s="482"/>
      <c r="O18" s="473"/>
      <c r="P18" s="474"/>
      <c r="Q18" s="465"/>
    </row>
    <row r="19" spans="1:17" ht="31.5" customHeight="1" x14ac:dyDescent="0.45">
      <c r="A19" s="435"/>
      <c r="B19" s="436"/>
      <c r="C19" s="436"/>
      <c r="D19" s="436"/>
      <c r="E19" s="436"/>
      <c r="F19" s="437"/>
      <c r="G19" s="444"/>
      <c r="H19" s="481"/>
      <c r="I19" s="481"/>
      <c r="J19" s="481"/>
      <c r="K19" s="481"/>
      <c r="L19" s="481"/>
      <c r="M19" s="481"/>
      <c r="N19" s="482"/>
      <c r="O19" s="473"/>
      <c r="P19" s="474"/>
      <c r="Q19" s="465"/>
    </row>
    <row r="20" spans="1:17" x14ac:dyDescent="0.45">
      <c r="A20" s="435" t="s">
        <v>105</v>
      </c>
      <c r="B20" s="436"/>
      <c r="C20" s="436"/>
      <c r="D20" s="436"/>
      <c r="E20" s="436"/>
      <c r="F20" s="437"/>
      <c r="G20" s="441" t="s">
        <v>189</v>
      </c>
      <c r="H20" s="442"/>
      <c r="I20" s="442"/>
      <c r="J20" s="442"/>
      <c r="K20" s="442"/>
      <c r="L20" s="442"/>
      <c r="M20" s="442"/>
      <c r="N20" s="467"/>
      <c r="O20" s="269">
        <v>2</v>
      </c>
      <c r="P20" s="157"/>
      <c r="Q20" s="465" t="s">
        <v>57</v>
      </c>
    </row>
    <row r="21" spans="1:17" ht="33.75" customHeight="1" x14ac:dyDescent="0.45">
      <c r="A21" s="435"/>
      <c r="B21" s="436"/>
      <c r="C21" s="436"/>
      <c r="D21" s="436"/>
      <c r="E21" s="436"/>
      <c r="F21" s="437"/>
      <c r="G21" s="441"/>
      <c r="H21" s="442"/>
      <c r="I21" s="442"/>
      <c r="J21" s="442"/>
      <c r="K21" s="442"/>
      <c r="L21" s="442"/>
      <c r="M21" s="442"/>
      <c r="N21" s="467"/>
      <c r="O21" s="269"/>
      <c r="P21" s="157"/>
      <c r="Q21" s="465"/>
    </row>
    <row r="22" spans="1:17" x14ac:dyDescent="0.45">
      <c r="A22" s="435" t="s">
        <v>106</v>
      </c>
      <c r="B22" s="436"/>
      <c r="C22" s="436"/>
      <c r="D22" s="436"/>
      <c r="E22" s="436"/>
      <c r="F22" s="437"/>
      <c r="G22" s="441" t="s">
        <v>192</v>
      </c>
      <c r="H22" s="442"/>
      <c r="I22" s="442"/>
      <c r="J22" s="442"/>
      <c r="K22" s="442"/>
      <c r="L22" s="442"/>
      <c r="M22" s="442"/>
      <c r="N22" s="467"/>
      <c r="O22" s="269">
        <v>2</v>
      </c>
      <c r="P22" s="157"/>
      <c r="Q22" s="465" t="s">
        <v>57</v>
      </c>
    </row>
    <row r="23" spans="1:17" ht="37.5" customHeight="1" thickBot="1" x14ac:dyDescent="0.5">
      <c r="A23" s="468"/>
      <c r="B23" s="469"/>
      <c r="C23" s="469"/>
      <c r="D23" s="469"/>
      <c r="E23" s="469"/>
      <c r="F23" s="470"/>
      <c r="G23" s="461"/>
      <c r="H23" s="462"/>
      <c r="I23" s="462"/>
      <c r="J23" s="462"/>
      <c r="K23" s="462"/>
      <c r="L23" s="462"/>
      <c r="M23" s="462"/>
      <c r="N23" s="471"/>
      <c r="O23" s="292"/>
      <c r="P23" s="202"/>
      <c r="Q23" s="466"/>
    </row>
    <row r="24" spans="1:17" ht="14.65" thickBot="1" x14ac:dyDescent="0.5">
      <c r="O24" s="19" t="s">
        <v>19</v>
      </c>
      <c r="P24" s="20">
        <f>SUM(O6:P23)</f>
        <v>9.5</v>
      </c>
      <c r="Q24" s="28" t="s">
        <v>100</v>
      </c>
    </row>
    <row r="31" spans="1:17" x14ac:dyDescent="0.45">
      <c r="J31" s="43"/>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J26" sqref="J26"/>
    </sheetView>
  </sheetViews>
  <sheetFormatPr defaultRowHeight="14.25" x14ac:dyDescent="0.45"/>
  <cols>
    <col min="1" max="1" width="5.3984375" customWidth="1"/>
  </cols>
  <sheetData>
    <row r="1" spans="1:15" x14ac:dyDescent="0.45">
      <c r="A1" s="206" t="s">
        <v>129</v>
      </c>
      <c r="B1" s="207"/>
      <c r="C1" s="207"/>
      <c r="D1" s="207"/>
      <c r="E1" s="207"/>
      <c r="F1" s="207"/>
      <c r="G1" s="207"/>
      <c r="H1" s="207"/>
      <c r="I1" s="207"/>
      <c r="J1" s="207"/>
      <c r="K1" s="207"/>
      <c r="L1" s="207"/>
      <c r="M1" s="207"/>
      <c r="N1" s="207"/>
      <c r="O1" s="208"/>
    </row>
    <row r="2" spans="1:15" x14ac:dyDescent="0.45">
      <c r="A2" s="209"/>
      <c r="B2" s="139"/>
      <c r="C2" s="139"/>
      <c r="D2" s="139"/>
      <c r="E2" s="139"/>
      <c r="F2" s="139"/>
      <c r="G2" s="139"/>
      <c r="H2" s="139"/>
      <c r="I2" s="139"/>
      <c r="J2" s="139"/>
      <c r="K2" s="139"/>
      <c r="L2" s="139"/>
      <c r="M2" s="139"/>
      <c r="N2" s="139"/>
      <c r="O2" s="210"/>
    </row>
    <row r="3" spans="1:15" ht="14.65" thickBot="1" x14ac:dyDescent="0.5">
      <c r="A3" s="211"/>
      <c r="B3" s="212"/>
      <c r="C3" s="212"/>
      <c r="D3" s="212"/>
      <c r="E3" s="212"/>
      <c r="F3" s="212"/>
      <c r="G3" s="212"/>
      <c r="H3" s="212"/>
      <c r="I3" s="212"/>
      <c r="J3" s="212"/>
      <c r="K3" s="212"/>
      <c r="L3" s="212"/>
      <c r="M3" s="212"/>
      <c r="N3" s="212"/>
      <c r="O3" s="213"/>
    </row>
    <row r="4" spans="1:15" ht="23.65" thickBot="1" x14ac:dyDescent="0.5">
      <c r="A4" s="349" t="s">
        <v>1</v>
      </c>
      <c r="B4" s="350"/>
      <c r="C4" s="350"/>
      <c r="D4" s="350"/>
      <c r="E4" s="350"/>
      <c r="F4" s="350"/>
      <c r="G4" s="350"/>
      <c r="H4" s="350"/>
      <c r="I4" s="350"/>
      <c r="J4" s="350"/>
      <c r="K4" s="350"/>
      <c r="L4" s="350"/>
      <c r="M4" s="350"/>
      <c r="N4" s="350"/>
      <c r="O4" s="351"/>
    </row>
    <row r="5" spans="1:15" ht="23.65" thickBot="1" x14ac:dyDescent="0.5">
      <c r="A5" s="352" t="s">
        <v>2</v>
      </c>
      <c r="B5" s="353"/>
      <c r="C5" s="353"/>
      <c r="D5" s="353"/>
      <c r="E5" s="353"/>
      <c r="F5" s="353"/>
      <c r="G5" s="375"/>
      <c r="H5" s="375"/>
      <c r="I5" s="375"/>
      <c r="J5" s="375"/>
      <c r="K5" s="375"/>
      <c r="L5" s="375"/>
      <c r="M5" s="375"/>
      <c r="N5" s="375"/>
      <c r="O5" s="528"/>
    </row>
    <row r="6" spans="1:15" x14ac:dyDescent="0.45">
      <c r="A6" s="432" t="s">
        <v>135</v>
      </c>
      <c r="B6" s="433"/>
      <c r="C6" s="433"/>
      <c r="D6" s="433"/>
      <c r="E6" s="433"/>
      <c r="F6" s="529"/>
      <c r="G6" s="166" t="s">
        <v>187</v>
      </c>
      <c r="H6" s="166"/>
      <c r="I6" s="166"/>
      <c r="J6" s="166"/>
      <c r="K6" s="166"/>
      <c r="L6" s="166"/>
      <c r="M6" s="166"/>
      <c r="N6" s="166"/>
      <c r="O6" s="531"/>
    </row>
    <row r="7" spans="1:15" ht="31.15" customHeight="1" x14ac:dyDescent="0.45">
      <c r="A7" s="435"/>
      <c r="B7" s="436"/>
      <c r="C7" s="436"/>
      <c r="D7" s="436"/>
      <c r="E7" s="436"/>
      <c r="F7" s="530"/>
      <c r="G7" s="166"/>
      <c r="H7" s="166"/>
      <c r="I7" s="166"/>
      <c r="J7" s="166"/>
      <c r="K7" s="166"/>
      <c r="L7" s="166"/>
      <c r="M7" s="166"/>
      <c r="N7" s="166"/>
      <c r="O7" s="531"/>
    </row>
    <row r="8" spans="1:15" x14ac:dyDescent="0.45">
      <c r="A8" s="499" t="s">
        <v>136</v>
      </c>
      <c r="B8" s="500"/>
      <c r="C8" s="500"/>
      <c r="D8" s="500"/>
      <c r="E8" s="500"/>
      <c r="F8" s="500"/>
      <c r="G8" s="503" t="s">
        <v>188</v>
      </c>
      <c r="H8" s="504"/>
      <c r="I8" s="504"/>
      <c r="J8" s="504"/>
      <c r="K8" s="504"/>
      <c r="L8" s="504"/>
      <c r="M8" s="504"/>
      <c r="N8" s="504"/>
      <c r="O8" s="505"/>
    </row>
    <row r="9" spans="1:15" ht="39.75" customHeight="1" x14ac:dyDescent="0.45">
      <c r="A9" s="501"/>
      <c r="B9" s="502"/>
      <c r="C9" s="502"/>
      <c r="D9" s="502"/>
      <c r="E9" s="502"/>
      <c r="F9" s="502"/>
      <c r="G9" s="506"/>
      <c r="H9" s="507"/>
      <c r="I9" s="507"/>
      <c r="J9" s="507"/>
      <c r="K9" s="507"/>
      <c r="L9" s="507"/>
      <c r="M9" s="507"/>
      <c r="N9" s="507"/>
      <c r="O9" s="508"/>
    </row>
    <row r="10" spans="1:15" x14ac:dyDescent="0.45">
      <c r="A10" s="53"/>
      <c r="B10" s="509" t="s">
        <v>130</v>
      </c>
      <c r="C10" s="509"/>
      <c r="D10" s="510"/>
      <c r="E10" s="513" t="s">
        <v>131</v>
      </c>
      <c r="F10" s="509"/>
      <c r="G10" s="510"/>
      <c r="H10" s="513" t="s">
        <v>132</v>
      </c>
      <c r="I10" s="509"/>
      <c r="J10" s="510"/>
      <c r="K10" s="513" t="s">
        <v>133</v>
      </c>
      <c r="L10" s="509"/>
      <c r="M10" s="510"/>
      <c r="N10" s="513" t="s">
        <v>134</v>
      </c>
      <c r="O10" s="517"/>
    </row>
    <row r="11" spans="1:15" x14ac:dyDescent="0.45">
      <c r="A11" s="54"/>
      <c r="B11" s="511"/>
      <c r="C11" s="511"/>
      <c r="D11" s="512"/>
      <c r="E11" s="514"/>
      <c r="F11" s="511"/>
      <c r="G11" s="512"/>
      <c r="H11" s="514"/>
      <c r="I11" s="511"/>
      <c r="J11" s="512"/>
      <c r="K11" s="514"/>
      <c r="L11" s="511"/>
      <c r="M11" s="512"/>
      <c r="N11" s="514"/>
      <c r="O11" s="518"/>
    </row>
    <row r="12" spans="1:15" x14ac:dyDescent="0.45">
      <c r="A12" s="519">
        <v>1</v>
      </c>
      <c r="B12" s="484" t="s">
        <v>193</v>
      </c>
      <c r="C12" s="485"/>
      <c r="D12" s="486"/>
      <c r="E12" s="484" t="s">
        <v>199</v>
      </c>
      <c r="F12" s="485"/>
      <c r="G12" s="486"/>
      <c r="H12" s="484" t="s">
        <v>200</v>
      </c>
      <c r="I12" s="485"/>
      <c r="J12" s="486"/>
      <c r="K12" s="522" t="s">
        <v>195</v>
      </c>
      <c r="L12" s="523"/>
      <c r="M12" s="524"/>
      <c r="N12" s="484">
        <v>2027</v>
      </c>
      <c r="O12" s="520"/>
    </row>
    <row r="13" spans="1:15" x14ac:dyDescent="0.45">
      <c r="A13" s="363"/>
      <c r="B13" s="487"/>
      <c r="C13" s="488"/>
      <c r="D13" s="489"/>
      <c r="E13" s="487"/>
      <c r="F13" s="488"/>
      <c r="G13" s="489"/>
      <c r="H13" s="487"/>
      <c r="I13" s="488"/>
      <c r="J13" s="489"/>
      <c r="K13" s="525"/>
      <c r="L13" s="526"/>
      <c r="M13" s="527"/>
      <c r="N13" s="487"/>
      <c r="O13" s="521"/>
    </row>
    <row r="14" spans="1:15" x14ac:dyDescent="0.45">
      <c r="A14" s="519">
        <v>2</v>
      </c>
      <c r="B14" s="484" t="s">
        <v>168</v>
      </c>
      <c r="C14" s="485"/>
      <c r="D14" s="486"/>
      <c r="E14" s="484" t="s">
        <v>198</v>
      </c>
      <c r="F14" s="485"/>
      <c r="G14" s="486"/>
      <c r="H14" s="484" t="s">
        <v>201</v>
      </c>
      <c r="I14" s="485"/>
      <c r="J14" s="486"/>
      <c r="K14" s="484" t="s">
        <v>169</v>
      </c>
      <c r="L14" s="485"/>
      <c r="M14" s="486"/>
      <c r="N14" s="484">
        <v>2028</v>
      </c>
      <c r="O14" s="520"/>
    </row>
    <row r="15" spans="1:15" x14ac:dyDescent="0.45">
      <c r="A15" s="363"/>
      <c r="B15" s="487"/>
      <c r="C15" s="488"/>
      <c r="D15" s="489"/>
      <c r="E15" s="487"/>
      <c r="F15" s="488"/>
      <c r="G15" s="489"/>
      <c r="H15" s="487"/>
      <c r="I15" s="488"/>
      <c r="J15" s="489"/>
      <c r="K15" s="487"/>
      <c r="L15" s="488"/>
      <c r="M15" s="489"/>
      <c r="N15" s="487"/>
      <c r="O15" s="521"/>
    </row>
    <row r="16" spans="1:15" x14ac:dyDescent="0.45">
      <c r="A16" s="519">
        <v>3</v>
      </c>
      <c r="B16" s="484" t="s">
        <v>196</v>
      </c>
      <c r="C16" s="485"/>
      <c r="D16" s="486"/>
      <c r="E16" s="484" t="s">
        <v>197</v>
      </c>
      <c r="F16" s="485"/>
      <c r="G16" s="486"/>
      <c r="H16" s="484" t="s">
        <v>202</v>
      </c>
      <c r="I16" s="485"/>
      <c r="J16" s="486"/>
      <c r="K16" s="484" t="s">
        <v>204</v>
      </c>
      <c r="L16" s="485"/>
      <c r="M16" s="486"/>
      <c r="N16" s="484">
        <v>2030</v>
      </c>
      <c r="O16" s="520"/>
    </row>
    <row r="17" spans="1:16" x14ac:dyDescent="0.45">
      <c r="A17" s="363"/>
      <c r="B17" s="487"/>
      <c r="C17" s="488"/>
      <c r="D17" s="489"/>
      <c r="E17" s="487"/>
      <c r="F17" s="488"/>
      <c r="G17" s="489"/>
      <c r="H17" s="487"/>
      <c r="I17" s="488"/>
      <c r="J17" s="489"/>
      <c r="K17" s="487"/>
      <c r="L17" s="488"/>
      <c r="M17" s="489"/>
      <c r="N17" s="487"/>
      <c r="O17" s="521"/>
    </row>
    <row r="18" spans="1:16" x14ac:dyDescent="0.45">
      <c r="A18" s="519">
        <v>4</v>
      </c>
      <c r="B18" s="484" t="s">
        <v>194</v>
      </c>
      <c r="C18" s="485"/>
      <c r="D18" s="486"/>
      <c r="E18" s="484" t="s">
        <v>203</v>
      </c>
      <c r="F18" s="485"/>
      <c r="G18" s="486"/>
      <c r="H18" s="484" t="s">
        <v>206</v>
      </c>
      <c r="I18" s="485"/>
      <c r="J18" s="486"/>
      <c r="K18" s="484" t="s">
        <v>205</v>
      </c>
      <c r="L18" s="485"/>
      <c r="M18" s="486"/>
      <c r="N18" s="484">
        <v>2040</v>
      </c>
      <c r="O18" s="520"/>
    </row>
    <row r="19" spans="1:16" x14ac:dyDescent="0.45">
      <c r="A19" s="363"/>
      <c r="B19" s="487"/>
      <c r="C19" s="488"/>
      <c r="D19" s="489"/>
      <c r="E19" s="487"/>
      <c r="F19" s="488"/>
      <c r="G19" s="489"/>
      <c r="H19" s="487"/>
      <c r="I19" s="488"/>
      <c r="J19" s="489"/>
      <c r="K19" s="487"/>
      <c r="L19" s="488"/>
      <c r="M19" s="489"/>
      <c r="N19" s="487"/>
      <c r="O19" s="521"/>
    </row>
    <row r="20" spans="1:16" x14ac:dyDescent="0.45">
      <c r="A20" s="448" t="s">
        <v>137</v>
      </c>
      <c r="B20" s="449"/>
      <c r="C20" s="449"/>
      <c r="D20" s="449"/>
      <c r="E20" s="449"/>
      <c r="F20" s="450"/>
      <c r="G20" s="515" t="s">
        <v>186</v>
      </c>
      <c r="H20" s="504"/>
      <c r="I20" s="504"/>
      <c r="J20" s="504"/>
      <c r="K20" s="504"/>
      <c r="L20" s="504"/>
      <c r="M20" s="504"/>
      <c r="N20" s="504"/>
      <c r="O20" s="505"/>
    </row>
    <row r="21" spans="1:16" ht="31.15" customHeight="1" x14ac:dyDescent="0.45">
      <c r="A21" s="448"/>
      <c r="B21" s="449"/>
      <c r="C21" s="449"/>
      <c r="D21" s="449"/>
      <c r="E21" s="449"/>
      <c r="F21" s="450"/>
      <c r="G21" s="516"/>
      <c r="H21" s="507"/>
      <c r="I21" s="507"/>
      <c r="J21" s="507"/>
      <c r="K21" s="507"/>
      <c r="L21" s="507"/>
      <c r="M21" s="507"/>
      <c r="N21" s="507"/>
      <c r="O21" s="508"/>
    </row>
    <row r="22" spans="1:16" x14ac:dyDescent="0.45">
      <c r="A22" s="435" t="s">
        <v>141</v>
      </c>
      <c r="B22" s="436"/>
      <c r="C22" s="436"/>
      <c r="D22" s="436"/>
      <c r="E22" s="436"/>
      <c r="F22" s="437"/>
      <c r="G22" s="444" t="s">
        <v>170</v>
      </c>
      <c r="H22" s="481"/>
      <c r="I22" s="481"/>
      <c r="J22" s="481"/>
      <c r="K22" s="481"/>
      <c r="L22" s="481"/>
      <c r="M22" s="481"/>
      <c r="N22" s="482"/>
      <c r="O22" s="496"/>
    </row>
    <row r="23" spans="1:16" ht="39" customHeight="1" x14ac:dyDescent="0.45">
      <c r="A23" s="493"/>
      <c r="B23" s="494"/>
      <c r="C23" s="494"/>
      <c r="D23" s="494"/>
      <c r="E23" s="494"/>
      <c r="F23" s="495"/>
      <c r="G23" s="486"/>
      <c r="H23" s="497"/>
      <c r="I23" s="497"/>
      <c r="J23" s="497"/>
      <c r="K23" s="497"/>
      <c r="L23" s="497"/>
      <c r="M23" s="497"/>
      <c r="N23" s="484"/>
      <c r="O23" s="498"/>
    </row>
    <row r="24" spans="1:16" ht="18" x14ac:dyDescent="0.55000000000000004">
      <c r="A24" s="492" t="s">
        <v>11</v>
      </c>
      <c r="B24" s="492"/>
      <c r="C24" s="492"/>
      <c r="D24" s="492"/>
      <c r="E24" s="492"/>
      <c r="F24" s="492"/>
      <c r="G24" s="492"/>
      <c r="H24" s="492"/>
      <c r="I24" s="492"/>
      <c r="J24" s="492"/>
      <c r="K24" s="492"/>
      <c r="L24" s="492"/>
      <c r="M24" s="492"/>
      <c r="N24" s="492"/>
      <c r="O24" s="492"/>
      <c r="P24" s="1"/>
    </row>
    <row r="25" spans="1:16" x14ac:dyDescent="0.45">
      <c r="A25" s="490" t="s">
        <v>140</v>
      </c>
      <c r="B25" s="491"/>
      <c r="C25" s="491"/>
      <c r="D25" s="491"/>
      <c r="E25" s="491"/>
      <c r="F25" s="491"/>
      <c r="G25" s="264" t="s">
        <v>224</v>
      </c>
      <c r="H25" s="264"/>
      <c r="I25" s="264"/>
      <c r="J25" s="264"/>
      <c r="K25" s="264"/>
      <c r="L25" s="264"/>
      <c r="M25" s="264"/>
      <c r="N25" s="264"/>
      <c r="O25" s="264"/>
      <c r="P25" s="31"/>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38" t="s">
        <v>122</v>
      </c>
      <c r="B1" s="139"/>
      <c r="C1" s="139"/>
      <c r="D1" s="139"/>
      <c r="E1" s="139"/>
      <c r="F1" s="139"/>
      <c r="G1" s="139"/>
      <c r="H1" s="139"/>
      <c r="I1" s="139"/>
      <c r="J1" s="139"/>
      <c r="K1" s="139"/>
      <c r="L1" s="139"/>
      <c r="M1" s="139"/>
      <c r="N1" s="139"/>
      <c r="O1" s="139"/>
      <c r="P1" s="139"/>
    </row>
    <row r="2" spans="1:18" ht="15.6" customHeight="1" x14ac:dyDescent="0.45">
      <c r="A2" s="138"/>
      <c r="B2" s="139"/>
      <c r="C2" s="139"/>
      <c r="D2" s="139"/>
      <c r="E2" s="139"/>
      <c r="F2" s="139"/>
      <c r="G2" s="139"/>
      <c r="H2" s="139"/>
      <c r="I2" s="139"/>
      <c r="J2" s="139"/>
      <c r="K2" s="139"/>
      <c r="L2" s="139"/>
      <c r="M2" s="139"/>
      <c r="N2" s="139"/>
      <c r="O2" s="139"/>
      <c r="P2" s="139"/>
    </row>
    <row r="3" spans="1:18" ht="14.65" customHeight="1" thickBot="1" x14ac:dyDescent="0.5">
      <c r="A3" s="138"/>
      <c r="B3" s="139"/>
      <c r="C3" s="139"/>
      <c r="D3" s="139"/>
      <c r="E3" s="139"/>
      <c r="F3" s="139"/>
      <c r="G3" s="139"/>
      <c r="H3" s="139"/>
      <c r="I3" s="139"/>
      <c r="J3" s="139"/>
      <c r="K3" s="139"/>
      <c r="L3" s="139"/>
      <c r="M3" s="139"/>
      <c r="N3" s="139"/>
      <c r="O3" s="139"/>
      <c r="P3" s="139"/>
    </row>
    <row r="4" spans="1:18" ht="23.65" thickBot="1" x14ac:dyDescent="0.5">
      <c r="A4" s="349" t="s">
        <v>1</v>
      </c>
      <c r="B4" s="350"/>
      <c r="C4" s="350"/>
      <c r="D4" s="350"/>
      <c r="E4" s="350"/>
      <c r="F4" s="350"/>
      <c r="G4" s="350"/>
      <c r="H4" s="350"/>
      <c r="I4" s="350"/>
      <c r="J4" s="350"/>
      <c r="K4" s="350"/>
      <c r="L4" s="350"/>
      <c r="M4" s="350"/>
      <c r="N4" s="350"/>
      <c r="O4" s="350"/>
      <c r="P4" s="351"/>
    </row>
    <row r="5" spans="1:18" ht="23.65" thickBot="1" x14ac:dyDescent="0.5">
      <c r="A5" s="63" t="s">
        <v>2</v>
      </c>
      <c r="B5" s="64"/>
      <c r="C5" s="64"/>
      <c r="D5" s="64"/>
      <c r="E5" s="64"/>
      <c r="F5" s="64"/>
      <c r="G5" s="64"/>
      <c r="H5" s="64"/>
      <c r="I5" s="64"/>
      <c r="J5" s="64"/>
      <c r="K5" s="64"/>
      <c r="L5" s="64"/>
      <c r="M5" s="64"/>
      <c r="N5" s="64"/>
      <c r="O5" s="64"/>
      <c r="P5" s="65"/>
    </row>
    <row r="6" spans="1:18" ht="15" thickTop="1" thickBot="1" x14ac:dyDescent="0.5">
      <c r="A6" s="542" t="s">
        <v>123</v>
      </c>
      <c r="B6" s="543"/>
      <c r="C6" s="543"/>
      <c r="D6" s="543"/>
      <c r="E6" s="543"/>
      <c r="F6" s="543"/>
      <c r="G6" s="543"/>
      <c r="H6" s="543"/>
      <c r="I6" s="543"/>
      <c r="J6" s="543"/>
      <c r="K6" s="543"/>
      <c r="L6" s="543"/>
      <c r="M6" s="543"/>
      <c r="N6" s="543"/>
      <c r="O6" s="543"/>
      <c r="P6" s="543"/>
      <c r="Q6" s="256" t="s">
        <v>11</v>
      </c>
      <c r="R6" s="258"/>
    </row>
    <row r="7" spans="1:18" ht="15" thickTop="1" thickBot="1" x14ac:dyDescent="0.5">
      <c r="A7" s="542"/>
      <c r="B7" s="543"/>
      <c r="C7" s="543"/>
      <c r="D7" s="543"/>
      <c r="E7" s="543"/>
      <c r="F7" s="543"/>
      <c r="G7" s="543"/>
      <c r="H7" s="543"/>
      <c r="I7" s="543"/>
      <c r="J7" s="543"/>
      <c r="K7" s="543"/>
      <c r="L7" s="543"/>
      <c r="M7" s="543"/>
      <c r="N7" s="543"/>
      <c r="O7" s="543"/>
      <c r="P7" s="543"/>
      <c r="Q7" s="259"/>
      <c r="R7" s="261"/>
    </row>
    <row r="8" spans="1:18" ht="15" thickTop="1" thickBot="1" x14ac:dyDescent="0.5">
      <c r="A8" s="547" t="s">
        <v>171</v>
      </c>
      <c r="B8" s="548"/>
      <c r="C8" s="548"/>
      <c r="D8" s="548"/>
      <c r="E8" s="548"/>
      <c r="F8" s="548"/>
      <c r="G8" s="548"/>
      <c r="H8" s="548"/>
      <c r="I8" s="548"/>
      <c r="J8" s="548"/>
      <c r="K8" s="548"/>
      <c r="L8" s="548"/>
      <c r="M8" s="548"/>
      <c r="N8" s="548"/>
      <c r="O8" s="548"/>
      <c r="P8" s="548"/>
      <c r="Q8" s="267">
        <v>3</v>
      </c>
      <c r="R8" s="558" t="s">
        <v>120</v>
      </c>
    </row>
    <row r="9" spans="1:18" ht="15" thickTop="1" thickBot="1" x14ac:dyDescent="0.5">
      <c r="A9" s="547"/>
      <c r="B9" s="548"/>
      <c r="C9" s="548"/>
      <c r="D9" s="548"/>
      <c r="E9" s="548"/>
      <c r="F9" s="548"/>
      <c r="G9" s="548"/>
      <c r="H9" s="548"/>
      <c r="I9" s="548"/>
      <c r="J9" s="548"/>
      <c r="K9" s="548"/>
      <c r="L9" s="548"/>
      <c r="M9" s="548"/>
      <c r="N9" s="548"/>
      <c r="O9" s="548"/>
      <c r="P9" s="548"/>
      <c r="Q9" s="269"/>
      <c r="R9" s="559"/>
    </row>
    <row r="10" spans="1:18" ht="15" thickTop="1" thickBot="1" x14ac:dyDescent="0.5">
      <c r="A10" s="547"/>
      <c r="B10" s="548"/>
      <c r="C10" s="548"/>
      <c r="D10" s="548"/>
      <c r="E10" s="548"/>
      <c r="F10" s="548"/>
      <c r="G10" s="548"/>
      <c r="H10" s="548"/>
      <c r="I10" s="548"/>
      <c r="J10" s="548"/>
      <c r="K10" s="548"/>
      <c r="L10" s="548"/>
      <c r="M10" s="548"/>
      <c r="N10" s="548"/>
      <c r="O10" s="548"/>
      <c r="P10" s="548"/>
      <c r="Q10" s="269"/>
      <c r="R10" s="559"/>
    </row>
    <row r="11" spans="1:18" ht="15" thickTop="1" thickBot="1" x14ac:dyDescent="0.5">
      <c r="A11" s="547"/>
      <c r="B11" s="548"/>
      <c r="C11" s="548"/>
      <c r="D11" s="548"/>
      <c r="E11" s="548"/>
      <c r="F11" s="548"/>
      <c r="G11" s="548"/>
      <c r="H11" s="548"/>
      <c r="I11" s="548"/>
      <c r="J11" s="548"/>
      <c r="K11" s="548"/>
      <c r="L11" s="548"/>
      <c r="M11" s="548"/>
      <c r="N11" s="548"/>
      <c r="O11" s="548"/>
      <c r="P11" s="548"/>
      <c r="Q11" s="269"/>
      <c r="R11" s="559"/>
    </row>
    <row r="12" spans="1:18" ht="15" thickTop="1" thickBot="1" x14ac:dyDescent="0.5">
      <c r="A12" s="547"/>
      <c r="B12" s="548"/>
      <c r="C12" s="548"/>
      <c r="D12" s="548"/>
      <c r="E12" s="548"/>
      <c r="F12" s="548"/>
      <c r="G12" s="548"/>
      <c r="H12" s="548"/>
      <c r="I12" s="548"/>
      <c r="J12" s="548"/>
      <c r="K12" s="548"/>
      <c r="L12" s="548"/>
      <c r="M12" s="548"/>
      <c r="N12" s="548"/>
      <c r="O12" s="548"/>
      <c r="P12" s="548"/>
      <c r="Q12" s="269"/>
      <c r="R12" s="559"/>
    </row>
    <row r="13" spans="1:18" ht="15" thickTop="1" thickBot="1" x14ac:dyDescent="0.5">
      <c r="A13" s="547"/>
      <c r="B13" s="548"/>
      <c r="C13" s="548"/>
      <c r="D13" s="548"/>
      <c r="E13" s="548"/>
      <c r="F13" s="548"/>
      <c r="G13" s="548"/>
      <c r="H13" s="548"/>
      <c r="I13" s="548"/>
      <c r="J13" s="548"/>
      <c r="K13" s="548"/>
      <c r="L13" s="548"/>
      <c r="M13" s="548"/>
      <c r="N13" s="548"/>
      <c r="O13" s="548"/>
      <c r="P13" s="548"/>
      <c r="Q13" s="269"/>
      <c r="R13" s="559"/>
    </row>
    <row r="14" spans="1:18" ht="15" thickTop="1" thickBot="1" x14ac:dyDescent="0.5">
      <c r="A14" s="547"/>
      <c r="B14" s="548"/>
      <c r="C14" s="548"/>
      <c r="D14" s="548"/>
      <c r="E14" s="548"/>
      <c r="F14" s="548"/>
      <c r="G14" s="548"/>
      <c r="H14" s="548"/>
      <c r="I14" s="548"/>
      <c r="J14" s="548"/>
      <c r="K14" s="548"/>
      <c r="L14" s="548"/>
      <c r="M14" s="548"/>
      <c r="N14" s="548"/>
      <c r="O14" s="548"/>
      <c r="P14" s="548"/>
      <c r="Q14" s="269"/>
      <c r="R14" s="559"/>
    </row>
    <row r="15" spans="1:18" ht="15" thickTop="1" thickBot="1" x14ac:dyDescent="0.5">
      <c r="A15" s="547"/>
      <c r="B15" s="548"/>
      <c r="C15" s="548"/>
      <c r="D15" s="548"/>
      <c r="E15" s="548"/>
      <c r="F15" s="548"/>
      <c r="G15" s="548"/>
      <c r="H15" s="548"/>
      <c r="I15" s="548"/>
      <c r="J15" s="548"/>
      <c r="K15" s="548"/>
      <c r="L15" s="548"/>
      <c r="M15" s="548"/>
      <c r="N15" s="548"/>
      <c r="O15" s="548"/>
      <c r="P15" s="548"/>
      <c r="Q15" s="269"/>
      <c r="R15" s="559"/>
    </row>
    <row r="16" spans="1:18" ht="15" thickTop="1" thickBot="1" x14ac:dyDescent="0.5">
      <c r="A16" s="547"/>
      <c r="B16" s="548"/>
      <c r="C16" s="548"/>
      <c r="D16" s="548"/>
      <c r="E16" s="548"/>
      <c r="F16" s="548"/>
      <c r="G16" s="548"/>
      <c r="H16" s="548"/>
      <c r="I16" s="548"/>
      <c r="J16" s="548"/>
      <c r="K16" s="548"/>
      <c r="L16" s="548"/>
      <c r="M16" s="548"/>
      <c r="N16" s="548"/>
      <c r="O16" s="548"/>
      <c r="P16" s="548"/>
      <c r="Q16" s="269"/>
      <c r="R16" s="559"/>
    </row>
    <row r="17" spans="1:18" ht="15" thickTop="1" thickBot="1" x14ac:dyDescent="0.5">
      <c r="A17" s="547"/>
      <c r="B17" s="548"/>
      <c r="C17" s="548"/>
      <c r="D17" s="548"/>
      <c r="E17" s="548"/>
      <c r="F17" s="548"/>
      <c r="G17" s="548"/>
      <c r="H17" s="548"/>
      <c r="I17" s="548"/>
      <c r="J17" s="548"/>
      <c r="K17" s="548"/>
      <c r="L17" s="548"/>
      <c r="M17" s="548"/>
      <c r="N17" s="548"/>
      <c r="O17" s="548"/>
      <c r="P17" s="548"/>
      <c r="Q17" s="292"/>
      <c r="R17" s="560"/>
    </row>
    <row r="18" spans="1:18" ht="18" customHeight="1" thickTop="1" thickBot="1" x14ac:dyDescent="0.5">
      <c r="A18" s="533" t="s">
        <v>124</v>
      </c>
      <c r="B18" s="534"/>
      <c r="C18" s="534"/>
      <c r="D18" s="534"/>
      <c r="E18" s="534"/>
      <c r="F18" s="534"/>
      <c r="G18" s="534"/>
      <c r="H18" s="534"/>
      <c r="I18" s="534"/>
      <c r="J18" s="534"/>
      <c r="K18" s="534"/>
      <c r="L18" s="534"/>
      <c r="M18" s="534"/>
      <c r="N18" s="534"/>
      <c r="O18" s="534"/>
      <c r="P18" s="534"/>
      <c r="Q18" s="554"/>
      <c r="R18" s="555"/>
    </row>
    <row r="19" spans="1:18" ht="18.75" customHeight="1" thickTop="1" thickBot="1" x14ac:dyDescent="0.5">
      <c r="A19" s="533"/>
      <c r="B19" s="534"/>
      <c r="C19" s="534"/>
      <c r="D19" s="534"/>
      <c r="E19" s="534"/>
      <c r="F19" s="534"/>
      <c r="G19" s="534"/>
      <c r="H19" s="534"/>
      <c r="I19" s="534"/>
      <c r="J19" s="534"/>
      <c r="K19" s="534"/>
      <c r="L19" s="534"/>
      <c r="M19" s="534"/>
      <c r="N19" s="534"/>
      <c r="O19" s="534"/>
      <c r="P19" s="534"/>
      <c r="Q19" s="556"/>
      <c r="R19" s="557"/>
    </row>
    <row r="20" spans="1:18" ht="14.65" thickTop="1" x14ac:dyDescent="0.45">
      <c r="A20" s="535" t="s">
        <v>179</v>
      </c>
      <c r="B20" s="536"/>
      <c r="C20" s="536"/>
      <c r="D20" s="536"/>
      <c r="E20" s="536"/>
      <c r="F20" s="536"/>
      <c r="G20" s="536"/>
      <c r="H20" s="536"/>
      <c r="I20" s="536"/>
      <c r="J20" s="536"/>
      <c r="K20" s="536"/>
      <c r="L20" s="536"/>
      <c r="M20" s="536"/>
      <c r="N20" s="536"/>
      <c r="O20" s="536"/>
      <c r="P20" s="537"/>
      <c r="Q20" s="267">
        <v>1</v>
      </c>
      <c r="R20" s="558" t="s">
        <v>73</v>
      </c>
    </row>
    <row r="21" spans="1:18" x14ac:dyDescent="0.45">
      <c r="A21" s="538"/>
      <c r="B21" s="107"/>
      <c r="C21" s="107"/>
      <c r="D21" s="107"/>
      <c r="E21" s="107"/>
      <c r="F21" s="107"/>
      <c r="G21" s="107"/>
      <c r="H21" s="107"/>
      <c r="I21" s="107"/>
      <c r="J21" s="107"/>
      <c r="K21" s="107"/>
      <c r="L21" s="107"/>
      <c r="M21" s="107"/>
      <c r="N21" s="107"/>
      <c r="O21" s="107"/>
      <c r="P21" s="108"/>
      <c r="Q21" s="269"/>
      <c r="R21" s="559"/>
    </row>
    <row r="22" spans="1:18" x14ac:dyDescent="0.45">
      <c r="A22" s="538"/>
      <c r="B22" s="107"/>
      <c r="C22" s="107"/>
      <c r="D22" s="107"/>
      <c r="E22" s="107"/>
      <c r="F22" s="107"/>
      <c r="G22" s="107"/>
      <c r="H22" s="107"/>
      <c r="I22" s="107"/>
      <c r="J22" s="107"/>
      <c r="K22" s="107"/>
      <c r="L22" s="107"/>
      <c r="M22" s="107"/>
      <c r="N22" s="107"/>
      <c r="O22" s="107"/>
      <c r="P22" s="108"/>
      <c r="Q22" s="269"/>
      <c r="R22" s="559"/>
    </row>
    <row r="23" spans="1:18" x14ac:dyDescent="0.45">
      <c r="A23" s="538"/>
      <c r="B23" s="107"/>
      <c r="C23" s="107"/>
      <c r="D23" s="107"/>
      <c r="E23" s="107"/>
      <c r="F23" s="107"/>
      <c r="G23" s="107"/>
      <c r="H23" s="107"/>
      <c r="I23" s="107"/>
      <c r="J23" s="107"/>
      <c r="K23" s="107"/>
      <c r="L23" s="107"/>
      <c r="M23" s="107"/>
      <c r="N23" s="107"/>
      <c r="O23" s="107"/>
      <c r="P23" s="108"/>
      <c r="Q23" s="269"/>
      <c r="R23" s="559"/>
    </row>
    <row r="24" spans="1:18" x14ac:dyDescent="0.45">
      <c r="A24" s="538"/>
      <c r="B24" s="107"/>
      <c r="C24" s="107"/>
      <c r="D24" s="107"/>
      <c r="E24" s="107"/>
      <c r="F24" s="107"/>
      <c r="G24" s="107"/>
      <c r="H24" s="107"/>
      <c r="I24" s="107"/>
      <c r="J24" s="107"/>
      <c r="K24" s="107"/>
      <c r="L24" s="107"/>
      <c r="M24" s="107"/>
      <c r="N24" s="107"/>
      <c r="O24" s="107"/>
      <c r="P24" s="108"/>
      <c r="Q24" s="269"/>
      <c r="R24" s="559"/>
    </row>
    <row r="25" spans="1:18" x14ac:dyDescent="0.45">
      <c r="A25" s="538"/>
      <c r="B25" s="107"/>
      <c r="C25" s="107"/>
      <c r="D25" s="107"/>
      <c r="E25" s="107"/>
      <c r="F25" s="107"/>
      <c r="G25" s="107"/>
      <c r="H25" s="107"/>
      <c r="I25" s="107"/>
      <c r="J25" s="107"/>
      <c r="K25" s="107"/>
      <c r="L25" s="107"/>
      <c r="M25" s="107"/>
      <c r="N25" s="107"/>
      <c r="O25" s="107"/>
      <c r="P25" s="108"/>
      <c r="Q25" s="269"/>
      <c r="R25" s="559"/>
    </row>
    <row r="26" spans="1:18" ht="14.65" thickBot="1" x14ac:dyDescent="0.5">
      <c r="A26" s="539"/>
      <c r="B26" s="540"/>
      <c r="C26" s="540"/>
      <c r="D26" s="540"/>
      <c r="E26" s="540"/>
      <c r="F26" s="540"/>
      <c r="G26" s="540"/>
      <c r="H26" s="540"/>
      <c r="I26" s="540"/>
      <c r="J26" s="540"/>
      <c r="K26" s="540"/>
      <c r="L26" s="540"/>
      <c r="M26" s="540"/>
      <c r="N26" s="540"/>
      <c r="O26" s="540"/>
      <c r="P26" s="541"/>
      <c r="Q26" s="292"/>
      <c r="R26" s="560"/>
    </row>
    <row r="27" spans="1:18" ht="15" thickTop="1" thickBot="1" x14ac:dyDescent="0.5">
      <c r="A27" s="542" t="s">
        <v>121</v>
      </c>
      <c r="B27" s="543"/>
      <c r="C27" s="543"/>
      <c r="D27" s="543"/>
      <c r="E27" s="543"/>
      <c r="F27" s="543"/>
      <c r="G27" s="543"/>
      <c r="H27" s="543"/>
      <c r="I27" s="543"/>
      <c r="J27" s="543"/>
      <c r="K27" s="543"/>
      <c r="L27" s="543"/>
      <c r="M27" s="543"/>
      <c r="N27" s="543"/>
      <c r="O27" s="543"/>
      <c r="P27" s="543"/>
      <c r="Q27" s="554"/>
      <c r="R27" s="555"/>
    </row>
    <row r="28" spans="1:18" ht="15" thickTop="1" thickBot="1" x14ac:dyDescent="0.5">
      <c r="A28" s="544"/>
      <c r="B28" s="545"/>
      <c r="C28" s="545"/>
      <c r="D28" s="545"/>
      <c r="E28" s="545"/>
      <c r="F28" s="545"/>
      <c r="G28" s="545"/>
      <c r="H28" s="545"/>
      <c r="I28" s="545"/>
      <c r="J28" s="545"/>
      <c r="K28" s="545"/>
      <c r="L28" s="545"/>
      <c r="M28" s="545"/>
      <c r="N28" s="545"/>
      <c r="O28" s="545"/>
      <c r="P28" s="545"/>
      <c r="Q28" s="556"/>
      <c r="R28" s="557"/>
    </row>
    <row r="29" spans="1:18" ht="14.65" thickBot="1" x14ac:dyDescent="0.5">
      <c r="A29" s="549" t="s">
        <v>209</v>
      </c>
      <c r="B29" s="550"/>
      <c r="C29" s="550"/>
      <c r="D29" s="550"/>
      <c r="E29" s="550"/>
      <c r="F29" s="550"/>
      <c r="G29" s="550"/>
      <c r="H29" s="550"/>
      <c r="I29" s="550"/>
      <c r="J29" s="550"/>
      <c r="K29" s="550"/>
      <c r="L29" s="550"/>
      <c r="M29" s="550"/>
      <c r="N29" s="550"/>
      <c r="O29" s="550"/>
      <c r="P29" s="550"/>
      <c r="Q29" s="267">
        <v>2</v>
      </c>
      <c r="R29" s="558" t="s">
        <v>95</v>
      </c>
    </row>
    <row r="30" spans="1:18" ht="15" thickTop="1" thickBot="1" x14ac:dyDescent="0.5">
      <c r="A30" s="551"/>
      <c r="B30" s="548"/>
      <c r="C30" s="548"/>
      <c r="D30" s="548"/>
      <c r="E30" s="548"/>
      <c r="F30" s="548"/>
      <c r="G30" s="548"/>
      <c r="H30" s="548"/>
      <c r="I30" s="548"/>
      <c r="J30" s="548"/>
      <c r="K30" s="548"/>
      <c r="L30" s="548"/>
      <c r="M30" s="548"/>
      <c r="N30" s="548"/>
      <c r="O30" s="548"/>
      <c r="P30" s="548"/>
      <c r="Q30" s="269"/>
      <c r="R30" s="559"/>
    </row>
    <row r="31" spans="1:18" ht="15" thickTop="1" thickBot="1" x14ac:dyDescent="0.5">
      <c r="A31" s="551"/>
      <c r="B31" s="548"/>
      <c r="C31" s="548"/>
      <c r="D31" s="548"/>
      <c r="E31" s="548"/>
      <c r="F31" s="548"/>
      <c r="G31" s="548"/>
      <c r="H31" s="548"/>
      <c r="I31" s="548"/>
      <c r="J31" s="548"/>
      <c r="K31" s="548"/>
      <c r="L31" s="548"/>
      <c r="M31" s="548"/>
      <c r="N31" s="548"/>
      <c r="O31" s="548"/>
      <c r="P31" s="548"/>
      <c r="Q31" s="269"/>
      <c r="R31" s="559"/>
    </row>
    <row r="32" spans="1:18" ht="15" thickTop="1" thickBot="1" x14ac:dyDescent="0.5">
      <c r="A32" s="551"/>
      <c r="B32" s="548"/>
      <c r="C32" s="548"/>
      <c r="D32" s="548"/>
      <c r="E32" s="548"/>
      <c r="F32" s="548"/>
      <c r="G32" s="548"/>
      <c r="H32" s="548"/>
      <c r="I32" s="548"/>
      <c r="J32" s="548"/>
      <c r="K32" s="548"/>
      <c r="L32" s="548"/>
      <c r="M32" s="548"/>
      <c r="N32" s="548"/>
      <c r="O32" s="548"/>
      <c r="P32" s="548"/>
      <c r="Q32" s="269"/>
      <c r="R32" s="559"/>
    </row>
    <row r="33" spans="1:20" ht="18.75" thickTop="1" thickBot="1" x14ac:dyDescent="0.6">
      <c r="A33" s="551"/>
      <c r="B33" s="548"/>
      <c r="C33" s="548"/>
      <c r="D33" s="548"/>
      <c r="E33" s="548"/>
      <c r="F33" s="548"/>
      <c r="G33" s="548"/>
      <c r="H33" s="548"/>
      <c r="I33" s="548"/>
      <c r="J33" s="548"/>
      <c r="K33" s="548"/>
      <c r="L33" s="548"/>
      <c r="M33" s="548"/>
      <c r="N33" s="548"/>
      <c r="O33" s="548"/>
      <c r="P33" s="548"/>
      <c r="Q33" s="269"/>
      <c r="R33" s="559"/>
      <c r="T33" s="1"/>
    </row>
    <row r="34" spans="1:20" ht="15" thickTop="1" thickBot="1" x14ac:dyDescent="0.5">
      <c r="A34" s="551"/>
      <c r="B34" s="548"/>
      <c r="C34" s="548"/>
      <c r="D34" s="548"/>
      <c r="E34" s="548"/>
      <c r="F34" s="548"/>
      <c r="G34" s="548"/>
      <c r="H34" s="548"/>
      <c r="I34" s="548"/>
      <c r="J34" s="548"/>
      <c r="K34" s="548"/>
      <c r="L34" s="548"/>
      <c r="M34" s="548"/>
      <c r="N34" s="548"/>
      <c r="O34" s="548"/>
      <c r="P34" s="548"/>
      <c r="Q34" s="269"/>
      <c r="R34" s="559"/>
    </row>
    <row r="35" spans="1:20" ht="15" thickTop="1" thickBot="1" x14ac:dyDescent="0.5">
      <c r="A35" s="551"/>
      <c r="B35" s="548"/>
      <c r="C35" s="548"/>
      <c r="D35" s="548"/>
      <c r="E35" s="548"/>
      <c r="F35" s="548"/>
      <c r="G35" s="548"/>
      <c r="H35" s="548"/>
      <c r="I35" s="548"/>
      <c r="J35" s="548"/>
      <c r="K35" s="548"/>
      <c r="L35" s="548"/>
      <c r="M35" s="548"/>
      <c r="N35" s="548"/>
      <c r="O35" s="548"/>
      <c r="P35" s="548"/>
      <c r="Q35" s="269"/>
      <c r="R35" s="559"/>
    </row>
    <row r="36" spans="1:20" ht="15" thickTop="1" thickBot="1" x14ac:dyDescent="0.5">
      <c r="A36" s="551"/>
      <c r="B36" s="548"/>
      <c r="C36" s="548"/>
      <c r="D36" s="548"/>
      <c r="E36" s="548"/>
      <c r="F36" s="548"/>
      <c r="G36" s="548"/>
      <c r="H36" s="548"/>
      <c r="I36" s="548"/>
      <c r="J36" s="548"/>
      <c r="K36" s="548"/>
      <c r="L36" s="548"/>
      <c r="M36" s="548"/>
      <c r="N36" s="548"/>
      <c r="O36" s="548"/>
      <c r="P36" s="548"/>
      <c r="Q36" s="269"/>
      <c r="R36" s="559"/>
    </row>
    <row r="37" spans="1:20" ht="15" thickTop="1" thickBot="1" x14ac:dyDescent="0.5">
      <c r="A37" s="552"/>
      <c r="B37" s="553"/>
      <c r="C37" s="553"/>
      <c r="D37" s="553"/>
      <c r="E37" s="553"/>
      <c r="F37" s="553"/>
      <c r="G37" s="553"/>
      <c r="H37" s="553"/>
      <c r="I37" s="553"/>
      <c r="J37" s="553"/>
      <c r="K37" s="553"/>
      <c r="L37" s="553"/>
      <c r="M37" s="553"/>
      <c r="N37" s="553"/>
      <c r="O37" s="553"/>
      <c r="P37" s="553"/>
      <c r="Q37" s="292"/>
      <c r="R37" s="560"/>
    </row>
    <row r="38" spans="1:20" ht="18.399999999999999" thickBot="1" x14ac:dyDescent="0.6">
      <c r="A38" s="546"/>
      <c r="B38" s="546"/>
      <c r="C38" s="546"/>
      <c r="D38" s="546"/>
      <c r="E38" s="546"/>
      <c r="F38" s="1"/>
      <c r="G38" s="1"/>
      <c r="H38" s="1"/>
      <c r="I38" s="1"/>
      <c r="J38" s="1"/>
      <c r="K38" s="1"/>
      <c r="L38" s="1"/>
      <c r="M38" s="1"/>
      <c r="N38" s="143" t="s">
        <v>19</v>
      </c>
      <c r="O38" s="144"/>
      <c r="P38" s="144"/>
      <c r="Q38" s="35">
        <f>SUM(Q29+Q20+Q8)</f>
        <v>6</v>
      </c>
      <c r="R38" s="34" t="s">
        <v>64</v>
      </c>
    </row>
    <row r="39" spans="1:20" x14ac:dyDescent="0.45">
      <c r="A39" s="532"/>
      <c r="B39" s="532"/>
      <c r="C39" s="532"/>
      <c r="E39" s="31"/>
    </row>
    <row r="40" spans="1:20" x14ac:dyDescent="0.45">
      <c r="A40" s="532"/>
      <c r="B40" s="532"/>
      <c r="C40" s="532"/>
      <c r="E40" s="31"/>
      <c r="J40" s="2"/>
      <c r="K40" s="2"/>
      <c r="L40" s="2"/>
      <c r="M40" s="2"/>
      <c r="N40" s="2"/>
      <c r="O40" s="2"/>
      <c r="P40" s="2"/>
    </row>
    <row r="41" spans="1:20" x14ac:dyDescent="0.45">
      <c r="A41" s="532"/>
      <c r="B41" s="532"/>
      <c r="C41" s="532"/>
      <c r="E41" s="31"/>
    </row>
    <row r="42" spans="1:20" x14ac:dyDescent="0.45">
      <c r="A42" s="532"/>
      <c r="B42" s="532"/>
      <c r="C42" s="532"/>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M13" sqref="M13"/>
    </sheetView>
  </sheetViews>
  <sheetFormatPr defaultRowHeight="14.25" x14ac:dyDescent="0.45"/>
  <cols>
    <col min="6" max="6" width="9.59765625" customWidth="1"/>
  </cols>
  <sheetData>
    <row r="2" spans="2:6" ht="14.65" thickBot="1" x14ac:dyDescent="0.5">
      <c r="B2" s="561" t="s">
        <v>107</v>
      </c>
      <c r="C2" s="561"/>
      <c r="D2" s="561"/>
      <c r="E2" s="36" t="s">
        <v>108</v>
      </c>
      <c r="F2" s="36" t="s">
        <v>109</v>
      </c>
    </row>
    <row r="3" spans="2:6" x14ac:dyDescent="0.45">
      <c r="B3" s="574" t="s">
        <v>110</v>
      </c>
      <c r="C3" s="575"/>
      <c r="D3" s="576"/>
      <c r="E3" s="29">
        <f>'H&amp;S Overview'!G49</f>
        <v>9.5</v>
      </c>
      <c r="F3" s="5">
        <v>10</v>
      </c>
    </row>
    <row r="4" spans="2:6" x14ac:dyDescent="0.45">
      <c r="B4" s="155" t="s">
        <v>111</v>
      </c>
      <c r="C4" s="156"/>
      <c r="D4" s="577"/>
      <c r="E4" s="29">
        <f>'Machine Shop'!N44</f>
        <v>19</v>
      </c>
      <c r="F4" s="5">
        <v>20</v>
      </c>
    </row>
    <row r="5" spans="2:6" x14ac:dyDescent="0.45">
      <c r="B5" s="155" t="s">
        <v>112</v>
      </c>
      <c r="C5" s="156"/>
      <c r="D5" s="577"/>
      <c r="E5" s="29">
        <f>'Engine Strip'!P38</f>
        <v>22.5</v>
      </c>
      <c r="F5" s="5">
        <v>25</v>
      </c>
    </row>
    <row r="6" spans="2:6" x14ac:dyDescent="0.45">
      <c r="B6" s="155" t="s">
        <v>113</v>
      </c>
      <c r="C6" s="156"/>
      <c r="D6" s="577"/>
      <c r="E6" s="29">
        <f>Suspension!O23</f>
        <v>15.5</v>
      </c>
      <c r="F6" s="5">
        <v>17</v>
      </c>
    </row>
    <row r="7" spans="2:6" x14ac:dyDescent="0.45">
      <c r="B7" s="155" t="s">
        <v>114</v>
      </c>
      <c r="C7" s="156"/>
      <c r="D7" s="577"/>
      <c r="E7" s="29">
        <f>'Ad Manufacturing'!P22</f>
        <v>10.5</v>
      </c>
      <c r="F7" s="5">
        <v>12</v>
      </c>
    </row>
    <row r="8" spans="2:6" x14ac:dyDescent="0.45">
      <c r="B8" s="155" t="s">
        <v>115</v>
      </c>
      <c r="C8" s="156"/>
      <c r="D8" s="577"/>
      <c r="E8" s="29">
        <f>Composites!P24</f>
        <v>9.5</v>
      </c>
      <c r="F8" s="5">
        <v>10</v>
      </c>
    </row>
    <row r="9" spans="2:6" x14ac:dyDescent="0.45">
      <c r="B9" s="578" t="s">
        <v>139</v>
      </c>
      <c r="C9" s="579"/>
      <c r="D9" s="580"/>
      <c r="E9" s="40" t="s">
        <v>224</v>
      </c>
      <c r="F9" s="10" t="s">
        <v>140</v>
      </c>
    </row>
    <row r="10" spans="2:6" ht="14.65" thickBot="1" x14ac:dyDescent="0.5">
      <c r="B10" s="568" t="s">
        <v>138</v>
      </c>
      <c r="C10" s="569"/>
      <c r="D10" s="570"/>
      <c r="E10" s="40" cm="1">
        <f t="array" ref="E10">CPD!Q38:Q38</f>
        <v>6</v>
      </c>
      <c r="F10" s="10">
        <v>6</v>
      </c>
    </row>
    <row r="11" spans="2:6" ht="14.65" thickBot="1" x14ac:dyDescent="0.5">
      <c r="B11" s="571" t="s">
        <v>116</v>
      </c>
      <c r="C11" s="572"/>
      <c r="D11" s="573"/>
      <c r="E11" s="41">
        <f>SUM(E3:E10)</f>
        <v>92.5</v>
      </c>
      <c r="F11" s="38">
        <f>F3+F4+F5+F6+F7+F8+F10</f>
        <v>100</v>
      </c>
    </row>
    <row r="12" spans="2:6" ht="14.65" thickBot="1" x14ac:dyDescent="0.5">
      <c r="B12" s="562" t="s">
        <v>117</v>
      </c>
      <c r="C12" s="563"/>
      <c r="D12" s="564"/>
      <c r="E12" s="42">
        <v>87.4</v>
      </c>
      <c r="F12" s="37">
        <v>100</v>
      </c>
    </row>
    <row r="13" spans="2:6" ht="14.65" thickBot="1" x14ac:dyDescent="0.5"/>
    <row r="14" spans="2:6" ht="14.65" thickBot="1" x14ac:dyDescent="0.5">
      <c r="B14" s="565" t="s">
        <v>118</v>
      </c>
      <c r="C14" s="566"/>
      <c r="D14" s="567"/>
      <c r="E14" s="581">
        <f>(E11*0.75)+(E12*0.25)</f>
        <v>91.224999999999994</v>
      </c>
      <c r="F14" s="39" t="s">
        <v>119</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2026-05-07T08:35:22Z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