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LPHIN\Music\"/>
    </mc:Choice>
  </mc:AlternateContent>
  <xr:revisionPtr revIDLastSave="0" documentId="8_{FACB87A6-1886-3E41-9F66-B8D6ECCD15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1" l="1"/>
  <c r="D24" i="1"/>
  <c r="D25" i="1"/>
  <c r="D27" i="1"/>
  <c r="D28" i="1"/>
  <c r="D32" i="1"/>
  <c r="D36" i="1"/>
  <c r="D42" i="1"/>
  <c r="D50" i="1"/>
  <c r="D57" i="1"/>
  <c r="D60" i="1"/>
  <c r="E13" i="1"/>
  <c r="E16" i="1"/>
  <c r="E27" i="1"/>
  <c r="E28" i="1"/>
  <c r="E32" i="1"/>
  <c r="E36" i="1"/>
  <c r="E42" i="1"/>
  <c r="E44" i="1"/>
  <c r="E50" i="1"/>
  <c r="E57" i="1"/>
  <c r="E60" i="1"/>
  <c r="F44" i="1"/>
  <c r="F54" i="1"/>
  <c r="F13" i="1"/>
  <c r="F16" i="1"/>
  <c r="F42" i="1"/>
  <c r="G42" i="1"/>
  <c r="H42" i="1"/>
  <c r="I42" i="1"/>
  <c r="J42" i="1"/>
  <c r="K42" i="1"/>
  <c r="L42" i="1"/>
  <c r="M42" i="1"/>
  <c r="N42" i="1"/>
  <c r="O42" i="1"/>
  <c r="P23" i="1"/>
  <c r="I24" i="1"/>
  <c r="J24" i="1"/>
  <c r="K24" i="1"/>
  <c r="L24" i="1"/>
  <c r="M24" i="1"/>
  <c r="N24" i="1"/>
  <c r="O24" i="1"/>
  <c r="P24" i="1"/>
  <c r="P25" i="1"/>
  <c r="P26" i="1"/>
  <c r="F27" i="1"/>
  <c r="G27" i="1"/>
  <c r="H27" i="1"/>
  <c r="I27" i="1"/>
  <c r="J27" i="1"/>
  <c r="K27" i="1"/>
  <c r="M27" i="1"/>
  <c r="N27" i="1"/>
  <c r="O27" i="1"/>
  <c r="P27" i="1"/>
  <c r="F28" i="1"/>
  <c r="G28" i="1"/>
  <c r="H28" i="1"/>
  <c r="I28" i="1"/>
  <c r="J28" i="1"/>
  <c r="K28" i="1"/>
  <c r="L28" i="1"/>
  <c r="M28" i="1"/>
  <c r="N28" i="1"/>
  <c r="P28" i="1"/>
  <c r="P29" i="1"/>
  <c r="P30" i="1"/>
  <c r="P31" i="1"/>
  <c r="F32" i="1"/>
  <c r="G32" i="1"/>
  <c r="H32" i="1"/>
  <c r="I32" i="1"/>
  <c r="J32" i="1"/>
  <c r="K32" i="1"/>
  <c r="L32" i="1"/>
  <c r="M32" i="1"/>
  <c r="N32" i="1"/>
  <c r="O32" i="1"/>
  <c r="P32" i="1"/>
  <c r="P33" i="1"/>
  <c r="P34" i="1"/>
  <c r="P35" i="1"/>
  <c r="F36" i="1"/>
  <c r="G36" i="1"/>
  <c r="H36" i="1"/>
  <c r="I36" i="1"/>
  <c r="J36" i="1"/>
  <c r="K36" i="1"/>
  <c r="L36" i="1"/>
  <c r="M36" i="1"/>
  <c r="N36" i="1"/>
  <c r="O36" i="1"/>
  <c r="P36" i="1"/>
  <c r="P37" i="1"/>
  <c r="P38" i="1"/>
  <c r="P39" i="1"/>
  <c r="P40" i="1"/>
  <c r="P41" i="1"/>
  <c r="P43" i="1"/>
  <c r="P45" i="1"/>
  <c r="P46" i="1"/>
  <c r="P47" i="1"/>
  <c r="P48" i="1"/>
  <c r="P49" i="1"/>
  <c r="P22" i="1"/>
  <c r="P12" i="1"/>
  <c r="P14" i="1"/>
  <c r="P11" i="1"/>
  <c r="F50" i="1"/>
  <c r="F57" i="1"/>
  <c r="F60" i="1"/>
  <c r="P42" i="1"/>
  <c r="E54" i="1"/>
  <c r="G13" i="1"/>
  <c r="G44" i="1"/>
  <c r="G50" i="1"/>
  <c r="G54" i="1"/>
  <c r="G16" i="1"/>
  <c r="G57" i="1"/>
  <c r="G60" i="1"/>
  <c r="H13" i="1"/>
  <c r="H54" i="1"/>
  <c r="H44" i="1"/>
  <c r="H50" i="1"/>
  <c r="H16" i="1"/>
  <c r="H57" i="1"/>
  <c r="H60" i="1"/>
  <c r="I13" i="1"/>
  <c r="I44" i="1"/>
  <c r="I54" i="1"/>
  <c r="I50" i="1"/>
  <c r="I16" i="1"/>
  <c r="I57" i="1"/>
  <c r="I60" i="1"/>
  <c r="J44" i="1"/>
  <c r="J54" i="1"/>
  <c r="J13" i="1"/>
  <c r="J16" i="1"/>
  <c r="J50" i="1"/>
  <c r="J57" i="1"/>
  <c r="J60" i="1"/>
  <c r="K13" i="1"/>
  <c r="K54" i="1"/>
  <c r="K44" i="1"/>
  <c r="K50" i="1"/>
  <c r="K16" i="1"/>
  <c r="K57" i="1"/>
  <c r="K60" i="1"/>
  <c r="L13" i="1"/>
  <c r="L16" i="1"/>
  <c r="L54" i="1"/>
  <c r="L44" i="1"/>
  <c r="L50" i="1"/>
  <c r="L57" i="1"/>
  <c r="L60" i="1"/>
  <c r="M13" i="1"/>
  <c r="M16" i="1"/>
  <c r="M44" i="1"/>
  <c r="M50" i="1"/>
  <c r="M54" i="1"/>
  <c r="M57" i="1"/>
  <c r="M60" i="1"/>
  <c r="N13" i="1"/>
  <c r="N16" i="1"/>
  <c r="N44" i="1"/>
  <c r="N50" i="1"/>
  <c r="N54" i="1"/>
  <c r="N57" i="1"/>
  <c r="N60" i="1"/>
  <c r="O13" i="1"/>
  <c r="O44" i="1"/>
  <c r="O54" i="1"/>
  <c r="O50" i="1"/>
  <c r="P44" i="1"/>
  <c r="P50" i="1"/>
  <c r="O16" i="1"/>
  <c r="O57" i="1"/>
  <c r="O60" i="1"/>
  <c r="P13" i="1"/>
  <c r="P16" i="1"/>
  <c r="P57" i="1"/>
</calcChain>
</file>

<file path=xl/sharedStrings.xml><?xml version="1.0" encoding="utf-8"?>
<sst xmlns="http://schemas.openxmlformats.org/spreadsheetml/2006/main" count="247" uniqueCount="89">
  <si>
    <t>Nov</t>
  </si>
  <si>
    <t>Dec</t>
  </si>
  <si>
    <t>Jan</t>
  </si>
  <si>
    <t>Feb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</si>
  <si>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</si>
  <si>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</si>
  <si>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</si>
  <si>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</si>
  <si>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</si>
  <si>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</si>
  <si>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</si>
  <si>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</si>
  <si>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</si>
  <si>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</si>
  <si>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</si>
  <si>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</si>
  <si>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</si>
  <si>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</si>
  <si>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</si>
  <si>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</si>
  <si>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</si>
  <si>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</si>
  <si>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</si>
  <si>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</si>
  <si>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</si>
  <si>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</si>
  <si>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</si>
  <si>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</si>
  <si>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</si>
  <si>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</si>
  <si>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</si>
  <si>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</si>
  <si>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</si>
  <si>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</si>
  <si>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</si>
  <si>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</si>
  <si>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</si>
  <si>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</si>
  <si>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</si>
  <si>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</si>
  <si>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</si>
  <si>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</si>
  <si>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</si>
  <si>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</si>
  <si>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Payment on business accounts</t>
  </si>
  <si>
    <t>Laundry</t>
  </si>
  <si>
    <t>Salaries</t>
  </si>
  <si>
    <t>Rates</t>
  </si>
  <si>
    <t>Marketing</t>
  </si>
  <si>
    <t>Van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</si>
  <si>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</si>
  <si>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</si>
  <si>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</si>
  <si>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</si>
  <si>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</si>
  <si>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</si>
  <si>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</si>
  <si>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</si>
  <si>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</si>
  <si>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</si>
  <si>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</si>
  <si>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</si>
  <si>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</si>
  <si>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</si>
  <si>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</si>
  <si>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 xml:space="preserve">Resturant </t>
  </si>
  <si>
    <t>Beverage</t>
  </si>
  <si>
    <t>Magazines</t>
  </si>
  <si>
    <t>Newspaper</t>
  </si>
  <si>
    <t xml:space="preserve">Training </t>
  </si>
  <si>
    <t>Vehicles lease</t>
  </si>
  <si>
    <t>Virgin Pass</t>
  </si>
  <si>
    <t>Sky Subscription</t>
  </si>
  <si>
    <t>Premier league license</t>
  </si>
  <si>
    <t xml:space="preserve">Valeting </t>
  </si>
  <si>
    <t>Overtime</t>
  </si>
  <si>
    <t>Building Insurance</t>
  </si>
  <si>
    <t>Mini Bar</t>
  </si>
  <si>
    <t xml:space="preserve">Mini Bar </t>
  </si>
  <si>
    <t>Wardrobe</t>
  </si>
  <si>
    <t>Apr</t>
  </si>
  <si>
    <t>Jun</t>
  </si>
  <si>
    <t>Jul</t>
  </si>
  <si>
    <t>Aug</t>
  </si>
  <si>
    <t>Sep</t>
  </si>
  <si>
    <t>Utility Bills</t>
  </si>
  <si>
    <t>Car Insurance</t>
  </si>
  <si>
    <t>F&amp;B</t>
  </si>
  <si>
    <t>Corporate booking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</si>
</sst>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8"/>
  <sheetViews>
    <sheetView tabSelected="1" workbookViewId="0">
      <selection activeCell="A5" sqref="A5:P60"/>
    </sheetView>
  </sheetViews>
  <sheetFormatPr defaultRowHeight="12.75" x14ac:dyDescent="0.15"/>
  <cols>
    <col min="1" max="1" width="25.21484375" customWidth="1"/>
    <col min="2" max="2" width="0.80859375" customWidth="1"/>
    <col min="3" max="3" width="1.48046875" customWidth="1"/>
    <col min="4" max="9" width="11.0546875" customWidth="1"/>
    <col min="10" max="10" width="9.16796875" customWidth="1"/>
    <col min="16" max="16" width="9.70703125" bestFit="1" customWidth="1"/>
  </cols>
  <sheetData>
    <row r="1" spans="1:16" ht="20.25" x14ac:dyDescent="0.25">
      <c r="A1" s="1" t="s">
        <v>7</v>
      </c>
    </row>
    <row r="2" spans="1:16" ht="20.25" x14ac:dyDescent="0.25">
      <c r="A2" s="1"/>
    </row>
    <row r="5" spans="1:16" x14ac:dyDescent="0.15">
      <c r="A5" s="20"/>
      <c r="B5" s="21"/>
      <c r="C5" s="22"/>
      <c r="D5" s="48" t="s">
        <v>80</v>
      </c>
      <c r="E5" s="48" t="s">
        <v>22</v>
      </c>
      <c r="F5" s="48" t="s">
        <v>81</v>
      </c>
      <c r="G5" s="48" t="s">
        <v>82</v>
      </c>
      <c r="H5" s="48" t="s">
        <v>83</v>
      </c>
      <c r="I5" s="48" t="s">
        <v>84</v>
      </c>
      <c r="J5" s="48" t="s">
        <v>43</v>
      </c>
      <c r="K5" s="48" t="s">
        <v>0</v>
      </c>
      <c r="L5" s="48" t="s">
        <v>1</v>
      </c>
      <c r="M5" s="48" t="s">
        <v>2</v>
      </c>
      <c r="N5" s="48" t="s">
        <v>3</v>
      </c>
      <c r="O5" s="48" t="s">
        <v>21</v>
      </c>
      <c r="P5" s="49" t="s">
        <v>52</v>
      </c>
    </row>
    <row r="6" spans="1:16" x14ac:dyDescent="0.15">
      <c r="A6" s="26"/>
      <c r="B6" s="27"/>
      <c r="C6" s="28"/>
      <c r="D6" s="50" t="s">
        <v>5</v>
      </c>
      <c r="E6" s="50" t="s">
        <v>5</v>
      </c>
      <c r="F6" s="50" t="s">
        <v>5</v>
      </c>
      <c r="G6" s="50" t="s">
        <v>5</v>
      </c>
      <c r="H6" s="50" t="s">
        <v>5</v>
      </c>
      <c r="I6" s="50" t="s">
        <v>5</v>
      </c>
      <c r="J6" s="50" t="s">
        <v>5</v>
      </c>
      <c r="K6" s="50" t="s">
        <v>5</v>
      </c>
      <c r="L6" s="50" t="s">
        <v>5</v>
      </c>
      <c r="M6" s="50" t="s">
        <v>5</v>
      </c>
      <c r="N6" s="50" t="s">
        <v>5</v>
      </c>
      <c r="O6" s="50" t="s">
        <v>5</v>
      </c>
      <c r="P6" s="51" t="s">
        <v>5</v>
      </c>
    </row>
    <row r="7" spans="1:16" x14ac:dyDescent="0.15">
      <c r="A7" s="20"/>
      <c r="B7" s="21"/>
      <c r="C7" s="22"/>
      <c r="D7" s="3"/>
      <c r="E7" s="3"/>
      <c r="F7" s="3"/>
      <c r="G7" s="3"/>
      <c r="H7" s="3"/>
      <c r="I7" s="3"/>
    </row>
    <row r="8" spans="1:16" x14ac:dyDescent="0.15">
      <c r="A8" s="23"/>
      <c r="B8" s="24"/>
      <c r="C8" s="25"/>
      <c r="D8" s="3"/>
      <c r="E8" s="3"/>
      <c r="F8" s="3"/>
      <c r="G8" s="3"/>
      <c r="H8" s="3"/>
      <c r="I8" s="3"/>
    </row>
    <row r="9" spans="1:16" x14ac:dyDescent="0.15">
      <c r="A9" s="33" t="s">
        <v>6</v>
      </c>
      <c r="B9" s="31"/>
      <c r="C9" s="32"/>
      <c r="D9" s="29"/>
      <c r="E9" s="29"/>
      <c r="F9" s="29"/>
      <c r="G9" s="29"/>
      <c r="H9" s="29"/>
      <c r="I9" s="29"/>
      <c r="J9" s="30"/>
      <c r="K9" s="30"/>
      <c r="L9" s="30"/>
      <c r="M9" s="30"/>
      <c r="N9" s="30"/>
      <c r="O9" s="30"/>
      <c r="P9" s="30"/>
    </row>
    <row r="10" spans="1:16" x14ac:dyDescent="0.15">
      <c r="A10" s="20"/>
      <c r="B10" s="21"/>
      <c r="C10" s="22"/>
      <c r="D10" s="3"/>
      <c r="E10" s="3"/>
      <c r="F10" s="3"/>
      <c r="G10" s="3"/>
      <c r="H10" s="3"/>
      <c r="I10" s="3"/>
    </row>
    <row r="11" spans="1:16" x14ac:dyDescent="0.15">
      <c r="A11" s="23" t="s">
        <v>44</v>
      </c>
      <c r="B11" s="24"/>
      <c r="C11" s="25"/>
      <c r="D11" s="2">
        <v>13500</v>
      </c>
      <c r="E11" s="2">
        <v>13500</v>
      </c>
      <c r="F11" s="2">
        <v>13500</v>
      </c>
      <c r="G11" s="2">
        <v>13500</v>
      </c>
      <c r="H11" s="2">
        <v>13500</v>
      </c>
      <c r="I11" s="2">
        <v>13500</v>
      </c>
      <c r="J11" s="2">
        <v>13500</v>
      </c>
      <c r="K11" s="2">
        <v>13500</v>
      </c>
      <c r="L11" s="2">
        <v>13500</v>
      </c>
      <c r="M11" s="2">
        <v>13500</v>
      </c>
      <c r="N11" s="2">
        <v>13500</v>
      </c>
      <c r="O11" s="2">
        <v>13500</v>
      </c>
      <c r="P11">
        <f>SUM(D11:O11)</f>
        <v>162000</v>
      </c>
    </row>
    <row r="12" spans="1:16" x14ac:dyDescent="0.15">
      <c r="A12" s="23" t="s">
        <v>8</v>
      </c>
      <c r="B12" s="24"/>
      <c r="C12" s="25"/>
      <c r="D12" s="2">
        <v>185000</v>
      </c>
      <c r="E12" s="2">
        <v>166000</v>
      </c>
      <c r="F12" s="2">
        <v>185000</v>
      </c>
      <c r="G12" s="2">
        <v>140000</v>
      </c>
      <c r="H12" s="2">
        <v>142000</v>
      </c>
      <c r="I12" s="2">
        <v>149000</v>
      </c>
      <c r="J12" s="2">
        <v>156500</v>
      </c>
      <c r="K12" s="2">
        <v>166900</v>
      </c>
      <c r="L12" s="2">
        <v>174000</v>
      </c>
      <c r="M12" s="2">
        <v>149000</v>
      </c>
      <c r="N12" s="2">
        <v>150900</v>
      </c>
      <c r="O12" s="2">
        <v>150800</v>
      </c>
      <c r="P12">
        <f t="shared" ref="P12:P14" si="0">SUM(D12:O12)</f>
        <v>1915100</v>
      </c>
    </row>
    <row r="13" spans="1:16" x14ac:dyDescent="0.15">
      <c r="A13" s="23" t="s">
        <v>50</v>
      </c>
      <c r="B13" s="24"/>
      <c r="C13" s="25"/>
      <c r="D13" s="2" t="s">
        <v>7</v>
      </c>
      <c r="E13" s="2">
        <f>D60*0.03</f>
        <v>1645.9357142857145</v>
      </c>
      <c r="F13" s="2">
        <f t="shared" ref="F13:O13" si="1">E60*0.03</f>
        <v>1189.8279642857142</v>
      </c>
      <c r="G13" s="2">
        <f t="shared" si="1"/>
        <v>1574.7917355357142</v>
      </c>
      <c r="H13" s="2">
        <f t="shared" si="1"/>
        <v>316.318003541964</v>
      </c>
      <c r="I13" s="2">
        <f t="shared" si="1"/>
        <v>379.86458416174571</v>
      </c>
      <c r="J13" s="2">
        <f t="shared" si="1"/>
        <v>789.64045384005351</v>
      </c>
      <c r="K13" s="2">
        <f t="shared" si="1"/>
        <v>763.29829840131276</v>
      </c>
      <c r="L13" s="2">
        <f t="shared" si="1"/>
        <v>1116.7202738416686</v>
      </c>
      <c r="M13" s="2">
        <f t="shared" si="1"/>
        <v>2066.3505047012559</v>
      </c>
      <c r="N13" s="2">
        <f t="shared" si="1"/>
        <v>534.1134466211704</v>
      </c>
      <c r="O13" s="2">
        <f t="shared" si="1"/>
        <v>559.24174365397369</v>
      </c>
      <c r="P13">
        <f t="shared" si="0"/>
        <v>10936.102722870286</v>
      </c>
    </row>
    <row r="14" spans="1:16" x14ac:dyDescent="0.15">
      <c r="A14" s="23" t="s">
        <v>78</v>
      </c>
      <c r="B14" s="24"/>
      <c r="C14" s="25"/>
      <c r="D14" s="2">
        <v>8900</v>
      </c>
      <c r="E14" s="2">
        <v>8900</v>
      </c>
      <c r="F14" s="2">
        <v>8900</v>
      </c>
      <c r="G14" s="2">
        <v>8900</v>
      </c>
      <c r="H14" s="2">
        <v>8900</v>
      </c>
      <c r="I14" s="2">
        <v>8900</v>
      </c>
      <c r="J14" s="2">
        <v>8900</v>
      </c>
      <c r="K14" s="2">
        <v>8900</v>
      </c>
      <c r="L14" s="2">
        <v>8900</v>
      </c>
      <c r="M14" s="2">
        <v>8900</v>
      </c>
      <c r="N14" s="2">
        <v>8900</v>
      </c>
      <c r="O14" s="2">
        <v>8900</v>
      </c>
      <c r="P14">
        <f t="shared" si="0"/>
        <v>106800</v>
      </c>
    </row>
    <row r="15" spans="1:16" x14ac:dyDescent="0.15">
      <c r="A15" s="23"/>
      <c r="B15" s="24"/>
      <c r="C15" s="25"/>
      <c r="D15" s="3"/>
      <c r="E15" s="3"/>
      <c r="F15" s="3"/>
      <c r="G15" s="3"/>
      <c r="H15" s="3"/>
      <c r="I15" s="3"/>
    </row>
    <row r="16" spans="1:16" ht="13.5" thickBot="1" x14ac:dyDescent="0.2">
      <c r="A16" s="33" t="s">
        <v>9</v>
      </c>
      <c r="B16" s="34"/>
      <c r="C16" s="35"/>
      <c r="D16" s="18">
        <f>SUM(D11:D14)</f>
        <v>207400</v>
      </c>
      <c r="E16" s="18">
        <f t="shared" ref="E16:P16" si="2">SUM(E11:E14)</f>
        <v>190045.9357142857</v>
      </c>
      <c r="F16" s="18">
        <f t="shared" si="2"/>
        <v>208589.82796428571</v>
      </c>
      <c r="G16" s="18">
        <f t="shared" si="2"/>
        <v>163974.79173553572</v>
      </c>
      <c r="H16" s="18">
        <f t="shared" si="2"/>
        <v>164716.31800354196</v>
      </c>
      <c r="I16" s="18">
        <f t="shared" si="2"/>
        <v>171779.86458416175</v>
      </c>
      <c r="J16" s="18">
        <f t="shared" si="2"/>
        <v>179689.64045384005</v>
      </c>
      <c r="K16" s="18">
        <f t="shared" si="2"/>
        <v>190063.29829840132</v>
      </c>
      <c r="L16" s="18">
        <f t="shared" si="2"/>
        <v>197516.72027384167</v>
      </c>
      <c r="M16" s="18">
        <f t="shared" si="2"/>
        <v>173466.35050470126</v>
      </c>
      <c r="N16" s="18">
        <f t="shared" si="2"/>
        <v>173834.11344662117</v>
      </c>
      <c r="O16" s="18">
        <f t="shared" si="2"/>
        <v>173759.24174365398</v>
      </c>
      <c r="P16" s="18">
        <f t="shared" si="2"/>
        <v>2194836.1027228702</v>
      </c>
    </row>
    <row r="17" spans="1:16" x14ac:dyDescent="0.15">
      <c r="A17" s="23"/>
      <c r="B17" s="24"/>
      <c r="C17" s="25"/>
      <c r="D17" s="3"/>
      <c r="E17" s="3"/>
      <c r="F17" s="3"/>
      <c r="G17" s="3"/>
      <c r="H17" s="3"/>
      <c r="I17" s="3"/>
    </row>
    <row r="18" spans="1:16" x14ac:dyDescent="0.15">
      <c r="A18" s="23"/>
      <c r="B18" s="24"/>
      <c r="C18" s="25"/>
      <c r="D18" s="3"/>
      <c r="E18" s="3"/>
      <c r="F18" s="3"/>
      <c r="G18" s="3"/>
      <c r="H18" s="3"/>
      <c r="I18" s="3"/>
    </row>
    <row r="19" spans="1:16" x14ac:dyDescent="0.15">
      <c r="A19" s="23"/>
      <c r="B19" s="24"/>
      <c r="C19" s="25"/>
      <c r="D19" s="3"/>
      <c r="E19" s="3"/>
      <c r="F19" s="3"/>
      <c r="G19" s="3"/>
      <c r="H19" s="3"/>
      <c r="I19" s="3"/>
    </row>
    <row r="20" spans="1:16" x14ac:dyDescent="0.15">
      <c r="A20" s="33" t="s">
        <v>10</v>
      </c>
      <c r="B20" s="31"/>
      <c r="C20" s="32"/>
      <c r="D20" s="29"/>
      <c r="E20" s="29"/>
      <c r="F20" s="29"/>
      <c r="G20" s="29"/>
      <c r="H20" s="29"/>
      <c r="I20" s="29"/>
      <c r="J20" s="30"/>
      <c r="K20" s="30"/>
      <c r="L20" s="30"/>
      <c r="M20" s="30"/>
      <c r="N20" s="30"/>
      <c r="O20" s="30"/>
      <c r="P20" s="30"/>
    </row>
    <row r="21" spans="1:16" x14ac:dyDescent="0.15">
      <c r="A21" s="23" t="s">
        <v>65</v>
      </c>
      <c r="B21" s="24"/>
      <c r="C21" s="25"/>
      <c r="D21" s="3"/>
      <c r="E21" s="3"/>
      <c r="F21" s="3"/>
      <c r="G21" s="3"/>
      <c r="H21" s="3"/>
      <c r="I21" s="3"/>
    </row>
    <row r="22" spans="1:16" x14ac:dyDescent="0.15">
      <c r="A22" s="23" t="s">
        <v>88</v>
      </c>
      <c r="B22" s="24"/>
      <c r="C22" s="25"/>
      <c r="D22" s="2">
        <v>32100</v>
      </c>
      <c r="E22" s="2">
        <v>32100</v>
      </c>
      <c r="F22" s="2">
        <v>32100</v>
      </c>
      <c r="G22" s="2">
        <v>32100</v>
      </c>
      <c r="H22" s="2">
        <v>32100</v>
      </c>
      <c r="I22" s="2">
        <v>32100</v>
      </c>
      <c r="J22" s="2">
        <v>32100</v>
      </c>
      <c r="K22" s="2">
        <v>32100</v>
      </c>
      <c r="L22" s="2">
        <v>32100</v>
      </c>
      <c r="M22" s="2">
        <v>32100</v>
      </c>
      <c r="N22" s="2">
        <v>32100</v>
      </c>
      <c r="O22" s="2">
        <v>32100</v>
      </c>
      <c r="P22">
        <f>SUM(D22:O22)</f>
        <v>385200</v>
      </c>
    </row>
    <row r="23" spans="1:16" x14ac:dyDescent="0.15">
      <c r="A23" s="23" t="s">
        <v>87</v>
      </c>
      <c r="B23" s="24"/>
      <c r="C23" s="25"/>
      <c r="D23" s="2">
        <v>27800</v>
      </c>
      <c r="E23" s="2">
        <v>27800</v>
      </c>
      <c r="F23" s="2">
        <v>27800</v>
      </c>
      <c r="G23" s="2">
        <v>27800</v>
      </c>
      <c r="H23" s="2">
        <v>27800</v>
      </c>
      <c r="I23" s="2">
        <v>27800</v>
      </c>
      <c r="J23" s="2">
        <v>27800</v>
      </c>
      <c r="K23" s="2">
        <v>27800</v>
      </c>
      <c r="L23" s="2"/>
      <c r="M23" s="2">
        <v>27800</v>
      </c>
      <c r="N23" s="2">
        <v>27800</v>
      </c>
      <c r="O23" s="2">
        <v>27800</v>
      </c>
      <c r="P23">
        <f t="shared" ref="P23:P49" si="3">SUM(D23:O23)</f>
        <v>305800</v>
      </c>
    </row>
    <row r="24" spans="1:16" x14ac:dyDescent="0.15">
      <c r="A24" s="23" t="s">
        <v>79</v>
      </c>
      <c r="B24" s="24"/>
      <c r="C24" s="25"/>
      <c r="D24" s="2">
        <f>14000/12</f>
        <v>1166.6666666666667</v>
      </c>
      <c r="E24" s="2"/>
      <c r="F24" s="2"/>
      <c r="G24" s="2"/>
      <c r="H24" s="2"/>
      <c r="I24" s="2">
        <f>14000/12</f>
        <v>1166.6666666666667</v>
      </c>
      <c r="J24" s="2">
        <f t="shared" ref="J24:O24" si="4">14000/12</f>
        <v>1166.6666666666667</v>
      </c>
      <c r="K24" s="2">
        <f t="shared" si="4"/>
        <v>1166.6666666666667</v>
      </c>
      <c r="L24" s="2">
        <f t="shared" si="4"/>
        <v>1166.6666666666667</v>
      </c>
      <c r="M24" s="2">
        <f t="shared" si="4"/>
        <v>1166.6666666666667</v>
      </c>
      <c r="N24" s="2">
        <f t="shared" si="4"/>
        <v>1166.6666666666667</v>
      </c>
      <c r="O24" s="2">
        <f t="shared" si="4"/>
        <v>1166.6666666666667</v>
      </c>
      <c r="P24">
        <f t="shared" si="3"/>
        <v>9333.3333333333339</v>
      </c>
    </row>
    <row r="25" spans="1:16" x14ac:dyDescent="0.15">
      <c r="A25" s="23" t="s">
        <v>72</v>
      </c>
      <c r="B25" s="24"/>
      <c r="C25" s="25"/>
      <c r="D25" s="2">
        <f>1250</f>
        <v>1250</v>
      </c>
      <c r="E25" s="2">
        <v>1250</v>
      </c>
      <c r="F25" s="2">
        <v>1250</v>
      </c>
      <c r="G25" s="2">
        <v>1250</v>
      </c>
      <c r="H25" s="2">
        <v>1250</v>
      </c>
      <c r="I25" s="2">
        <v>1250</v>
      </c>
      <c r="J25" s="2">
        <v>1250</v>
      </c>
      <c r="K25" s="2">
        <v>1250</v>
      </c>
      <c r="L25" s="2">
        <v>1250</v>
      </c>
      <c r="M25" s="2">
        <v>1250</v>
      </c>
      <c r="N25" s="2">
        <v>1250</v>
      </c>
      <c r="O25" s="2">
        <v>1250</v>
      </c>
      <c r="P25">
        <f t="shared" si="3"/>
        <v>15000</v>
      </c>
    </row>
    <row r="26" spans="1:16" x14ac:dyDescent="0.15">
      <c r="A26" s="23" t="s">
        <v>11</v>
      </c>
      <c r="B26" s="24"/>
      <c r="C26" s="25"/>
      <c r="D26" s="2" t="s">
        <v>7</v>
      </c>
      <c r="E26" s="2" t="s">
        <v>7</v>
      </c>
      <c r="F26" s="2" t="s">
        <v>7</v>
      </c>
      <c r="G26" s="2" t="s">
        <v>7</v>
      </c>
      <c r="H26" s="2" t="s">
        <v>7</v>
      </c>
      <c r="I26" s="2" t="s">
        <v>7</v>
      </c>
      <c r="J26" s="2" t="s">
        <v>7</v>
      </c>
      <c r="K26" s="2" t="s">
        <v>7</v>
      </c>
      <c r="L26" s="2" t="s">
        <v>7</v>
      </c>
      <c r="M26" t="s">
        <v>7</v>
      </c>
      <c r="N26" t="s">
        <v>7</v>
      </c>
      <c r="O26" t="s">
        <v>7</v>
      </c>
      <c r="P26">
        <f t="shared" si="3"/>
        <v>0</v>
      </c>
    </row>
    <row r="27" spans="1:16" x14ac:dyDescent="0.15">
      <c r="A27" s="23" t="s">
        <v>86</v>
      </c>
      <c r="B27" s="24"/>
      <c r="C27" s="25"/>
      <c r="D27" s="2">
        <f>8000/12</f>
        <v>666.66666666666663</v>
      </c>
      <c r="E27" s="2">
        <f t="shared" ref="E27:O27" si="5">8000/12</f>
        <v>666.66666666666663</v>
      </c>
      <c r="F27" s="2">
        <f t="shared" si="5"/>
        <v>666.66666666666663</v>
      </c>
      <c r="G27" s="2">
        <f t="shared" si="5"/>
        <v>666.66666666666663</v>
      </c>
      <c r="H27" s="2">
        <f t="shared" si="5"/>
        <v>666.66666666666663</v>
      </c>
      <c r="I27" s="2">
        <f t="shared" si="5"/>
        <v>666.66666666666663</v>
      </c>
      <c r="J27" s="2">
        <f t="shared" si="5"/>
        <v>666.66666666666663</v>
      </c>
      <c r="K27" s="2">
        <f t="shared" si="5"/>
        <v>666.66666666666663</v>
      </c>
      <c r="L27" s="2"/>
      <c r="M27" s="2">
        <f t="shared" si="5"/>
        <v>666.66666666666663</v>
      </c>
      <c r="N27" s="2">
        <f t="shared" si="5"/>
        <v>666.66666666666663</v>
      </c>
      <c r="O27" s="2">
        <f t="shared" si="5"/>
        <v>666.66666666666663</v>
      </c>
      <c r="P27">
        <f t="shared" si="3"/>
        <v>7333.3333333333339</v>
      </c>
    </row>
    <row r="28" spans="1:16" x14ac:dyDescent="0.15">
      <c r="A28" s="23" t="s">
        <v>73</v>
      </c>
      <c r="B28" s="24"/>
      <c r="C28" s="25"/>
      <c r="D28" s="2">
        <f>6000/12</f>
        <v>500</v>
      </c>
      <c r="E28" s="2">
        <f t="shared" ref="E28:O28" si="6">6000/12</f>
        <v>500</v>
      </c>
      <c r="F28" s="2">
        <f t="shared" si="6"/>
        <v>500</v>
      </c>
      <c r="G28" s="2">
        <f t="shared" si="6"/>
        <v>500</v>
      </c>
      <c r="H28" s="2">
        <f t="shared" si="6"/>
        <v>500</v>
      </c>
      <c r="I28" s="2">
        <f t="shared" si="6"/>
        <v>500</v>
      </c>
      <c r="J28" s="2">
        <f t="shared" si="6"/>
        <v>500</v>
      </c>
      <c r="K28" s="2">
        <f t="shared" si="6"/>
        <v>500</v>
      </c>
      <c r="L28" s="2">
        <f t="shared" si="6"/>
        <v>500</v>
      </c>
      <c r="M28" s="2">
        <f t="shared" si="6"/>
        <v>500</v>
      </c>
      <c r="N28" s="2">
        <f t="shared" si="6"/>
        <v>500</v>
      </c>
      <c r="O28" s="2"/>
      <c r="P28">
        <f t="shared" si="3"/>
        <v>5500</v>
      </c>
    </row>
    <row r="29" spans="1:16" x14ac:dyDescent="0.15">
      <c r="A29" s="23" t="s">
        <v>45</v>
      </c>
      <c r="B29" s="24"/>
      <c r="C29" s="25"/>
      <c r="D29" s="2">
        <v>1625</v>
      </c>
      <c r="E29" s="2">
        <v>1625</v>
      </c>
      <c r="F29" s="2">
        <v>1625</v>
      </c>
      <c r="G29" s="2">
        <v>1625</v>
      </c>
      <c r="H29" s="2">
        <v>1625</v>
      </c>
      <c r="I29" s="2">
        <v>1625</v>
      </c>
      <c r="J29" s="2">
        <v>1625</v>
      </c>
      <c r="K29" s="2">
        <v>1625</v>
      </c>
      <c r="L29" s="2">
        <v>1625</v>
      </c>
      <c r="M29" s="2">
        <v>1625</v>
      </c>
      <c r="N29" s="2">
        <v>1625</v>
      </c>
      <c r="O29" s="2">
        <v>1625</v>
      </c>
      <c r="P29">
        <f t="shared" si="3"/>
        <v>19500</v>
      </c>
    </row>
    <row r="30" spans="1:16" x14ac:dyDescent="0.15">
      <c r="A30" s="23" t="s">
        <v>12</v>
      </c>
      <c r="B30" s="24"/>
      <c r="C30" s="25"/>
      <c r="D30" s="2" t="s">
        <v>7</v>
      </c>
      <c r="E30" s="2" t="s">
        <v>7</v>
      </c>
      <c r="F30" s="2" t="s">
        <v>7</v>
      </c>
      <c r="G30" s="2" t="s">
        <v>7</v>
      </c>
      <c r="H30" s="2" t="s">
        <v>7</v>
      </c>
      <c r="I30" s="2" t="s">
        <v>7</v>
      </c>
      <c r="J30" t="s">
        <v>7</v>
      </c>
      <c r="K30" t="s">
        <v>7</v>
      </c>
      <c r="L30" t="s">
        <v>7</v>
      </c>
      <c r="M30" t="s">
        <v>7</v>
      </c>
      <c r="N30" t="s">
        <v>7</v>
      </c>
      <c r="O30" t="s">
        <v>7</v>
      </c>
      <c r="P30">
        <f t="shared" si="3"/>
        <v>0</v>
      </c>
    </row>
    <row r="31" spans="1:16" x14ac:dyDescent="0.15">
      <c r="A31" s="23" t="s">
        <v>13</v>
      </c>
      <c r="B31" s="24"/>
      <c r="C31" s="25"/>
      <c r="D31" s="2" t="s">
        <v>7</v>
      </c>
      <c r="E31" s="2" t="s">
        <v>7</v>
      </c>
      <c r="F31" s="2" t="s">
        <v>7</v>
      </c>
      <c r="G31" s="2" t="s">
        <v>7</v>
      </c>
      <c r="H31" s="2" t="s">
        <v>7</v>
      </c>
      <c r="I31" s="2" t="s">
        <v>7</v>
      </c>
      <c r="J31" s="2" t="s">
        <v>7</v>
      </c>
      <c r="K31" s="2" t="s">
        <v>7</v>
      </c>
      <c r="L31" s="2" t="s">
        <v>7</v>
      </c>
      <c r="M31" s="2" t="s">
        <v>7</v>
      </c>
      <c r="N31" s="2" t="s">
        <v>7</v>
      </c>
      <c r="O31" s="2" t="s">
        <v>7</v>
      </c>
      <c r="P31">
        <f t="shared" si="3"/>
        <v>0</v>
      </c>
    </row>
    <row r="32" spans="1:16" x14ac:dyDescent="0.15">
      <c r="A32" s="23" t="s">
        <v>14</v>
      </c>
      <c r="B32" s="24"/>
      <c r="C32" s="25"/>
      <c r="D32" s="2">
        <f>57500</f>
        <v>57500</v>
      </c>
      <c r="E32" s="2">
        <f>57500</f>
        <v>57500</v>
      </c>
      <c r="F32" s="2">
        <f>57500</f>
        <v>57500</v>
      </c>
      <c r="G32" s="2">
        <f>57500</f>
        <v>57500</v>
      </c>
      <c r="H32" s="2">
        <f>57500</f>
        <v>57500</v>
      </c>
      <c r="I32" s="2">
        <f>57500</f>
        <v>57500</v>
      </c>
      <c r="J32" s="2">
        <f>57500</f>
        <v>57500</v>
      </c>
      <c r="K32" s="2">
        <f>57500</f>
        <v>57500</v>
      </c>
      <c r="L32" s="2">
        <f>57500</f>
        <v>57500</v>
      </c>
      <c r="M32" s="2">
        <f>57500</f>
        <v>57500</v>
      </c>
      <c r="N32" s="2">
        <f>57500</f>
        <v>57500</v>
      </c>
      <c r="O32" s="2">
        <f>57500</f>
        <v>57500</v>
      </c>
      <c r="P32">
        <f t="shared" si="3"/>
        <v>690000</v>
      </c>
    </row>
    <row r="33" spans="1:16" x14ac:dyDescent="0.15">
      <c r="A33" s="23" t="s">
        <v>46</v>
      </c>
      <c r="B33" s="24"/>
      <c r="C33" s="25"/>
      <c r="D33" s="2" t="s">
        <v>7</v>
      </c>
      <c r="E33" s="2" t="s">
        <v>7</v>
      </c>
      <c r="F33" s="2" t="s">
        <v>7</v>
      </c>
      <c r="G33" s="2" t="s">
        <v>7</v>
      </c>
      <c r="H33" s="2" t="s">
        <v>7</v>
      </c>
      <c r="I33" s="2" t="s">
        <v>7</v>
      </c>
      <c r="J33" s="2" t="s">
        <v>7</v>
      </c>
      <c r="K33" s="2" t="s">
        <v>7</v>
      </c>
      <c r="L33" s="2" t="s">
        <v>7</v>
      </c>
      <c r="M33" s="2" t="s">
        <v>7</v>
      </c>
      <c r="N33" s="2" t="s">
        <v>7</v>
      </c>
      <c r="O33" s="2" t="s">
        <v>7</v>
      </c>
      <c r="P33">
        <f t="shared" si="3"/>
        <v>0</v>
      </c>
    </row>
    <row r="34" spans="1:16" x14ac:dyDescent="0.15">
      <c r="A34" s="23" t="s">
        <v>77</v>
      </c>
      <c r="B34" s="24"/>
      <c r="C34" s="25"/>
      <c r="D34" s="2">
        <v>7000</v>
      </c>
      <c r="E34" s="2">
        <v>7000</v>
      </c>
      <c r="F34" s="2">
        <v>7000</v>
      </c>
      <c r="G34" s="2">
        <v>7000</v>
      </c>
      <c r="H34" s="2">
        <v>7000</v>
      </c>
      <c r="I34" s="2">
        <v>7000</v>
      </c>
      <c r="J34" s="2">
        <v>7000</v>
      </c>
      <c r="K34" s="2">
        <v>7000</v>
      </c>
      <c r="L34" s="2">
        <v>7000</v>
      </c>
      <c r="M34" s="2">
        <v>7000</v>
      </c>
      <c r="N34" s="2">
        <v>7000</v>
      </c>
      <c r="O34" s="2">
        <v>7000</v>
      </c>
      <c r="P34">
        <f t="shared" si="3"/>
        <v>84000</v>
      </c>
    </row>
    <row r="35" spans="1:16" x14ac:dyDescent="0.15">
      <c r="A35" s="23" t="s">
        <v>69</v>
      </c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>
        <v>1500</v>
      </c>
      <c r="O35" s="2">
        <v>1500</v>
      </c>
      <c r="P35">
        <f t="shared" si="3"/>
        <v>3000</v>
      </c>
    </row>
    <row r="36" spans="1:16" x14ac:dyDescent="0.15">
      <c r="A36" s="23" t="s">
        <v>71</v>
      </c>
      <c r="B36" s="24"/>
      <c r="C36" s="25"/>
      <c r="D36" s="2">
        <f>2500</f>
        <v>2500</v>
      </c>
      <c r="E36" s="2">
        <f>2500</f>
        <v>2500</v>
      </c>
      <c r="F36" s="2">
        <f>2500</f>
        <v>2500</v>
      </c>
      <c r="G36" s="2">
        <f>2500</f>
        <v>2500</v>
      </c>
      <c r="H36" s="2">
        <f>2500</f>
        <v>2500</v>
      </c>
      <c r="I36" s="2">
        <f>2500</f>
        <v>2500</v>
      </c>
      <c r="J36" s="2">
        <f>2500</f>
        <v>2500</v>
      </c>
      <c r="K36" s="2">
        <f>2500</f>
        <v>2500</v>
      </c>
      <c r="L36" s="2">
        <f>2500</f>
        <v>2500</v>
      </c>
      <c r="M36" s="2">
        <f>2500</f>
        <v>2500</v>
      </c>
      <c r="N36" s="2">
        <f>2500</f>
        <v>2500</v>
      </c>
      <c r="O36" s="2">
        <f>2500</f>
        <v>2500</v>
      </c>
      <c r="P36">
        <f t="shared" si="3"/>
        <v>30000</v>
      </c>
    </row>
    <row r="37" spans="1:16" x14ac:dyDescent="0.15">
      <c r="A37" s="23" t="s">
        <v>70</v>
      </c>
      <c r="B37" s="24"/>
      <c r="C37" s="25"/>
      <c r="D37" s="2">
        <v>2750</v>
      </c>
      <c r="E37" s="2">
        <v>2750</v>
      </c>
      <c r="F37" s="2">
        <v>2750</v>
      </c>
      <c r="G37" s="2">
        <v>2750</v>
      </c>
      <c r="H37" s="2">
        <v>2750</v>
      </c>
      <c r="I37" s="2">
        <v>2750</v>
      </c>
      <c r="J37" s="2">
        <v>2750</v>
      </c>
      <c r="K37" s="2">
        <v>2750</v>
      </c>
      <c r="L37" s="2">
        <v>2750</v>
      </c>
      <c r="M37" s="2">
        <v>2750</v>
      </c>
      <c r="N37" s="2">
        <v>2750</v>
      </c>
      <c r="O37" s="2">
        <v>2750</v>
      </c>
      <c r="P37">
        <f t="shared" si="3"/>
        <v>33000</v>
      </c>
    </row>
    <row r="38" spans="1:16" x14ac:dyDescent="0.15">
      <c r="A38" s="23" t="s">
        <v>85</v>
      </c>
      <c r="B38" s="24"/>
      <c r="C38" s="25"/>
      <c r="D38" s="2">
        <v>2000</v>
      </c>
      <c r="E38" s="2">
        <v>2000</v>
      </c>
      <c r="F38" s="2">
        <v>2000</v>
      </c>
      <c r="G38" s="2">
        <v>2000</v>
      </c>
      <c r="H38" s="2">
        <v>2000</v>
      </c>
      <c r="I38" s="2">
        <v>2000</v>
      </c>
      <c r="J38" s="2">
        <v>2000</v>
      </c>
      <c r="K38" s="2">
        <v>2000</v>
      </c>
      <c r="L38" s="2">
        <v>2000</v>
      </c>
      <c r="M38" s="2">
        <v>2000</v>
      </c>
      <c r="N38" s="2">
        <v>2000</v>
      </c>
      <c r="O38" s="2">
        <v>2000</v>
      </c>
      <c r="P38">
        <f t="shared" si="3"/>
        <v>24000</v>
      </c>
    </row>
    <row r="39" spans="1:16" x14ac:dyDescent="0.15">
      <c r="A39" s="23" t="s">
        <v>49</v>
      </c>
      <c r="B39" s="24"/>
      <c r="C39" s="25"/>
      <c r="D39" s="2" t="s">
        <v>7</v>
      </c>
      <c r="E39" s="2" t="s">
        <v>7</v>
      </c>
      <c r="F39" s="2" t="s">
        <v>7</v>
      </c>
      <c r="G39" s="2" t="s">
        <v>7</v>
      </c>
      <c r="H39" s="2" t="s">
        <v>7</v>
      </c>
      <c r="I39" s="2" t="s">
        <v>7</v>
      </c>
      <c r="J39" s="2" t="s">
        <v>7</v>
      </c>
      <c r="K39" s="2" t="s">
        <v>7</v>
      </c>
      <c r="L39" s="2" t="s">
        <v>7</v>
      </c>
      <c r="M39" s="2" t="s">
        <v>7</v>
      </c>
      <c r="N39" s="2" t="s">
        <v>7</v>
      </c>
      <c r="O39" s="2" t="s">
        <v>7</v>
      </c>
      <c r="P39">
        <f t="shared" si="3"/>
        <v>0</v>
      </c>
    </row>
    <row r="40" spans="1:16" x14ac:dyDescent="0.15">
      <c r="A40" s="23" t="s">
        <v>51</v>
      </c>
      <c r="B40" s="24"/>
      <c r="C40" s="25"/>
      <c r="D40" s="2">
        <v>1000</v>
      </c>
      <c r="E40" s="2">
        <v>1000</v>
      </c>
      <c r="F40" s="2">
        <v>1000</v>
      </c>
      <c r="G40" s="2">
        <v>1000</v>
      </c>
      <c r="H40" s="2">
        <v>1000</v>
      </c>
      <c r="I40" s="2">
        <v>1000</v>
      </c>
      <c r="J40" s="2">
        <v>1000</v>
      </c>
      <c r="K40" s="2">
        <v>1000</v>
      </c>
      <c r="L40" s="2">
        <v>1000</v>
      </c>
      <c r="M40" s="2">
        <v>1000</v>
      </c>
      <c r="N40" s="2">
        <v>1000</v>
      </c>
      <c r="O40" s="2">
        <v>1000</v>
      </c>
      <c r="P40">
        <f t="shared" si="3"/>
        <v>12000</v>
      </c>
    </row>
    <row r="41" spans="1:16" x14ac:dyDescent="0.15">
      <c r="A41" s="23" t="s">
        <v>47</v>
      </c>
      <c r="B41" s="24"/>
      <c r="C41" s="25"/>
      <c r="D41" s="2">
        <v>3200</v>
      </c>
      <c r="E41" s="2"/>
      <c r="F41" s="2">
        <v>3200</v>
      </c>
      <c r="G41" s="2">
        <v>3200</v>
      </c>
      <c r="H41" s="2">
        <v>3200</v>
      </c>
      <c r="I41" s="2"/>
      <c r="J41" s="2">
        <v>3200</v>
      </c>
      <c r="K41" s="2">
        <v>3200</v>
      </c>
      <c r="L41" s="2">
        <v>3200</v>
      </c>
      <c r="M41" s="2">
        <v>3200</v>
      </c>
      <c r="N41" s="2">
        <v>3200</v>
      </c>
      <c r="O41" s="2">
        <v>3200</v>
      </c>
      <c r="P41">
        <f t="shared" si="3"/>
        <v>32000</v>
      </c>
    </row>
    <row r="42" spans="1:16" x14ac:dyDescent="0.15">
      <c r="A42" s="23" t="s">
        <v>74</v>
      </c>
      <c r="B42" s="24"/>
      <c r="C42" s="25"/>
      <c r="D42" s="2">
        <f>(135/7)*4</f>
        <v>77.142857142857139</v>
      </c>
      <c r="E42" s="2">
        <f t="shared" ref="E42:O42" si="7">(135/7)*4</f>
        <v>77.142857142857139</v>
      </c>
      <c r="F42" s="2">
        <f t="shared" si="7"/>
        <v>77.142857142857139</v>
      </c>
      <c r="G42" s="2">
        <f t="shared" si="7"/>
        <v>77.142857142857139</v>
      </c>
      <c r="H42" s="2">
        <f t="shared" si="7"/>
        <v>77.142857142857139</v>
      </c>
      <c r="I42" s="2">
        <f t="shared" si="7"/>
        <v>77.142857142857139</v>
      </c>
      <c r="J42" s="2">
        <f t="shared" si="7"/>
        <v>77.142857142857139</v>
      </c>
      <c r="K42" s="2">
        <f t="shared" si="7"/>
        <v>77.142857142857139</v>
      </c>
      <c r="L42" s="2">
        <f t="shared" si="7"/>
        <v>77.142857142857139</v>
      </c>
      <c r="M42" s="2">
        <f t="shared" si="7"/>
        <v>77.142857142857139</v>
      </c>
      <c r="N42" s="2">
        <f t="shared" si="7"/>
        <v>77.142857142857139</v>
      </c>
      <c r="O42" s="2">
        <f t="shared" si="7"/>
        <v>77.142857142857139</v>
      </c>
      <c r="P42">
        <f t="shared" si="3"/>
        <v>925.71428571428544</v>
      </c>
    </row>
    <row r="43" spans="1:16" x14ac:dyDescent="0.15">
      <c r="A43" s="23" t="s">
        <v>48</v>
      </c>
      <c r="B43" s="24"/>
      <c r="C43" s="25"/>
      <c r="D43" s="2"/>
      <c r="E43" s="2" t="s">
        <v>53</v>
      </c>
      <c r="F43" s="2" t="s">
        <v>7</v>
      </c>
      <c r="G43" s="2" t="s">
        <v>7</v>
      </c>
      <c r="H43" s="2"/>
      <c r="I43" s="2" t="s">
        <v>7</v>
      </c>
      <c r="J43" s="2" t="s">
        <v>7</v>
      </c>
      <c r="K43" s="2" t="s">
        <v>7</v>
      </c>
      <c r="L43" t="s">
        <v>7</v>
      </c>
      <c r="M43" s="2" t="s">
        <v>7</v>
      </c>
      <c r="N43" s="2" t="s">
        <v>7</v>
      </c>
      <c r="P43">
        <f t="shared" si="3"/>
        <v>0</v>
      </c>
    </row>
    <row r="44" spans="1:16" x14ac:dyDescent="0.15">
      <c r="A44" s="23" t="s">
        <v>15</v>
      </c>
      <c r="B44" s="24"/>
      <c r="C44" s="25"/>
      <c r="D44" s="2"/>
      <c r="E44" s="2">
        <f>D60*0.065</f>
        <v>3566.194047619048</v>
      </c>
      <c r="F44" s="2">
        <f t="shared" ref="F44:O44" si="8">E60*0.065</f>
        <v>2577.9605892857144</v>
      </c>
      <c r="G44" s="2">
        <f t="shared" si="8"/>
        <v>3412.0487603273809</v>
      </c>
      <c r="H44" s="2">
        <f t="shared" si="8"/>
        <v>685.35567434092195</v>
      </c>
      <c r="I44" s="2">
        <f t="shared" si="8"/>
        <v>823.03993235044913</v>
      </c>
      <c r="J44" s="2">
        <f t="shared" si="8"/>
        <v>1710.8876499867827</v>
      </c>
      <c r="K44" s="2">
        <f t="shared" si="8"/>
        <v>1653.8129798695111</v>
      </c>
      <c r="L44" s="2">
        <f t="shared" si="8"/>
        <v>2419.5605933236156</v>
      </c>
      <c r="M44" s="2">
        <f t="shared" si="8"/>
        <v>4477.0927601860549</v>
      </c>
      <c r="N44" s="2">
        <f t="shared" si="8"/>
        <v>1157.245801012536</v>
      </c>
      <c r="O44" s="2">
        <f t="shared" si="8"/>
        <v>1211.6904445836096</v>
      </c>
      <c r="P44">
        <f t="shared" si="3"/>
        <v>23694.889232885624</v>
      </c>
    </row>
    <row r="45" spans="1:16" x14ac:dyDescent="0.15">
      <c r="A45" s="23" t="s">
        <v>66</v>
      </c>
      <c r="B45" s="24"/>
      <c r="C45" s="25"/>
      <c r="D45" s="2">
        <v>1350</v>
      </c>
      <c r="E45" s="2"/>
      <c r="F45" s="2">
        <v>1350</v>
      </c>
      <c r="G45" s="2"/>
      <c r="H45" s="2">
        <v>1350</v>
      </c>
      <c r="I45" s="2"/>
      <c r="J45" s="2">
        <v>1350</v>
      </c>
      <c r="L45">
        <v>1350</v>
      </c>
      <c r="N45">
        <v>1350</v>
      </c>
      <c r="P45">
        <f t="shared" si="3"/>
        <v>8100</v>
      </c>
    </row>
    <row r="46" spans="1:16" x14ac:dyDescent="0.15">
      <c r="A46" s="23" t="s">
        <v>67</v>
      </c>
      <c r="B46" s="24"/>
      <c r="C46" s="25"/>
      <c r="D46" s="2"/>
      <c r="E46" s="2"/>
      <c r="F46" s="2">
        <v>2150</v>
      </c>
      <c r="G46" s="2"/>
      <c r="H46" s="2"/>
      <c r="I46" s="2">
        <v>2150</v>
      </c>
      <c r="J46" s="2"/>
      <c r="L46">
        <v>2150</v>
      </c>
      <c r="O46">
        <v>2150</v>
      </c>
      <c r="P46">
        <f t="shared" si="3"/>
        <v>8600</v>
      </c>
    </row>
    <row r="47" spans="1:16" x14ac:dyDescent="0.15">
      <c r="A47" s="23" t="s">
        <v>75</v>
      </c>
      <c r="B47" s="24"/>
      <c r="C47" s="25"/>
      <c r="D47" s="2">
        <v>3400</v>
      </c>
      <c r="E47" s="2">
        <v>3400</v>
      </c>
      <c r="F47" s="2">
        <v>3400</v>
      </c>
      <c r="G47" s="2">
        <v>3400</v>
      </c>
      <c r="H47" s="2">
        <v>3400</v>
      </c>
      <c r="I47" s="2">
        <v>3400</v>
      </c>
      <c r="J47" s="2">
        <v>3400</v>
      </c>
      <c r="K47" s="2">
        <v>3400</v>
      </c>
      <c r="L47" s="2">
        <v>3400</v>
      </c>
      <c r="M47" s="2">
        <v>3400</v>
      </c>
      <c r="N47" s="2">
        <v>3400</v>
      </c>
      <c r="O47" s="2">
        <v>3400</v>
      </c>
      <c r="P47">
        <f t="shared" si="3"/>
        <v>40800</v>
      </c>
    </row>
    <row r="48" spans="1:16" x14ac:dyDescent="0.15">
      <c r="A48" s="23" t="s">
        <v>68</v>
      </c>
      <c r="B48" s="24"/>
      <c r="C48" s="25"/>
      <c r="D48" s="2">
        <v>1150</v>
      </c>
      <c r="E48" s="2">
        <v>1150</v>
      </c>
      <c r="F48" s="2">
        <v>1150</v>
      </c>
      <c r="G48" s="2">
        <v>1150</v>
      </c>
      <c r="H48" s="2">
        <v>1150</v>
      </c>
      <c r="I48" s="2">
        <v>1150</v>
      </c>
      <c r="J48" s="2">
        <v>1150</v>
      </c>
      <c r="K48" s="2">
        <v>1150</v>
      </c>
      <c r="L48" s="2">
        <v>1150</v>
      </c>
      <c r="M48" s="2">
        <v>1150</v>
      </c>
      <c r="N48" s="2">
        <v>1150</v>
      </c>
      <c r="O48" s="2">
        <v>1150</v>
      </c>
      <c r="P48">
        <f t="shared" si="3"/>
        <v>13800</v>
      </c>
    </row>
    <row r="49" spans="1:16" x14ac:dyDescent="0.15">
      <c r="A49" s="23" t="s">
        <v>76</v>
      </c>
      <c r="B49" s="24"/>
      <c r="C49" s="25"/>
      <c r="D49" s="3">
        <v>5500</v>
      </c>
      <c r="E49" s="3">
        <v>5500</v>
      </c>
      <c r="F49" s="3">
        <v>5500</v>
      </c>
      <c r="G49" s="3">
        <v>5500</v>
      </c>
      <c r="H49" s="3">
        <v>5500</v>
      </c>
      <c r="I49" s="3"/>
      <c r="J49" s="3">
        <v>5500</v>
      </c>
      <c r="K49" s="3">
        <v>5500</v>
      </c>
      <c r="L49" s="3">
        <v>5500</v>
      </c>
      <c r="M49" s="3">
        <v>5500</v>
      </c>
      <c r="N49" s="3">
        <v>5500</v>
      </c>
      <c r="O49" s="3">
        <v>5500</v>
      </c>
      <c r="P49">
        <f t="shared" si="3"/>
        <v>60500</v>
      </c>
    </row>
    <row r="50" spans="1:16" ht="13.5" thickBot="1" x14ac:dyDescent="0.2">
      <c r="A50" s="33" t="s">
        <v>16</v>
      </c>
      <c r="B50" s="34"/>
      <c r="C50" s="35"/>
      <c r="D50" s="18">
        <f>SUM(D22:D49)</f>
        <v>152535.47619047618</v>
      </c>
      <c r="E50" s="18">
        <f t="shared" ref="E50:P50" si="9">SUM(E22:E49)</f>
        <v>150385.00357142856</v>
      </c>
      <c r="F50" s="18">
        <f t="shared" si="9"/>
        <v>156096.77011309523</v>
      </c>
      <c r="G50" s="18">
        <f t="shared" si="9"/>
        <v>153430.85828413692</v>
      </c>
      <c r="H50" s="18">
        <f t="shared" si="9"/>
        <v>152054.16519815044</v>
      </c>
      <c r="I50" s="18">
        <f t="shared" si="9"/>
        <v>145458.51612282664</v>
      </c>
      <c r="J50" s="18">
        <f t="shared" si="9"/>
        <v>154246.36384046296</v>
      </c>
      <c r="K50" s="18">
        <f t="shared" si="9"/>
        <v>152839.2891703457</v>
      </c>
      <c r="L50" s="18">
        <f t="shared" si="9"/>
        <v>128638.37011713313</v>
      </c>
      <c r="M50" s="18">
        <f t="shared" si="9"/>
        <v>155662.56895066224</v>
      </c>
      <c r="N50" s="18">
        <f t="shared" si="9"/>
        <v>155192.72199148871</v>
      </c>
      <c r="O50" s="18">
        <f t="shared" si="9"/>
        <v>155547.16663505978</v>
      </c>
      <c r="P50" s="18">
        <f t="shared" si="9"/>
        <v>1812087.2701852666</v>
      </c>
    </row>
    <row r="51" spans="1:16" x14ac:dyDescent="0.15">
      <c r="A51" s="23"/>
      <c r="B51" s="24"/>
      <c r="C51" s="25"/>
      <c r="D51" s="3"/>
      <c r="E51" s="3"/>
      <c r="F51" s="3"/>
      <c r="G51" s="3"/>
      <c r="H51" s="3"/>
      <c r="I51" s="3"/>
    </row>
    <row r="52" spans="1:16" x14ac:dyDescent="0.15">
      <c r="A52" s="23"/>
      <c r="B52" s="24"/>
      <c r="C52" s="25"/>
      <c r="D52" s="3"/>
      <c r="E52" s="3"/>
      <c r="F52" s="3"/>
      <c r="G52" s="3"/>
      <c r="H52" s="3"/>
      <c r="I52" s="3"/>
    </row>
    <row r="53" spans="1:16" x14ac:dyDescent="0.15">
      <c r="A53" s="23"/>
      <c r="B53" s="24"/>
      <c r="C53" s="25"/>
      <c r="D53" s="3"/>
      <c r="E53" s="3"/>
      <c r="F53" s="3"/>
      <c r="G53" s="3"/>
      <c r="H53" s="3"/>
      <c r="I53" s="3"/>
    </row>
    <row r="54" spans="1:16" x14ac:dyDescent="0.15">
      <c r="A54" s="36" t="s">
        <v>17</v>
      </c>
      <c r="B54" s="37"/>
      <c r="C54" s="38"/>
      <c r="D54" s="3" t="s">
        <v>7</v>
      </c>
      <c r="E54" s="3">
        <f>D60</f>
        <v>54864.523809523816</v>
      </c>
      <c r="F54" s="3">
        <f>E60</f>
        <v>39660.932142857142</v>
      </c>
      <c r="G54" s="3">
        <f>F60</f>
        <v>52493.057851190475</v>
      </c>
      <c r="H54" s="3">
        <f>G60</f>
        <v>10543.9334513988</v>
      </c>
      <c r="I54" s="3">
        <f>H60</f>
        <v>12662.152805391524</v>
      </c>
      <c r="J54" s="3">
        <f>I60</f>
        <v>26321.348461335117</v>
      </c>
      <c r="K54" s="3">
        <f>J60</f>
        <v>25443.276613377093</v>
      </c>
      <c r="L54" s="3">
        <f>K60</f>
        <v>37224.009128055623</v>
      </c>
      <c r="M54" s="3">
        <f>L60</f>
        <v>68878.350156708533</v>
      </c>
      <c r="N54" s="3">
        <f>M60</f>
        <v>17803.781554039015</v>
      </c>
      <c r="O54" s="3">
        <f>N60</f>
        <v>18641.391455132456</v>
      </c>
    </row>
    <row r="55" spans="1:16" x14ac:dyDescent="0.15">
      <c r="A55" s="39"/>
      <c r="B55" s="40"/>
      <c r="C55" s="41"/>
      <c r="D55" s="3"/>
      <c r="E55" s="3"/>
      <c r="F55" s="3"/>
      <c r="G55" s="3"/>
      <c r="H55" s="3"/>
      <c r="I55" s="3"/>
    </row>
    <row r="56" spans="1:16" x14ac:dyDescent="0.15">
      <c r="A56" s="36"/>
      <c r="B56" s="37"/>
      <c r="C56" s="38"/>
      <c r="D56" s="3"/>
      <c r="E56" s="3"/>
      <c r="F56" s="3"/>
      <c r="G56" s="3"/>
      <c r="H56" s="3"/>
      <c r="I56" s="3"/>
    </row>
    <row r="57" spans="1:16" x14ac:dyDescent="0.15">
      <c r="A57" s="42" t="s">
        <v>18</v>
      </c>
      <c r="B57" s="43"/>
      <c r="C57" s="44"/>
      <c r="D57" s="3">
        <f>D16-D50</f>
        <v>54864.523809523816</v>
      </c>
      <c r="E57" s="3">
        <f t="shared" ref="E57:P57" si="10">E16-E50</f>
        <v>39660.932142857142</v>
      </c>
      <c r="F57" s="3">
        <f t="shared" si="10"/>
        <v>52493.057851190475</v>
      </c>
      <c r="G57" s="3">
        <f t="shared" si="10"/>
        <v>10543.9334513988</v>
      </c>
      <c r="H57" s="3">
        <f t="shared" si="10"/>
        <v>12662.152805391524</v>
      </c>
      <c r="I57" s="3">
        <f t="shared" si="10"/>
        <v>26321.348461335117</v>
      </c>
      <c r="J57" s="3">
        <f t="shared" si="10"/>
        <v>25443.276613377093</v>
      </c>
      <c r="K57" s="3">
        <f t="shared" si="10"/>
        <v>37224.009128055623</v>
      </c>
      <c r="L57" s="3">
        <f t="shared" si="10"/>
        <v>68878.350156708533</v>
      </c>
      <c r="M57" s="3">
        <f t="shared" si="10"/>
        <v>17803.781554039015</v>
      </c>
      <c r="N57" s="3">
        <f t="shared" si="10"/>
        <v>18641.391455132456</v>
      </c>
      <c r="O57" s="3">
        <f t="shared" si="10"/>
        <v>18212.075108594203</v>
      </c>
      <c r="P57" s="3">
        <f t="shared" si="10"/>
        <v>382748.83253760356</v>
      </c>
    </row>
    <row r="58" spans="1:16" x14ac:dyDescent="0.15">
      <c r="A58" s="39"/>
      <c r="B58" s="40"/>
      <c r="C58" s="41"/>
      <c r="D58" s="3"/>
      <c r="E58" s="3"/>
      <c r="F58" s="3"/>
      <c r="G58" s="3"/>
      <c r="H58" s="3"/>
      <c r="I58" s="3"/>
    </row>
    <row r="59" spans="1:16" x14ac:dyDescent="0.15">
      <c r="A59" s="26"/>
      <c r="B59" s="27"/>
      <c r="C59" s="28"/>
      <c r="D59" s="3"/>
      <c r="E59" s="3"/>
      <c r="F59" s="3"/>
      <c r="G59" s="3"/>
      <c r="H59" s="3"/>
      <c r="I59" s="3"/>
    </row>
    <row r="60" spans="1:16" ht="13.5" thickBot="1" x14ac:dyDescent="0.2">
      <c r="A60" s="45" t="s">
        <v>19</v>
      </c>
      <c r="B60" s="46"/>
      <c r="C60" s="47"/>
      <c r="D60" s="18">
        <f>D57</f>
        <v>54864.523809523816</v>
      </c>
      <c r="E60" s="18">
        <f>E57</f>
        <v>39660.932142857142</v>
      </c>
      <c r="F60" s="18">
        <f>F57</f>
        <v>52493.057851190475</v>
      </c>
      <c r="G60" s="18">
        <f>G57</f>
        <v>10543.9334513988</v>
      </c>
      <c r="H60" s="18">
        <f>H57</f>
        <v>12662.152805391524</v>
      </c>
      <c r="I60" s="18">
        <f>I57</f>
        <v>26321.348461335117</v>
      </c>
      <c r="J60" s="18">
        <f>J57</f>
        <v>25443.276613377093</v>
      </c>
      <c r="K60" s="18">
        <f>K57</f>
        <v>37224.009128055623</v>
      </c>
      <c r="L60" s="18">
        <f>L57</f>
        <v>68878.350156708533</v>
      </c>
      <c r="M60" s="18">
        <f>M57</f>
        <v>17803.781554039015</v>
      </c>
      <c r="N60" s="18">
        <f>N57</f>
        <v>18641.391455132456</v>
      </c>
      <c r="O60" s="18">
        <f>O57</f>
        <v>18212.075108594203</v>
      </c>
      <c r="P60" s="19"/>
    </row>
    <row r="61" spans="1:16" x14ac:dyDescent="0.15">
      <c r="A61" s="2"/>
      <c r="B61" s="2"/>
      <c r="C61" s="2"/>
      <c r="D61" s="3"/>
      <c r="E61" s="3"/>
      <c r="F61" s="3"/>
      <c r="G61" s="3"/>
      <c r="H61" s="3"/>
      <c r="I61" s="3"/>
    </row>
    <row r="62" spans="1:16" x14ac:dyDescent="0.15">
      <c r="A62" s="2"/>
      <c r="B62" s="2"/>
      <c r="C62" s="2"/>
      <c r="D62" s="3"/>
      <c r="E62" s="3"/>
      <c r="F62" s="3"/>
      <c r="G62" s="3"/>
      <c r="H62" s="3"/>
      <c r="I62" s="3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15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15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15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15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15">
      <c r="A128" s="2"/>
      <c r="B128" s="2"/>
      <c r="C128" s="2"/>
      <c r="D128" s="2"/>
      <c r="E128" s="2"/>
      <c r="F128" s="2"/>
      <c r="G128" s="2"/>
      <c r="H128" s="2"/>
      <c r="I128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RowHeight="12.75" x14ac:dyDescent="0.15"/>
  <cols>
    <col min="3" max="3" width="10.78515625" customWidth="1"/>
    <col min="4" max="4" width="11.32421875" customWidth="1"/>
    <col min="5" max="5" width="11.4609375" customWidth="1"/>
    <col min="6" max="6" width="12.40625" customWidth="1"/>
    <col min="7" max="7" width="11.8671875" customWidth="1"/>
    <col min="8" max="8" width="12.40625" customWidth="1"/>
    <col min="13" max="13" width="13.34765625" customWidth="1"/>
    <col min="14" max="14" width="12.5390625" customWidth="1"/>
    <col min="15" max="15" width="12.13671875" customWidth="1"/>
    <col min="16" max="16" width="12.5390625" customWidth="1"/>
  </cols>
  <sheetData>
    <row r="1" spans="1:16" ht="18" x14ac:dyDescent="0.2">
      <c r="A1" s="4" t="s">
        <v>20</v>
      </c>
      <c r="D1" t="s">
        <v>64</v>
      </c>
    </row>
    <row r="3" spans="1:16" ht="14.25" x14ac:dyDescent="0.15">
      <c r="A3" s="5">
        <v>-1</v>
      </c>
      <c r="B3" s="6"/>
    </row>
    <row r="5" spans="1:16" ht="14.25" x14ac:dyDescent="0.15">
      <c r="A5" s="7"/>
      <c r="B5" s="7"/>
      <c r="C5" s="8" t="s">
        <v>7</v>
      </c>
      <c r="D5" s="8" t="s">
        <v>7</v>
      </c>
      <c r="E5" s="8" t="s">
        <v>2</v>
      </c>
      <c r="F5" s="8" t="s">
        <v>3</v>
      </c>
      <c r="G5" s="8" t="s">
        <v>21</v>
      </c>
      <c r="H5" s="8" t="s">
        <v>4</v>
      </c>
      <c r="I5" s="8" t="s">
        <v>22</v>
      </c>
      <c r="J5" s="8" t="s">
        <v>23</v>
      </c>
      <c r="K5" s="8" t="s">
        <v>41</v>
      </c>
      <c r="L5" s="8" t="s">
        <v>42</v>
      </c>
      <c r="M5" s="8" t="s">
        <v>57</v>
      </c>
      <c r="N5" s="8" t="s">
        <v>58</v>
      </c>
      <c r="O5" s="8" t="s">
        <v>36</v>
      </c>
      <c r="P5" s="8" t="s">
        <v>37</v>
      </c>
    </row>
    <row r="6" spans="1:16" ht="14.25" x14ac:dyDescent="0.1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" thickBot="1" x14ac:dyDescent="0.2">
      <c r="A7" s="7" t="s">
        <v>7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4.25" x14ac:dyDescent="0.1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4.25" x14ac:dyDescent="0.15">
      <c r="A9" s="7" t="s">
        <v>7</v>
      </c>
      <c r="B9" s="7"/>
      <c r="C9" s="8"/>
      <c r="D9" s="8"/>
      <c r="E9" s="8"/>
      <c r="F9" s="8"/>
      <c r="G9" s="8"/>
      <c r="H9" s="8"/>
      <c r="I9" s="8"/>
      <c r="J9" s="8"/>
    </row>
    <row r="10" spans="1:16" ht="14.25" x14ac:dyDescent="0.15">
      <c r="A10" s="7" t="s">
        <v>7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4.25" x14ac:dyDescent="0.1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4.25" x14ac:dyDescent="0.15">
      <c r="A12" s="7" t="s">
        <v>7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4.25" x14ac:dyDescent="0.15">
      <c r="A13" s="7" t="s">
        <v>7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4.25" x14ac:dyDescent="0.1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" thickBot="1" x14ac:dyDescent="0.2">
      <c r="A15" s="7" t="s">
        <v>7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" thickTop="1" x14ac:dyDescent="0.15">
      <c r="A16" s="7" t="s">
        <v>7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4.25" x14ac:dyDescent="0.1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4.25" x14ac:dyDescent="0.1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" thickBot="1" x14ac:dyDescent="0.2">
      <c r="A19" s="7" t="s">
        <v>7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4.25" x14ac:dyDescent="0.15">
      <c r="A20" s="7" t="s">
        <v>7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4.25" x14ac:dyDescent="0.15">
      <c r="A21" s="7" t="s">
        <v>7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4.25" x14ac:dyDescent="0.1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4.25" x14ac:dyDescent="0.1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4.25" x14ac:dyDescent="0.1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4.25" x14ac:dyDescent="0.1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4.25" x14ac:dyDescent="0.1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4.25" x14ac:dyDescent="0.1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4.25" x14ac:dyDescent="0.1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4.25" x14ac:dyDescent="0.1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4.25" x14ac:dyDescent="0.1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4.25" x14ac:dyDescent="0.15">
      <c r="A31" s="7" t="s">
        <v>24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4.25" x14ac:dyDescent="0.15">
      <c r="A32" s="7" t="s">
        <v>25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4.25" x14ac:dyDescent="0.1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4.25" x14ac:dyDescent="0.15">
      <c r="A34" s="7" t="s">
        <v>26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4.25" x14ac:dyDescent="0.15">
      <c r="A35" s="7" t="s">
        <v>27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4.25" x14ac:dyDescent="0.1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4.25" x14ac:dyDescent="0.1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4.25" x14ac:dyDescent="0.1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" thickBot="1" x14ac:dyDescent="0.2">
      <c r="A39" s="11" t="s">
        <v>28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4.25" x14ac:dyDescent="0.15">
      <c r="A40" s="11" t="s">
        <v>29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4.25" x14ac:dyDescent="0.15">
      <c r="A41" s="7" t="s">
        <v>7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4.25" x14ac:dyDescent="0.1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4.25" x14ac:dyDescent="0.1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4.25" x14ac:dyDescent="0.1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4.25" x14ac:dyDescent="0.15">
      <c r="A45" s="11" t="s">
        <v>59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4.25" x14ac:dyDescent="0.1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4.25" x14ac:dyDescent="0.15">
      <c r="A47" s="7"/>
      <c r="B47" s="7"/>
      <c r="C47" s="8" t="s">
        <v>7</v>
      </c>
      <c r="D47" s="8" t="s">
        <v>7</v>
      </c>
      <c r="E47" s="8" t="s">
        <v>2</v>
      </c>
      <c r="F47" s="8" t="s">
        <v>3</v>
      </c>
      <c r="G47" s="8" t="s">
        <v>21</v>
      </c>
      <c r="H47" s="8" t="s">
        <v>4</v>
      </c>
      <c r="I47" s="8" t="s">
        <v>22</v>
      </c>
      <c r="J47" s="8" t="s">
        <v>23</v>
      </c>
      <c r="K47" s="8" t="s">
        <v>41</v>
      </c>
      <c r="L47" s="8" t="s">
        <v>42</v>
      </c>
      <c r="M47" s="8" t="s">
        <v>57</v>
      </c>
      <c r="N47" s="8" t="s">
        <v>58</v>
      </c>
      <c r="O47" s="8" t="s">
        <v>36</v>
      </c>
      <c r="P47" s="8" t="s">
        <v>37</v>
      </c>
    </row>
    <row r="48" spans="1:16" ht="14.25" x14ac:dyDescent="0.15">
      <c r="A48" s="7"/>
      <c r="B48" s="7"/>
      <c r="C48" s="7"/>
      <c r="D48" s="7"/>
      <c r="E48" s="7"/>
      <c r="F48" s="7"/>
      <c r="G48" s="7"/>
      <c r="H48" s="7"/>
      <c r="J48" s="7"/>
    </row>
    <row r="49" spans="1:16" ht="15" thickBot="1" x14ac:dyDescent="0.2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" thickTop="1" x14ac:dyDescent="0.15">
      <c r="A50" s="7"/>
      <c r="B50" s="7"/>
      <c r="C50" s="7"/>
      <c r="D50" s="7"/>
      <c r="E50" s="7"/>
      <c r="F50" s="7"/>
      <c r="G50" s="7"/>
      <c r="H50" s="7"/>
      <c r="J50" s="7"/>
    </row>
    <row r="51" spans="1:16" ht="15" thickBot="1" x14ac:dyDescent="0.2">
      <c r="A51" s="11" t="s">
        <v>30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5" thickTop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4.25" x14ac:dyDescent="0.1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4.25" x14ac:dyDescent="0.1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4.25" x14ac:dyDescent="0.1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4.25" x14ac:dyDescent="0.1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4.25" x14ac:dyDescent="0.1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4.25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4.25" x14ac:dyDescent="0.1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4.25" x14ac:dyDescent="0.1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4.25" x14ac:dyDescent="0.15">
      <c r="A61" s="7" t="s">
        <v>7</v>
      </c>
      <c r="B61" s="7"/>
      <c r="C61" s="7"/>
      <c r="D61" s="7"/>
      <c r="E61" s="7"/>
      <c r="F61" s="7"/>
      <c r="G61" s="7"/>
      <c r="H61" s="7"/>
      <c r="J61" s="7"/>
    </row>
    <row r="62" spans="1:16" ht="14.25" x14ac:dyDescent="0.15">
      <c r="A62" s="7" t="s">
        <v>7</v>
      </c>
      <c r="B62" s="7"/>
      <c r="C62" s="7"/>
      <c r="D62" s="7"/>
      <c r="E62" s="7"/>
      <c r="F62" s="7"/>
      <c r="G62" s="7"/>
      <c r="H62" s="7"/>
      <c r="J62" s="7"/>
    </row>
    <row r="63" spans="1:16" ht="14.25" x14ac:dyDescent="0.15">
      <c r="A63" s="7"/>
      <c r="B63" s="7"/>
      <c r="C63" s="7"/>
      <c r="D63" s="7"/>
      <c r="E63" s="7"/>
      <c r="F63" s="7"/>
      <c r="G63" s="7"/>
      <c r="H63" s="7"/>
      <c r="J63" s="7"/>
    </row>
    <row r="64" spans="1:16" ht="14.25" x14ac:dyDescent="0.15">
      <c r="A64" s="7" t="s">
        <v>31</v>
      </c>
      <c r="B64" s="7"/>
      <c r="C64" s="7"/>
      <c r="D64" s="7"/>
      <c r="E64" s="7"/>
      <c r="F64" s="7"/>
      <c r="G64" s="7"/>
      <c r="H64" s="7"/>
      <c r="J64" s="7"/>
    </row>
    <row r="65" spans="1:16" ht="14.25" x14ac:dyDescent="0.15">
      <c r="A65" s="7" t="s">
        <v>55</v>
      </c>
      <c r="B65" s="7"/>
      <c r="C65" s="7"/>
      <c r="D65" s="7"/>
      <c r="E65" s="7"/>
      <c r="F65" s="7"/>
      <c r="G65" s="7"/>
      <c r="H65" s="7"/>
      <c r="J65" s="7"/>
    </row>
    <row r="66" spans="1:16" ht="14.25" x14ac:dyDescent="0.15">
      <c r="A66" s="7" t="s">
        <v>56</v>
      </c>
      <c r="B66" s="7"/>
      <c r="C66" s="7"/>
      <c r="D66" s="7"/>
      <c r="E66" s="7"/>
      <c r="F66" s="7"/>
      <c r="G66" s="7"/>
      <c r="H66" s="7"/>
      <c r="J66" s="7"/>
    </row>
    <row r="67" spans="1:16" ht="14.25" x14ac:dyDescent="0.15">
      <c r="A67" s="7"/>
      <c r="B67" s="7"/>
      <c r="C67" s="7"/>
      <c r="D67" s="7"/>
      <c r="E67" s="7"/>
      <c r="F67" s="7"/>
      <c r="G67" s="7"/>
      <c r="H67" s="7"/>
      <c r="J67" s="7"/>
    </row>
    <row r="68" spans="1:16" ht="15" thickBot="1" x14ac:dyDescent="0.2">
      <c r="A68" s="11" t="s">
        <v>7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5" thickTop="1" x14ac:dyDescent="0.15">
      <c r="A69" s="11" t="s">
        <v>7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4.25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4.25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4.25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4.25" x14ac:dyDescent="0.15">
      <c r="A73" s="11" t="s">
        <v>32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4.25" x14ac:dyDescent="0.15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4.25" x14ac:dyDescent="0.15">
      <c r="A75" s="11" t="s">
        <v>33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4.25" x14ac:dyDescent="0.15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4.25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4.25" x14ac:dyDescent="0.15">
      <c r="A78" s="7"/>
      <c r="B78" s="7"/>
      <c r="C78" s="8" t="s">
        <v>7</v>
      </c>
      <c r="D78" s="8" t="s">
        <v>7</v>
      </c>
      <c r="E78" s="8" t="s">
        <v>2</v>
      </c>
      <c r="F78" s="8" t="s">
        <v>3</v>
      </c>
      <c r="G78" s="8" t="s">
        <v>21</v>
      </c>
      <c r="H78" s="8" t="s">
        <v>4</v>
      </c>
      <c r="I78" s="8" t="s">
        <v>22</v>
      </c>
      <c r="J78" s="8" t="s">
        <v>23</v>
      </c>
      <c r="K78" s="8" t="s">
        <v>41</v>
      </c>
      <c r="L78" s="8" t="s">
        <v>42</v>
      </c>
      <c r="M78" s="8" t="s">
        <v>57</v>
      </c>
      <c r="N78" s="8" t="s">
        <v>58</v>
      </c>
      <c r="O78" s="8" t="s">
        <v>36</v>
      </c>
      <c r="P78" s="8" t="s">
        <v>37</v>
      </c>
    </row>
    <row r="79" spans="1:16" ht="14.25" x14ac:dyDescent="0.1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4.25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4.25" x14ac:dyDescent="0.15">
      <c r="A81" s="7" t="s">
        <v>63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4.25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4.25" x14ac:dyDescent="0.15">
      <c r="A83" s="7" t="s">
        <v>62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4.25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" thickBot="1" x14ac:dyDescent="0.2">
      <c r="A85" s="7" t="s">
        <v>34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4.25" x14ac:dyDescent="0.15">
      <c r="A86" s="7" t="s">
        <v>7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4.25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4.25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4.25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4.25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4.25" x14ac:dyDescent="0.15">
      <c r="A91" s="7" t="s">
        <v>60</v>
      </c>
      <c r="B91" s="7"/>
      <c r="C91" t="s">
        <v>7</v>
      </c>
      <c r="D91" t="s">
        <v>7</v>
      </c>
      <c r="E91" t="s">
        <v>35</v>
      </c>
      <c r="F91" t="s">
        <v>35</v>
      </c>
      <c r="G91" t="s">
        <v>35</v>
      </c>
      <c r="H91" t="s">
        <v>35</v>
      </c>
      <c r="I91" t="s">
        <v>35</v>
      </c>
      <c r="J91" t="s">
        <v>35</v>
      </c>
      <c r="K91" t="s">
        <v>35</v>
      </c>
      <c r="L91" t="s">
        <v>35</v>
      </c>
      <c r="M91" t="s">
        <v>35</v>
      </c>
      <c r="N91" t="s">
        <v>35</v>
      </c>
      <c r="O91" t="s">
        <v>35</v>
      </c>
      <c r="P91" t="s">
        <v>35</v>
      </c>
    </row>
    <row r="92" spans="1:16" ht="14.25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4.25" x14ac:dyDescent="0.15">
      <c r="A93" s="7" t="s">
        <v>7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4.25" x14ac:dyDescent="0.15">
      <c r="A94" s="7" t="s">
        <v>7</v>
      </c>
      <c r="B94" s="7"/>
      <c r="D94" s="7"/>
      <c r="E94" s="7"/>
      <c r="F94" s="7"/>
      <c r="G94" s="7"/>
      <c r="H94" s="7"/>
      <c r="I94" s="7"/>
      <c r="J94" s="7"/>
    </row>
    <row r="95" spans="1:16" ht="14.25" x14ac:dyDescent="0.15">
      <c r="A95" s="7" t="s">
        <v>7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4.25" x14ac:dyDescent="0.15">
      <c r="A96" s="7" t="s">
        <v>7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4.25" x14ac:dyDescent="0.15">
      <c r="A97" s="7" t="s">
        <v>7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4.25" x14ac:dyDescent="0.15">
      <c r="A98" s="7" t="s">
        <v>7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4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" thickBot="1" x14ac:dyDescent="0.2">
      <c r="A100" s="11" t="s">
        <v>38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4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4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4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4.25" x14ac:dyDescent="0.15">
      <c r="A104" s="11" t="s">
        <v>39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4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4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4.25" x14ac:dyDescent="0.15">
      <c r="A107" s="7"/>
      <c r="B107" s="7"/>
      <c r="C107" s="8" t="s">
        <v>0</v>
      </c>
      <c r="D107" s="8" t="s">
        <v>1</v>
      </c>
      <c r="E107" s="8" t="s">
        <v>2</v>
      </c>
      <c r="F107" s="8" t="s">
        <v>3</v>
      </c>
      <c r="G107" s="8" t="s">
        <v>21</v>
      </c>
      <c r="H107" s="8" t="s">
        <v>4</v>
      </c>
      <c r="I107" s="7"/>
      <c r="J107" s="7"/>
    </row>
    <row r="108" spans="1:10" ht="14.25" x14ac:dyDescent="0.1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4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4.25" x14ac:dyDescent="0.15">
      <c r="A110" s="7" t="s">
        <v>61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4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4.25" x14ac:dyDescent="0.15">
      <c r="A112" s="7" t="s">
        <v>54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4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" thickBot="1" x14ac:dyDescent="0.2">
      <c r="A114" s="11" t="s">
        <v>40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4.25" x14ac:dyDescent="0.15">
      <c r="A115" s="7" t="s">
        <v>7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4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4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1913553D3EB4479A5F0D40DB0A3B87" ma:contentTypeVersion="14" ma:contentTypeDescription="Create a new document." ma:contentTypeScope="" ma:versionID="864a8694e39acdd57e29974a4a063115">
  <xsd:schema xmlns:xsd="http://www.w3.org/2001/XMLSchema" xmlns:xs="http://www.w3.org/2001/XMLSchema" xmlns:p="http://schemas.microsoft.com/office/2006/metadata/properties" xmlns:ns3="e2529e2e-246e-4beb-bcc0-0746cc8768ab" xmlns:ns4="f4749491-4d80-4c02-8964-7cff4f7a4456" targetNamespace="http://schemas.microsoft.com/office/2006/metadata/properties" ma:root="true" ma:fieldsID="47df3f6aa231fc91248dc49bef5a5d88" ns3:_="" ns4:_="">
    <xsd:import namespace="e2529e2e-246e-4beb-bcc0-0746cc8768ab"/>
    <xsd:import namespace="f4749491-4d80-4c02-8964-7cff4f7a445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529e2e-246e-4beb-bcc0-0746cc8768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49491-4d80-4c02-8964-7cff4f7a445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535F99-4761-479F-9E86-19010FC8A5C5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e2529e2e-246e-4beb-bcc0-0746cc8768ab"/>
    <ds:schemaRef ds:uri="f4749491-4d80-4c02-8964-7cff4f7a4456"/>
  </ds:schemaRefs>
</ds:datastoreItem>
</file>

<file path=customXml/itemProps2.xml><?xml version="1.0" encoding="utf-8"?>
<ds:datastoreItem xmlns:ds="http://schemas.openxmlformats.org/officeDocument/2006/customXml" ds:itemID="{A7E7556F-0ED7-4A65-BAD5-A804BAA5C7E9}">
  <ds:schemaRefs>
    <ds:schemaRef ds:uri="http://schemas.microsoft.com/office/2006/metadata/properties"/>
    <ds:schemaRef ds:uri="http://www.w3.org/2000/xmlns/"/>
  </ds:schemaRefs>
</ds:datastoreItem>
</file>

<file path=customXml/itemProps3.xml><?xml version="1.0" encoding="utf-8"?>
<ds:datastoreItem xmlns:ds="http://schemas.openxmlformats.org/officeDocument/2006/customXml" ds:itemID="{2F84393D-1892-4BEF-A055-56C4018C3D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Ovidiu Milascon (2019208)</dc:creator>
  <cp:lastPrinted>2016-08-19T14:08:18Z</cp:lastPrinted>
  <dcterms:created xsi:type="dcterms:W3CDTF">2011-01-20T13:47:40Z</dcterms:created>
  <dcterms:modified xsi:type="dcterms:W3CDTF">2022-11-15T19:15:03Z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0x010100321913553D3EB4479A5F0D40DB0A3B87</vt:lpwstr>
  </property>
</Properties>
</file>