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adamc\Documents\"/>
    </mc:Choice>
  </mc:AlternateContent>
  <xr:revisionPtr revIDLastSave="0" documentId="8_{98629EFC-EDE0-4067-AE0A-FCA66E85D60C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8" i="1" l="1"/>
  <c r="AT8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6" i="1"/>
  <c r="M6" i="1"/>
  <c r="N6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G6" i="1"/>
  <c r="I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O96" i="1" l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6" i="1"/>
  <c r="F6" i="1" s="1"/>
  <c r="O6" i="1" s="1"/>
  <c r="B7" i="1"/>
  <c r="B8" i="1" s="1"/>
  <c r="B9" i="1" s="1"/>
  <c r="B10" i="1" s="1"/>
  <c r="B11" i="1" s="1"/>
  <c r="F9" i="1" l="1"/>
  <c r="F10" i="1"/>
  <c r="B12" i="1"/>
  <c r="F11" i="1"/>
  <c r="F8" i="1"/>
  <c r="F7" i="1"/>
  <c r="B13" i="1" l="1"/>
  <c r="F12" i="1"/>
  <c r="B14" i="1" l="1"/>
  <c r="F13" i="1"/>
  <c r="B15" i="1" l="1"/>
  <c r="F14" i="1"/>
  <c r="B16" i="1" l="1"/>
  <c r="F15" i="1"/>
  <c r="B17" i="1" l="1"/>
  <c r="F16" i="1"/>
  <c r="B18" i="1" l="1"/>
  <c r="F17" i="1"/>
  <c r="B19" i="1" l="1"/>
  <c r="F18" i="1"/>
  <c r="B20" i="1" l="1"/>
  <c r="F19" i="1"/>
  <c r="B21" i="1" l="1"/>
  <c r="F20" i="1"/>
  <c r="B22" i="1" l="1"/>
  <c r="F21" i="1"/>
  <c r="B23" i="1" l="1"/>
  <c r="F22" i="1"/>
  <c r="B24" i="1" l="1"/>
  <c r="F23" i="1"/>
  <c r="B25" i="1" l="1"/>
  <c r="F24" i="1"/>
  <c r="B26" i="1" l="1"/>
  <c r="F25" i="1"/>
  <c r="B27" i="1" l="1"/>
  <c r="F26" i="1"/>
  <c r="B28" i="1" l="1"/>
  <c r="F27" i="1"/>
  <c r="B29" i="1" l="1"/>
  <c r="F28" i="1"/>
  <c r="B30" i="1" l="1"/>
  <c r="F29" i="1"/>
  <c r="B31" i="1" l="1"/>
  <c r="F30" i="1"/>
  <c r="B32" i="1" l="1"/>
  <c r="F31" i="1"/>
  <c r="B33" i="1" l="1"/>
  <c r="F32" i="1"/>
  <c r="B34" i="1" l="1"/>
  <c r="F33" i="1"/>
  <c r="B35" i="1" l="1"/>
  <c r="F34" i="1"/>
  <c r="B36" i="1" l="1"/>
  <c r="F35" i="1"/>
  <c r="B37" i="1" l="1"/>
  <c r="F36" i="1"/>
  <c r="B38" i="1" l="1"/>
  <c r="F37" i="1"/>
  <c r="B39" i="1" l="1"/>
  <c r="F38" i="1"/>
  <c r="B40" i="1" l="1"/>
  <c r="F39" i="1"/>
  <c r="B41" i="1" l="1"/>
  <c r="F40" i="1"/>
  <c r="B42" i="1" l="1"/>
  <c r="F41" i="1"/>
  <c r="B43" i="1" l="1"/>
  <c r="F42" i="1"/>
  <c r="B44" i="1" l="1"/>
  <c r="F43" i="1"/>
  <c r="B45" i="1" l="1"/>
  <c r="F44" i="1"/>
  <c r="B46" i="1" l="1"/>
  <c r="F45" i="1"/>
  <c r="B47" i="1" l="1"/>
  <c r="F46" i="1"/>
  <c r="B48" i="1" l="1"/>
  <c r="F47" i="1"/>
  <c r="B49" i="1" l="1"/>
  <c r="F48" i="1"/>
  <c r="B50" i="1" l="1"/>
  <c r="F49" i="1"/>
  <c r="B51" i="1" l="1"/>
  <c r="F50" i="1"/>
  <c r="B52" i="1" l="1"/>
  <c r="F51" i="1"/>
  <c r="B53" i="1" l="1"/>
  <c r="F52" i="1"/>
  <c r="B54" i="1" l="1"/>
  <c r="F53" i="1"/>
  <c r="B55" i="1" l="1"/>
  <c r="F54" i="1"/>
  <c r="B56" i="1" l="1"/>
  <c r="F55" i="1"/>
  <c r="B57" i="1" l="1"/>
  <c r="F56" i="1"/>
  <c r="B58" i="1" l="1"/>
  <c r="F57" i="1"/>
  <c r="B59" i="1" l="1"/>
  <c r="F58" i="1"/>
  <c r="B60" i="1" l="1"/>
  <c r="F59" i="1"/>
  <c r="B61" i="1" l="1"/>
  <c r="F60" i="1"/>
  <c r="B62" i="1" l="1"/>
  <c r="F61" i="1"/>
  <c r="B63" i="1" l="1"/>
  <c r="F62" i="1"/>
  <c r="B64" i="1" l="1"/>
  <c r="F63" i="1"/>
  <c r="B65" i="1" l="1"/>
  <c r="F64" i="1"/>
  <c r="B66" i="1" l="1"/>
  <c r="F65" i="1"/>
  <c r="B67" i="1" l="1"/>
  <c r="F66" i="1"/>
  <c r="B68" i="1" l="1"/>
  <c r="F67" i="1"/>
  <c r="B69" i="1" l="1"/>
  <c r="F68" i="1"/>
  <c r="B70" i="1" l="1"/>
  <c r="F69" i="1"/>
  <c r="B71" i="1" l="1"/>
  <c r="F70" i="1"/>
  <c r="B72" i="1" l="1"/>
  <c r="F71" i="1"/>
  <c r="B73" i="1" l="1"/>
  <c r="F72" i="1"/>
  <c r="B74" i="1" l="1"/>
  <c r="F73" i="1"/>
  <c r="B75" i="1" l="1"/>
  <c r="F74" i="1"/>
  <c r="B76" i="1" l="1"/>
  <c r="F75" i="1"/>
  <c r="B77" i="1" l="1"/>
  <c r="F76" i="1"/>
  <c r="B78" i="1" l="1"/>
  <c r="F77" i="1"/>
  <c r="B79" i="1" l="1"/>
  <c r="F78" i="1"/>
  <c r="B80" i="1" l="1"/>
  <c r="F79" i="1"/>
  <c r="B81" i="1" l="1"/>
  <c r="F80" i="1"/>
  <c r="B82" i="1" l="1"/>
  <c r="F81" i="1"/>
  <c r="B83" i="1" l="1"/>
  <c r="F82" i="1"/>
  <c r="B84" i="1" l="1"/>
  <c r="F83" i="1"/>
  <c r="B85" i="1" l="1"/>
  <c r="F84" i="1"/>
  <c r="B86" i="1" l="1"/>
  <c r="F85" i="1"/>
  <c r="B87" i="1" l="1"/>
  <c r="F86" i="1"/>
  <c r="B88" i="1" l="1"/>
  <c r="F87" i="1"/>
  <c r="B89" i="1" l="1"/>
  <c r="F88" i="1"/>
  <c r="B90" i="1" l="1"/>
  <c r="F89" i="1"/>
  <c r="B91" i="1" l="1"/>
  <c r="F90" i="1"/>
  <c r="B92" i="1" l="1"/>
  <c r="F91" i="1"/>
  <c r="B93" i="1" l="1"/>
  <c r="F92" i="1"/>
  <c r="B94" i="1" l="1"/>
  <c r="F93" i="1"/>
  <c r="B95" i="1" l="1"/>
  <c r="F94" i="1"/>
  <c r="B96" i="1" l="1"/>
  <c r="F96" i="1" s="1"/>
  <c r="F95" i="1"/>
</calcChain>
</file>

<file path=xl/sharedStrings.xml><?xml version="1.0" encoding="utf-8"?>
<sst xmlns="http://schemas.openxmlformats.org/spreadsheetml/2006/main" count="64" uniqueCount="27">
  <si>
    <t>Load</t>
  </si>
  <si>
    <t>Dyno Speed</t>
  </si>
  <si>
    <t>Fuel Flow Rate</t>
  </si>
  <si>
    <t>Lambda</t>
  </si>
  <si>
    <t>Torque</t>
  </si>
  <si>
    <t>Power</t>
  </si>
  <si>
    <t>BMEP</t>
  </si>
  <si>
    <t>SFC</t>
  </si>
  <si>
    <t>Overall thermal efficiency</t>
  </si>
  <si>
    <t>Baro</t>
  </si>
  <si>
    <t>Humidity</t>
  </si>
  <si>
    <t>Ambient temp</t>
  </si>
  <si>
    <t>Newtons</t>
  </si>
  <si>
    <t>rpm</t>
  </si>
  <si>
    <t>l/min</t>
  </si>
  <si>
    <t>Nm</t>
  </si>
  <si>
    <t>Kw</t>
  </si>
  <si>
    <t>mBar</t>
  </si>
  <si>
    <t>%</t>
  </si>
  <si>
    <t>Deg C</t>
  </si>
  <si>
    <t>Watts</t>
  </si>
  <si>
    <t>kPa</t>
  </si>
  <si>
    <t xml:space="preserve">Pressure </t>
  </si>
  <si>
    <t>Temp</t>
  </si>
  <si>
    <t>kelvin</t>
  </si>
  <si>
    <t xml:space="preserve">Corrected Power </t>
  </si>
  <si>
    <t>Kg/kWh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</si>
</sst>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 vs</a:t>
            </a:r>
            <a:r>
              <a:rPr lang="en-US" baseline="0"/>
              <a:t> Engine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BsC'!$H$4:$H$5</c:f>
              <c:strCache>
                <c:ptCount val="2"/>
                <c:pt idx="0">
                  <c:v>SFC</c:v>
                </c:pt>
                <c:pt idx="1">
                  <c:v>Kg/kWh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BsC'!$H$6:$H$96</c:f>
              <c:numCache>
                <c:formatCode>General</c:formatCode>
                <c:ptCount val="91"/>
                <c:pt idx="0">
                  <c:v>0.36311959274441286</c:v>
                </c:pt>
                <c:pt idx="1">
                  <c:v>0.35398803978458676</c:v>
                </c:pt>
                <c:pt idx="2">
                  <c:v>0.34086988046636207</c:v>
                </c:pt>
                <c:pt idx="3">
                  <c:v>0.32046073338992526</c:v>
                </c:pt>
                <c:pt idx="4">
                  <c:v>0.30910596240691474</c:v>
                </c:pt>
                <c:pt idx="5">
                  <c:v>0.30991298364099895</c:v>
                </c:pt>
                <c:pt idx="6">
                  <c:v>0.29279504848813165</c:v>
                </c:pt>
                <c:pt idx="7">
                  <c:v>0.27822468618035379</c:v>
                </c:pt>
                <c:pt idx="8">
                  <c:v>0.27534698498407145</c:v>
                </c:pt>
                <c:pt idx="9">
                  <c:v>0.26614427073957964</c:v>
                </c:pt>
                <c:pt idx="10">
                  <c:v>0.26650404992711629</c:v>
                </c:pt>
                <c:pt idx="11">
                  <c:v>0.26929586082077822</c:v>
                </c:pt>
                <c:pt idx="12">
                  <c:v>0.26689047947320149</c:v>
                </c:pt>
                <c:pt idx="13">
                  <c:v>0.2658187443265958</c:v>
                </c:pt>
                <c:pt idx="14">
                  <c:v>0.26165255473680438</c:v>
                </c:pt>
                <c:pt idx="15">
                  <c:v>0.261346735323294</c:v>
                </c:pt>
                <c:pt idx="16">
                  <c:v>0.26786815867696329</c:v>
                </c:pt>
                <c:pt idx="17">
                  <c:v>0.27139908599739843</c:v>
                </c:pt>
                <c:pt idx="18">
                  <c:v>0.27134897612594339</c:v>
                </c:pt>
                <c:pt idx="19">
                  <c:v>0.26963758192223114</c:v>
                </c:pt>
                <c:pt idx="20">
                  <c:v>0.27109085951350337</c:v>
                </c:pt>
                <c:pt idx="21">
                  <c:v>0.26781561707447626</c:v>
                </c:pt>
                <c:pt idx="22">
                  <c:v>0.265619681234186</c:v>
                </c:pt>
                <c:pt idx="23">
                  <c:v>0.26415085286477291</c:v>
                </c:pt>
                <c:pt idx="24">
                  <c:v>0.26385907280695897</c:v>
                </c:pt>
                <c:pt idx="25">
                  <c:v>0.26240375154107409</c:v>
                </c:pt>
                <c:pt idx="26">
                  <c:v>0.26248072180656068</c:v>
                </c:pt>
                <c:pt idx="27">
                  <c:v>0.2652410869103301</c:v>
                </c:pt>
                <c:pt idx="28">
                  <c:v>0.26666548102409138</c:v>
                </c:pt>
                <c:pt idx="29">
                  <c:v>0.26482595024828753</c:v>
                </c:pt>
                <c:pt idx="30">
                  <c:v>0.26635556346743416</c:v>
                </c:pt>
                <c:pt idx="31">
                  <c:v>0.2664607996525164</c:v>
                </c:pt>
                <c:pt idx="32">
                  <c:v>0.27026297793603699</c:v>
                </c:pt>
                <c:pt idx="33">
                  <c:v>0.27120348133625566</c:v>
                </c:pt>
                <c:pt idx="34">
                  <c:v>0.27318110179493321</c:v>
                </c:pt>
                <c:pt idx="35">
                  <c:v>0.27614852724179284</c:v>
                </c:pt>
                <c:pt idx="36">
                  <c:v>0.27425245739678394</c:v>
                </c:pt>
                <c:pt idx="37">
                  <c:v>0.27467146978241486</c:v>
                </c:pt>
                <c:pt idx="38">
                  <c:v>0.27897921663027303</c:v>
                </c:pt>
                <c:pt idx="39">
                  <c:v>0.28261084387645641</c:v>
                </c:pt>
                <c:pt idx="40">
                  <c:v>0.28751177723930138</c:v>
                </c:pt>
                <c:pt idx="41">
                  <c:v>0.2942338755630004</c:v>
                </c:pt>
                <c:pt idx="42">
                  <c:v>0.29510549693381033</c:v>
                </c:pt>
                <c:pt idx="43">
                  <c:v>0.29939185432676935</c:v>
                </c:pt>
                <c:pt idx="44">
                  <c:v>0.29793429925082121</c:v>
                </c:pt>
                <c:pt idx="45">
                  <c:v>0.29960886659087377</c:v>
                </c:pt>
                <c:pt idx="46">
                  <c:v>0.29636553661418819</c:v>
                </c:pt>
                <c:pt idx="47">
                  <c:v>0.29449927754099559</c:v>
                </c:pt>
                <c:pt idx="48">
                  <c:v>0.29558745979283263</c:v>
                </c:pt>
                <c:pt idx="49">
                  <c:v>0.29231586491327316</c:v>
                </c:pt>
                <c:pt idx="50">
                  <c:v>0.29545435913025425</c:v>
                </c:pt>
                <c:pt idx="51">
                  <c:v>0.29365818882744071</c:v>
                </c:pt>
                <c:pt idx="52">
                  <c:v>0.30124271866014096</c:v>
                </c:pt>
                <c:pt idx="53">
                  <c:v>0.30026804062981383</c:v>
                </c:pt>
                <c:pt idx="54">
                  <c:v>0.30451949224382291</c:v>
                </c:pt>
                <c:pt idx="55">
                  <c:v>0.30131455274333674</c:v>
                </c:pt>
                <c:pt idx="56">
                  <c:v>0.30269180493354303</c:v>
                </c:pt>
                <c:pt idx="57">
                  <c:v>0.30576971194065983</c:v>
                </c:pt>
                <c:pt idx="58">
                  <c:v>0.3055028362988515</c:v>
                </c:pt>
                <c:pt idx="59">
                  <c:v>0.31171687640512119</c:v>
                </c:pt>
                <c:pt idx="60">
                  <c:v>0.31271548564991175</c:v>
                </c:pt>
                <c:pt idx="61">
                  <c:v>0.31495577944832737</c:v>
                </c:pt>
                <c:pt idx="62">
                  <c:v>0.31656428452170882</c:v>
                </c:pt>
                <c:pt idx="63">
                  <c:v>0.31975269629323866</c:v>
                </c:pt>
                <c:pt idx="64">
                  <c:v>0.31950113979523503</c:v>
                </c:pt>
                <c:pt idx="65">
                  <c:v>0.32063217033383112</c:v>
                </c:pt>
                <c:pt idx="66">
                  <c:v>0.32410121528748126</c:v>
                </c:pt>
                <c:pt idx="67">
                  <c:v>0.32552461796794357</c:v>
                </c:pt>
                <c:pt idx="68">
                  <c:v>0.32555186365911687</c:v>
                </c:pt>
                <c:pt idx="69">
                  <c:v>0.32230005036192222</c:v>
                </c:pt>
                <c:pt idx="70">
                  <c:v>0.32533642412466257</c:v>
                </c:pt>
                <c:pt idx="71">
                  <c:v>0.32513865242493734</c:v>
                </c:pt>
                <c:pt idx="72">
                  <c:v>0.32647511903842646</c:v>
                </c:pt>
                <c:pt idx="73">
                  <c:v>0.32743700589860014</c:v>
                </c:pt>
                <c:pt idx="74">
                  <c:v>0.32731170858516101</c:v>
                </c:pt>
                <c:pt idx="75">
                  <c:v>0.33203973153231509</c:v>
                </c:pt>
                <c:pt idx="76">
                  <c:v>0.33311542918743942</c:v>
                </c:pt>
                <c:pt idx="77">
                  <c:v>0.33662137701972777</c:v>
                </c:pt>
                <c:pt idx="78">
                  <c:v>0.34043405147319311</c:v>
                </c:pt>
                <c:pt idx="79">
                  <c:v>0.34204747204539371</c:v>
                </c:pt>
                <c:pt idx="80">
                  <c:v>0.34300407722313303</c:v>
                </c:pt>
                <c:pt idx="81">
                  <c:v>0.34694226731400457</c:v>
                </c:pt>
                <c:pt idx="82">
                  <c:v>0.34948439854769597</c:v>
                </c:pt>
                <c:pt idx="83">
                  <c:v>0.3536843914579722</c:v>
                </c:pt>
                <c:pt idx="84">
                  <c:v>0.35719555471291559</c:v>
                </c:pt>
                <c:pt idx="85">
                  <c:v>0.35757747957551256</c:v>
                </c:pt>
                <c:pt idx="86">
                  <c:v>0.36044824169950762</c:v>
                </c:pt>
                <c:pt idx="87">
                  <c:v>0.36004746193156095</c:v>
                </c:pt>
                <c:pt idx="88">
                  <c:v>0.36923843580510313</c:v>
                </c:pt>
                <c:pt idx="89">
                  <c:v>0.37422179502179231</c:v>
                </c:pt>
                <c:pt idx="90">
                  <c:v>0.37739339587729986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13-42FA-83CC-A35B7358ED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46925151"/>
        <c:axId val="1146927551"/>
      </c:lineChart>
      <c:catAx>
        <c:axId val="11469251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6927551"/>
        <c:crosses val="autoZero"/>
        <c:auto val="1"/>
        <c:lblAlgn val="ctr"/>
        <c:lblOffset val="100"/>
        <c:noMultiLvlLbl val="0"/>
      </c:catAx>
      <c:valAx>
        <c:axId val="11469275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69251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</a:t>
            </a:r>
            <a:r>
              <a:rPr lang="en-US" baseline="0"/>
              <a:t> vs Engine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BsC'!$E$4:$E$5</c:f>
              <c:strCache>
                <c:ptCount val="2"/>
                <c:pt idx="0">
                  <c:v>Torque</c:v>
                </c:pt>
                <c:pt idx="1">
                  <c:v>Nm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BsC'!$E$6:$E$96</c:f>
              <c:numCache>
                <c:formatCode>General</c:formatCode>
                <c:ptCount val="91"/>
                <c:pt idx="0">
                  <c:v>83.354124999999996</c:v>
                </c:pt>
                <c:pt idx="1">
                  <c:v>83.746139999999997</c:v>
                </c:pt>
                <c:pt idx="2">
                  <c:v>84.506534999999985</c:v>
                </c:pt>
                <c:pt idx="3">
                  <c:v>84.930334999999999</c:v>
                </c:pt>
                <c:pt idx="4">
                  <c:v>86.235964999999993</c:v>
                </c:pt>
                <c:pt idx="5">
                  <c:v>87.620649999999998</c:v>
                </c:pt>
                <c:pt idx="6">
                  <c:v>89.23272</c:v>
                </c:pt>
                <c:pt idx="7">
                  <c:v>91.114554999999996</c:v>
                </c:pt>
                <c:pt idx="8">
                  <c:v>93.128419999999991</c:v>
                </c:pt>
                <c:pt idx="9">
                  <c:v>94.363144999999989</c:v>
                </c:pt>
                <c:pt idx="10">
                  <c:v>95.342774999999989</c:v>
                </c:pt>
                <c:pt idx="11">
                  <c:v>95.997219999999984</c:v>
                </c:pt>
                <c:pt idx="12">
                  <c:v>96.553865000000002</c:v>
                </c:pt>
                <c:pt idx="13">
                  <c:v>96.799179999999993</c:v>
                </c:pt>
                <c:pt idx="14">
                  <c:v>96.704639999999998</c:v>
                </c:pt>
                <c:pt idx="15">
                  <c:v>96.871714999999995</c:v>
                </c:pt>
                <c:pt idx="16">
                  <c:v>97.46096</c:v>
                </c:pt>
                <c:pt idx="17">
                  <c:v>97.746209999999991</c:v>
                </c:pt>
                <c:pt idx="18">
                  <c:v>97.943439999999995</c:v>
                </c:pt>
                <c:pt idx="19">
                  <c:v>98.572619999999986</c:v>
                </c:pt>
                <c:pt idx="20">
                  <c:v>99.557954999999993</c:v>
                </c:pt>
                <c:pt idx="21">
                  <c:v>100.118675</c:v>
                </c:pt>
                <c:pt idx="22">
                  <c:v>100.89373999999999</c:v>
                </c:pt>
                <c:pt idx="23">
                  <c:v>101.70710999999999</c:v>
                </c:pt>
                <c:pt idx="24">
                  <c:v>101.986655</c:v>
                </c:pt>
                <c:pt idx="25">
                  <c:v>102.71281999999999</c:v>
                </c:pt>
                <c:pt idx="26">
                  <c:v>103.22789999999999</c:v>
                </c:pt>
                <c:pt idx="27">
                  <c:v>103.35992999999999</c:v>
                </c:pt>
                <c:pt idx="28">
                  <c:v>103.25234999999999</c:v>
                </c:pt>
                <c:pt idx="29">
                  <c:v>103.13988000000001</c:v>
                </c:pt>
                <c:pt idx="30">
                  <c:v>103.04697</c:v>
                </c:pt>
                <c:pt idx="31">
                  <c:v>102.88478499999999</c:v>
                </c:pt>
                <c:pt idx="32">
                  <c:v>102.821215</c:v>
                </c:pt>
                <c:pt idx="33">
                  <c:v>102.565305</c:v>
                </c:pt>
                <c:pt idx="34">
                  <c:v>101.802465</c:v>
                </c:pt>
                <c:pt idx="35">
                  <c:v>101.000505</c:v>
                </c:pt>
                <c:pt idx="36">
                  <c:v>100.80653499999998</c:v>
                </c:pt>
                <c:pt idx="37">
                  <c:v>100.56203499999999</c:v>
                </c:pt>
                <c:pt idx="38">
                  <c:v>99.852985000000004</c:v>
                </c:pt>
                <c:pt idx="39">
                  <c:v>99.297154999999989</c:v>
                </c:pt>
                <c:pt idx="40">
                  <c:v>99.192835000000002</c:v>
                </c:pt>
                <c:pt idx="41">
                  <c:v>98.715244999999996</c:v>
                </c:pt>
                <c:pt idx="42">
                  <c:v>98.716059999999985</c:v>
                </c:pt>
                <c:pt idx="43">
                  <c:v>98.49356499999999</c:v>
                </c:pt>
                <c:pt idx="44">
                  <c:v>98.28573999999999</c:v>
                </c:pt>
                <c:pt idx="45">
                  <c:v>98.4846</c:v>
                </c:pt>
                <c:pt idx="46">
                  <c:v>99.130894999999995</c:v>
                </c:pt>
                <c:pt idx="47">
                  <c:v>99.577514999999991</c:v>
                </c:pt>
                <c:pt idx="48">
                  <c:v>100.190395</c:v>
                </c:pt>
                <c:pt idx="49">
                  <c:v>100.63212499999999</c:v>
                </c:pt>
                <c:pt idx="50">
                  <c:v>100.59381999999999</c:v>
                </c:pt>
                <c:pt idx="51">
                  <c:v>101.22707499999999</c:v>
                </c:pt>
                <c:pt idx="52">
                  <c:v>101.11378999999999</c:v>
                </c:pt>
                <c:pt idx="53">
                  <c:v>101.03310499999999</c:v>
                </c:pt>
                <c:pt idx="54">
                  <c:v>100.90922499999999</c:v>
                </c:pt>
                <c:pt idx="55">
                  <c:v>100.870105</c:v>
                </c:pt>
                <c:pt idx="56">
                  <c:v>100.65983499999999</c:v>
                </c:pt>
                <c:pt idx="57">
                  <c:v>99.977679999999992</c:v>
                </c:pt>
                <c:pt idx="58">
                  <c:v>99.557954999999993</c:v>
                </c:pt>
                <c:pt idx="59">
                  <c:v>98.764959999999988</c:v>
                </c:pt>
                <c:pt idx="60">
                  <c:v>97.803259999999995</c:v>
                </c:pt>
                <c:pt idx="61">
                  <c:v>96.768209999999996</c:v>
                </c:pt>
                <c:pt idx="62">
                  <c:v>95.715229999999991</c:v>
                </c:pt>
                <c:pt idx="63">
                  <c:v>94.947499999999991</c:v>
                </c:pt>
                <c:pt idx="64">
                  <c:v>94.483764999999991</c:v>
                </c:pt>
                <c:pt idx="65">
                  <c:v>93.752709999999993</c:v>
                </c:pt>
                <c:pt idx="66">
                  <c:v>93.228664999999992</c:v>
                </c:pt>
                <c:pt idx="67">
                  <c:v>92.92304</c:v>
                </c:pt>
                <c:pt idx="68">
                  <c:v>92.804864999999992</c:v>
                </c:pt>
                <c:pt idx="69">
                  <c:v>92.897774999999996</c:v>
                </c:pt>
                <c:pt idx="70">
                  <c:v>92.34438999999999</c:v>
                </c:pt>
                <c:pt idx="71">
                  <c:v>92.155309999999986</c:v>
                </c:pt>
                <c:pt idx="72">
                  <c:v>91.438924999999983</c:v>
                </c:pt>
                <c:pt idx="73">
                  <c:v>90.514714999999995</c:v>
                </c:pt>
                <c:pt idx="74">
                  <c:v>89.627994999999999</c:v>
                </c:pt>
                <c:pt idx="75">
                  <c:v>88.553009999999986</c:v>
                </c:pt>
                <c:pt idx="76">
                  <c:v>87.266939999999991</c:v>
                </c:pt>
                <c:pt idx="77">
                  <c:v>85.770599999999988</c:v>
                </c:pt>
                <c:pt idx="78">
                  <c:v>84.460080000000005</c:v>
                </c:pt>
                <c:pt idx="79">
                  <c:v>83.403024999999985</c:v>
                </c:pt>
                <c:pt idx="80">
                  <c:v>82.401389999999992</c:v>
                </c:pt>
                <c:pt idx="81">
                  <c:v>80.941643499999984</c:v>
                </c:pt>
                <c:pt idx="82">
                  <c:v>79.528922499999993</c:v>
                </c:pt>
                <c:pt idx="83">
                  <c:v>78.116608999999997</c:v>
                </c:pt>
                <c:pt idx="84">
                  <c:v>77.264689499999989</c:v>
                </c:pt>
                <c:pt idx="85">
                  <c:v>75.874544</c:v>
                </c:pt>
                <c:pt idx="86">
                  <c:v>74.807709000000003</c:v>
                </c:pt>
                <c:pt idx="87">
                  <c:v>73.833946999999995</c:v>
                </c:pt>
                <c:pt idx="88">
                  <c:v>73.054480999999996</c:v>
                </c:pt>
                <c:pt idx="89">
                  <c:v>72.474363999999994</c:v>
                </c:pt>
                <c:pt idx="90">
                  <c:v>72.247630999999998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96-427E-903E-6D30D1998C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53070255"/>
        <c:axId val="1153071215"/>
      </c:lineChart>
      <c:catAx>
        <c:axId val="11530702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8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071215"/>
        <c:crosses val="autoZero"/>
        <c:auto val="1"/>
        <c:lblAlgn val="ctr"/>
        <c:lblOffset val="100"/>
        <c:noMultiLvlLbl val="0"/>
      </c:catAx>
      <c:valAx>
        <c:axId val="1153071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0702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Corrected Power  vs</a:t>
            </a:r>
            <a:r>
              <a:rPr lang="en-US" baseline="0"/>
              <a:t> Engine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'GrE HnD BsC'!$P$4:$P$5</c:f>
              <c:strCache>
                <c:ptCount val="2"/>
                <c:pt idx="0">
                  <c:v>Corrected Power </c:v>
                </c:pt>
                <c:pt idx="1">
                  <c:v>Kw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BsC'!$P$6:$P$96</c:f>
              <c:numCache>
                <c:formatCode>General</c:formatCode>
                <c:ptCount val="91"/>
                <c:pt idx="0">
                  <c:v>8.7790466669692204</c:v>
                </c:pt>
                <c:pt idx="1">
                  <c:v>9.261351310453616</c:v>
                </c:pt>
                <c:pt idx="2">
                  <c:v>9.7904632298851944</c:v>
                </c:pt>
                <c:pt idx="3">
                  <c:v>10.286815206413344</c:v>
                </c:pt>
                <c:pt idx="4">
                  <c:v>10.899082358879649</c:v>
                </c:pt>
                <c:pt idx="5">
                  <c:v>11.535508520726728</c:v>
                </c:pt>
                <c:pt idx="6">
                  <c:v>12.217651820240173</c:v>
                </c:pt>
                <c:pt idx="7">
                  <c:v>12.955130367212545</c:v>
                </c:pt>
                <c:pt idx="8">
                  <c:v>13.731896811124265</c:v>
                </c:pt>
                <c:pt idx="9">
                  <c:v>14.410885576636135</c:v>
                </c:pt>
                <c:pt idx="10">
                  <c:v>15.06257796629764</c:v>
                </c:pt>
                <c:pt idx="11">
                  <c:v>15.671501741910575</c:v>
                </c:pt>
                <c:pt idx="12">
                  <c:v>16.27083745091192</c:v>
                </c:pt>
                <c:pt idx="13">
                  <c:v>16.821932395045636</c:v>
                </c:pt>
                <c:pt idx="14">
                  <c:v>17.314760735634611</c:v>
                </c:pt>
                <c:pt idx="15">
                  <c:v>17.854812664821313</c:v>
                </c:pt>
                <c:pt idx="16">
                  <c:v>18.476659300133218</c:v>
                </c:pt>
                <c:pt idx="17">
                  <c:v>19.045479721037687</c:v>
                </c:pt>
                <c:pt idx="18">
                  <c:v>19.59969057222602</c:v>
                </c:pt>
                <c:pt idx="19">
                  <c:v>20.244691916297789</c:v>
                </c:pt>
                <c:pt idx="20">
                  <c:v>20.971342042472919</c:v>
                </c:pt>
                <c:pt idx="21">
                  <c:v>21.616691029067315</c:v>
                </c:pt>
                <c:pt idx="22">
                  <c:v>22.315353786229821</c:v>
                </c:pt>
                <c:pt idx="23">
                  <c:v>23.030853600383054</c:v>
                </c:pt>
                <c:pt idx="24">
                  <c:v>23.631227945069273</c:v>
                </c:pt>
                <c:pt idx="25">
                  <c:v>24.34038435615539</c:v>
                </c:pt>
                <c:pt idx="26">
                  <c:v>25.00605540873272</c:v>
                </c:pt>
                <c:pt idx="27">
                  <c:v>25.582343706049084</c:v>
                </c:pt>
                <c:pt idx="28">
                  <c:v>26.099455520625693</c:v>
                </c:pt>
                <c:pt idx="29">
                  <c:v>26.614172464490906</c:v>
                </c:pt>
                <c:pt idx="30">
                  <c:v>27.132855108243806</c:v>
                </c:pt>
                <c:pt idx="31">
                  <c:v>27.631953889888969</c:v>
                </c:pt>
                <c:pt idx="32">
                  <c:v>28.156349029908675</c:v>
                </c:pt>
                <c:pt idx="33">
                  <c:v>28.626391763675382</c:v>
                </c:pt>
                <c:pt idx="34">
                  <c:v>28.94958342887352</c:v>
                </c:pt>
                <c:pt idx="35">
                  <c:v>29.253410117996676</c:v>
                </c:pt>
                <c:pt idx="36">
                  <c:v>29.728088085398344</c:v>
                </c:pt>
                <c:pt idx="37">
                  <c:v>30.185555601988714</c:v>
                </c:pt>
                <c:pt idx="38">
                  <c:v>30.498558336955909</c:v>
                </c:pt>
                <c:pt idx="39">
                  <c:v>30.851698761695523</c:v>
                </c:pt>
                <c:pt idx="40">
                  <c:v>31.341647248794626</c:v>
                </c:pt>
                <c:pt idx="41">
                  <c:v>31.710590386723087</c:v>
                </c:pt>
                <c:pt idx="42">
                  <c:v>32.23070222751344</c:v>
                </c:pt>
                <c:pt idx="43">
                  <c:v>32.676736167804215</c:v>
                </c:pt>
                <c:pt idx="44">
                  <c:v>33.125370989190166</c:v>
                </c:pt>
                <c:pt idx="45">
                  <c:v>33.711024175202361</c:v>
                </c:pt>
                <c:pt idx="46">
                  <c:v>34.454283888569456</c:v>
                </c:pt>
                <c:pt idx="47">
                  <c:v>35.133899268998647</c:v>
                </c:pt>
                <c:pt idx="48">
                  <c:v>35.877755554102102</c:v>
                </c:pt>
                <c:pt idx="49">
                  <c:v>36.565877446628051</c:v>
                </c:pt>
                <c:pt idx="50">
                  <c:v>37.081697404423068</c:v>
                </c:pt>
                <c:pt idx="51">
                  <c:v>37.848206247975916</c:v>
                </c:pt>
                <c:pt idx="52">
                  <c:v>38.338326410394828</c:v>
                </c:pt>
                <c:pt idx="53">
                  <c:v>38.839785727687428</c:v>
                </c:pt>
                <c:pt idx="54">
                  <c:v>39.323562487039233</c:v>
                </c:pt>
                <c:pt idx="55">
                  <c:v>39.8395112013241</c:v>
                </c:pt>
                <c:pt idx="56">
                  <c:v>40.286549442235781</c:v>
                </c:pt>
                <c:pt idx="57">
                  <c:v>40.540028051940595</c:v>
                </c:pt>
                <c:pt idx="58">
                  <c:v>40.894116982822197</c:v>
                </c:pt>
                <c:pt idx="59">
                  <c:v>41.088496363681166</c:v>
                </c:pt>
                <c:pt idx="60">
                  <c:v>41.203450157828378</c:v>
                </c:pt>
                <c:pt idx="61">
                  <c:v>41.276987281070546</c:v>
                </c:pt>
                <c:pt idx="62">
                  <c:v>41.331880464580948</c:v>
                </c:pt>
                <c:pt idx="63">
                  <c:v>41.50036262344603</c:v>
                </c:pt>
                <c:pt idx="64">
                  <c:v>41.795232152757912</c:v>
                </c:pt>
                <c:pt idx="65">
                  <c:v>41.965559821310997</c:v>
                </c:pt>
                <c:pt idx="66">
                  <c:v>42.221939743920665</c:v>
                </c:pt>
                <c:pt idx="67">
                  <c:v>42.572869848917691</c:v>
                </c:pt>
                <c:pt idx="68">
                  <c:v>43.007448753493904</c:v>
                </c:pt>
                <c:pt idx="69">
                  <c:v>43.539715206927063</c:v>
                </c:pt>
                <c:pt idx="70">
                  <c:v>43.766648520305687</c:v>
                </c:pt>
                <c:pt idx="71">
                  <c:v>44.162334381178127</c:v>
                </c:pt>
                <c:pt idx="72">
                  <c:v>44.300558764926059</c:v>
                </c:pt>
                <c:pt idx="73">
                  <c:v>44.329456013133701</c:v>
                </c:pt>
                <c:pt idx="74">
                  <c:v>44.367177372779736</c:v>
                </c:pt>
                <c:pt idx="75">
                  <c:v>44.301374222695173</c:v>
                </c:pt>
                <c:pt idx="76">
                  <c:v>44.117535706472765</c:v>
                </c:pt>
                <c:pt idx="77">
                  <c:v>43.812743343675649</c:v>
                </c:pt>
                <c:pt idx="78">
                  <c:v>43.588089020167544</c:v>
                </c:pt>
                <c:pt idx="79">
                  <c:v>43.481774786489957</c:v>
                </c:pt>
                <c:pt idx="80">
                  <c:v>43.39351221269078</c:v>
                </c:pt>
                <c:pt idx="81">
                  <c:v>43.051040979889272</c:v>
                </c:pt>
                <c:pt idx="82">
                  <c:v>42.718454812002641</c:v>
                </c:pt>
                <c:pt idx="83">
                  <c:v>42.371210576122031</c:v>
                </c:pt>
                <c:pt idx="84">
                  <c:v>42.316005801906151</c:v>
                </c:pt>
                <c:pt idx="85">
                  <c:v>41.954220666437315</c:v>
                </c:pt>
                <c:pt idx="86">
                  <c:v>41.758268739648848</c:v>
                </c:pt>
                <c:pt idx="87">
                  <c:v>41.603524898251841</c:v>
                </c:pt>
                <c:pt idx="88">
                  <c:v>41.549029143106807</c:v>
                </c:pt>
                <c:pt idx="89">
                  <c:v>41.600751483460243</c:v>
                </c:pt>
                <c:pt idx="90">
                  <c:v>41.851069550527299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38-4DC0-9245-78172FAA28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8263359"/>
        <c:axId val="478282559"/>
      </c:lineChart>
      <c:catAx>
        <c:axId val="4782633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8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8282559"/>
        <c:crosses val="autoZero"/>
        <c:auto val="1"/>
        <c:lblAlgn val="ctr"/>
        <c:lblOffset val="100"/>
        <c:noMultiLvlLbl val="0"/>
      </c:catAx>
      <c:valAx>
        <c:axId val="4782825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Corrected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82633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35204</xdr:colOff>
      <xdr:row>3</xdr:row>
      <xdr:rowOff>11536</xdr:rowOff>
    </xdr:from>
    <xdr:to>
      <xdr:col>25</xdr:col>
      <xdr:colOff>342407</xdr:colOff>
      <xdr:row>17</xdr:row>
      <xdr:rowOff>25952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5BE1098-ABF1-F12F-22C5-1A105281B8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464570</xdr:colOff>
      <xdr:row>17</xdr:row>
      <xdr:rowOff>177708</xdr:rowOff>
    </xdr:from>
    <xdr:to>
      <xdr:col>25</xdr:col>
      <xdr:colOff>603498</xdr:colOff>
      <xdr:row>33</xdr:row>
      <xdr:rowOff>32971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0DC8AC1-2E22-6470-935D-FFADC57772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478986</xdr:colOff>
      <xdr:row>36</xdr:row>
      <xdr:rowOff>181411</xdr:rowOff>
    </xdr:from>
    <xdr:to>
      <xdr:col>25</xdr:col>
      <xdr:colOff>600693</xdr:colOff>
      <xdr:row>52</xdr:row>
      <xdr:rowOff>150719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1D95BCD-71C0-C666-B94F-9D66BB8EFF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97"/>
  <sheetViews>
    <sheetView tabSelected="1" zoomScale="61" zoomScaleNormal="16" workbookViewId="0">
      <selection activeCell="AB28" sqref="AB28"/>
    </sheetView>
  </sheetViews>
  <sheetFormatPr defaultRowHeight="14.5" x14ac:dyDescent="0.35"/>
  <cols>
    <col min="1" max="1" width="9.1796875" style="1"/>
    <col min="2" max="2" width="13.453125" style="1" customWidth="1"/>
    <col min="3" max="3" width="14.54296875" customWidth="1"/>
    <col min="4" max="4" width="10.54296875" style="1" customWidth="1"/>
    <col min="5" max="5" width="8.81640625" bestFit="1" customWidth="1"/>
    <col min="6" max="6" width="13.1796875" customWidth="1"/>
    <col min="7" max="7" width="21.26953125" style="1" customWidth="1"/>
    <col min="8" max="8" width="9.26953125" style="1" bestFit="1" customWidth="1"/>
    <col min="9" max="9" width="15.26953125" style="1" customWidth="1"/>
    <col min="10" max="11" width="8.81640625" bestFit="1" customWidth="1"/>
    <col min="12" max="12" width="12.08984375" customWidth="1"/>
    <col min="13" max="13" width="11.90625" customWidth="1"/>
    <col min="14" max="15" width="8.81640625" bestFit="1" customWidth="1"/>
    <col min="16" max="16" width="18.453125" customWidth="1"/>
    <col min="30" max="35" width="8.81640625" bestFit="1" customWidth="1"/>
    <col min="36" max="36" width="11.36328125" bestFit="1" customWidth="1"/>
    <col min="37" max="40" width="8.81640625" bestFit="1" customWidth="1"/>
  </cols>
  <sheetData>
    <row r="1" spans="1:47" x14ac:dyDescent="0.35">
      <c r="A1"/>
      <c r="B1"/>
    </row>
    <row r="2" spans="1:47" x14ac:dyDescent="0.35">
      <c r="C2" s="1"/>
    </row>
    <row r="3" spans="1:47" x14ac:dyDescent="0.35">
      <c r="C3" s="1"/>
    </row>
    <row r="4" spans="1:47" ht="30.5" customHeight="1" x14ac:dyDescent="0.3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5" t="s">
        <v>8</v>
      </c>
      <c r="J4" s="6" t="s">
        <v>9</v>
      </c>
      <c r="K4" s="7" t="s">
        <v>10</v>
      </c>
      <c r="L4" s="7" t="s">
        <v>11</v>
      </c>
      <c r="M4" s="7" t="s">
        <v>22</v>
      </c>
      <c r="N4" s="8" t="s">
        <v>23</v>
      </c>
      <c r="O4" s="2" t="s">
        <v>5</v>
      </c>
      <c r="P4" s="2" t="s">
        <v>25</v>
      </c>
    </row>
    <row r="5" spans="1:47" ht="58" x14ac:dyDescent="0.35">
      <c r="A5" s="4" t="s">
        <v>12</v>
      </c>
      <c r="B5" s="4" t="s">
        <v>13</v>
      </c>
      <c r="C5" s="4" t="s">
        <v>14</v>
      </c>
      <c r="D5" s="4" t="s">
        <v>3</v>
      </c>
      <c r="E5" s="4" t="s">
        <v>15</v>
      </c>
      <c r="F5" s="4" t="s">
        <v>16</v>
      </c>
      <c r="G5" s="4" t="s">
        <v>21</v>
      </c>
      <c r="H5" s="4" t="s">
        <v>26</v>
      </c>
      <c r="I5" s="4" t="s">
        <v>18</v>
      </c>
      <c r="J5" s="9" t="s">
        <v>17</v>
      </c>
      <c r="K5" s="2" t="s">
        <v>18</v>
      </c>
      <c r="L5" s="2" t="s">
        <v>19</v>
      </c>
      <c r="M5" s="2" t="s">
        <v>21</v>
      </c>
      <c r="N5" s="10" t="s">
        <v>24</v>
      </c>
      <c r="O5" s="2" t="s">
        <v>20</v>
      </c>
      <c r="P5" s="2" t="s">
        <v>16</v>
      </c>
      <c r="AD5" s="4" t="s">
        <v>0</v>
      </c>
      <c r="AE5" s="4" t="s">
        <v>1</v>
      </c>
      <c r="AF5" s="4" t="s">
        <v>2</v>
      </c>
      <c r="AG5" s="4" t="s">
        <v>3</v>
      </c>
      <c r="AH5" s="4" t="s">
        <v>4</v>
      </c>
      <c r="AI5" s="4" t="s">
        <v>5</v>
      </c>
      <c r="AJ5" s="4" t="s">
        <v>6</v>
      </c>
      <c r="AK5" s="4" t="s">
        <v>7</v>
      </c>
      <c r="AL5" s="5" t="s">
        <v>8</v>
      </c>
      <c r="AM5" s="2" t="s">
        <v>5</v>
      </c>
      <c r="AN5" s="2" t="s">
        <v>25</v>
      </c>
    </row>
    <row r="6" spans="1:47" x14ac:dyDescent="0.35">
      <c r="A6" s="1">
        <v>102.27500000000001</v>
      </c>
      <c r="B6" s="1">
        <v>1000</v>
      </c>
      <c r="C6" s="1">
        <v>7.0400000000000004E-2</v>
      </c>
      <c r="D6" s="1">
        <v>1.2658</v>
      </c>
      <c r="E6">
        <f>A6*0.815</f>
        <v>83.354124999999996</v>
      </c>
      <c r="F6">
        <f>((2*3.14*B6*E6)/60)/1000</f>
        <v>8.7243984166666664</v>
      </c>
      <c r="G6" s="3">
        <f>(((120*F6)/0.09)*((3.14*0.075)^2/4)*B6*4)/1000</f>
        <v>645.14308971724995</v>
      </c>
      <c r="H6" s="1">
        <f>(C6*0.75*60)/F6</f>
        <v>0.36311959274441286</v>
      </c>
      <c r="I6" s="1">
        <f>((O6*3600)/((43391*10^3)*(C6*0.75*60)))*100</f>
        <v>22.848261413308023</v>
      </c>
      <c r="J6" s="11">
        <v>1018.9</v>
      </c>
      <c r="K6" s="12">
        <v>46</v>
      </c>
      <c r="L6" s="12">
        <v>27</v>
      </c>
      <c r="M6" s="12">
        <f>J6/10</f>
        <v>101.89</v>
      </c>
      <c r="N6" s="13">
        <f>L6+273</f>
        <v>300</v>
      </c>
      <c r="O6">
        <f t="shared" ref="O6:O37" si="0">F6*1000</f>
        <v>8724.3984166666669</v>
      </c>
      <c r="P6">
        <f>F6*(101.325/$M$6)*(SQRT($N$6/293))</f>
        <v>8.7790466669692204</v>
      </c>
      <c r="AD6" s="4" t="s">
        <v>12</v>
      </c>
      <c r="AE6" s="4" t="s">
        <v>13</v>
      </c>
      <c r="AF6" s="4" t="s">
        <v>14</v>
      </c>
      <c r="AG6" s="4" t="s">
        <v>3</v>
      </c>
      <c r="AH6" s="4" t="s">
        <v>15</v>
      </c>
      <c r="AI6" s="4" t="s">
        <v>16</v>
      </c>
      <c r="AJ6" s="4" t="s">
        <v>21</v>
      </c>
      <c r="AK6" s="4" t="s">
        <v>26</v>
      </c>
      <c r="AL6" s="4" t="s">
        <v>18</v>
      </c>
      <c r="AM6" s="2" t="s">
        <v>20</v>
      </c>
      <c r="AN6" s="2" t="s">
        <v>16</v>
      </c>
      <c r="AQ6" s="6" t="s">
        <v>9</v>
      </c>
      <c r="AR6" s="7" t="s">
        <v>10</v>
      </c>
      <c r="AS6" s="7" t="s">
        <v>11</v>
      </c>
      <c r="AT6" s="7" t="s">
        <v>22</v>
      </c>
      <c r="AU6" s="8" t="s">
        <v>23</v>
      </c>
    </row>
    <row r="7" spans="1:47" x14ac:dyDescent="0.35">
      <c r="A7" s="1">
        <v>102.756</v>
      </c>
      <c r="B7" s="1">
        <f t="shared" ref="B7:B38" si="1">B6+50</f>
        <v>1050</v>
      </c>
      <c r="C7" s="1">
        <v>7.2400000000000006E-2</v>
      </c>
      <c r="D7" s="1">
        <v>1.26783</v>
      </c>
      <c r="E7">
        <f t="shared" ref="E7:E70" si="2">A7*0.815</f>
        <v>83.746139999999997</v>
      </c>
      <c r="F7">
        <f t="shared" ref="F7:F70" si="3">((2*3.14*B7*E7)/60)/1000</f>
        <v>9.2037007859999989</v>
      </c>
      <c r="G7" s="3">
        <f t="shared" ref="G7:G70" si="4">(((120*F7)/0.09)*((3.14*0.075)^2/4)*B7*4)/1000</f>
        <v>714.6153651234589</v>
      </c>
      <c r="H7" s="1">
        <f t="shared" ref="H7:H70" si="5">(C7*0.75*60)/F7</f>
        <v>0.35398803978458676</v>
      </c>
      <c r="I7" s="1">
        <f t="shared" ref="I7:I70" si="6">((O7*3600)/((43391*10^3)*(C7*0.75*60)))*100</f>
        <v>23.437660166052716</v>
      </c>
      <c r="O7">
        <f t="shared" si="0"/>
        <v>9203.7007859999994</v>
      </c>
      <c r="P7">
        <f t="shared" ref="P7:P70" si="7">F7*(101.325/$M$6)*(SQRT($N$6/293))</f>
        <v>9.261351310453616</v>
      </c>
      <c r="AD7" s="1">
        <v>102.27500000000001</v>
      </c>
      <c r="AE7" s="1">
        <v>1000</v>
      </c>
      <c r="AF7" s="1">
        <v>7.0400000000000004E-2</v>
      </c>
      <c r="AG7" s="1">
        <v>1.2658</v>
      </c>
      <c r="AH7">
        <v>83.354124999999996</v>
      </c>
      <c r="AI7">
        <v>8.7243984166666664</v>
      </c>
      <c r="AJ7" s="3">
        <v>645.14308971724995</v>
      </c>
      <c r="AK7" s="1">
        <v>0.36311959274441286</v>
      </c>
      <c r="AL7" s="1">
        <v>22.848261413308023</v>
      </c>
      <c r="AM7">
        <v>8724.3984166666669</v>
      </c>
      <c r="AN7">
        <v>8.7790466669692204</v>
      </c>
      <c r="AQ7" s="9" t="s">
        <v>17</v>
      </c>
      <c r="AR7" s="2" t="s">
        <v>18</v>
      </c>
      <c r="AS7" s="2" t="s">
        <v>19</v>
      </c>
      <c r="AT7" s="2" t="s">
        <v>21</v>
      </c>
      <c r="AU7" s="10" t="s">
        <v>24</v>
      </c>
    </row>
    <row r="8" spans="1:47" x14ac:dyDescent="0.35">
      <c r="A8" s="1">
        <v>103.68899999999999</v>
      </c>
      <c r="B8" s="1">
        <f t="shared" si="1"/>
        <v>1100</v>
      </c>
      <c r="C8" s="1">
        <v>7.3700000000000002E-2</v>
      </c>
      <c r="D8" s="1">
        <v>1.2734399999999999</v>
      </c>
      <c r="E8">
        <f t="shared" si="2"/>
        <v>84.506534999999985</v>
      </c>
      <c r="F8">
        <f t="shared" si="3"/>
        <v>9.7295190629999979</v>
      </c>
      <c r="G8" s="3">
        <f t="shared" si="4"/>
        <v>791.41562076682692</v>
      </c>
      <c r="H8" s="1">
        <f t="shared" si="5"/>
        <v>0.34086988046636207</v>
      </c>
      <c r="I8" s="1">
        <f t="shared" si="6"/>
        <v>24.339643526049308</v>
      </c>
      <c r="O8">
        <f t="shared" si="0"/>
        <v>9729.5190629999979</v>
      </c>
      <c r="P8">
        <f t="shared" si="7"/>
        <v>9.7904632298851944</v>
      </c>
      <c r="AD8" s="1">
        <v>102.756</v>
      </c>
      <c r="AE8" s="1">
        <v>1050</v>
      </c>
      <c r="AF8" s="1">
        <v>7.2400000000000006E-2</v>
      </c>
      <c r="AG8" s="1">
        <v>1.26783</v>
      </c>
      <c r="AH8">
        <v>83.746139999999997</v>
      </c>
      <c r="AI8">
        <v>9.2037007859999989</v>
      </c>
      <c r="AJ8" s="3">
        <v>714.6153651234589</v>
      </c>
      <c r="AK8" s="1">
        <v>0.35398803978458676</v>
      </c>
      <c r="AL8" s="1">
        <v>23.437660166052716</v>
      </c>
      <c r="AM8">
        <v>9203.7007859999994</v>
      </c>
      <c r="AN8">
        <v>9.261351310453616</v>
      </c>
      <c r="AQ8" s="11">
        <v>1018.9</v>
      </c>
      <c r="AR8" s="12">
        <v>46</v>
      </c>
      <c r="AS8" s="12">
        <v>27</v>
      </c>
      <c r="AT8" s="12">
        <f>AQ8/10</f>
        <v>101.89</v>
      </c>
      <c r="AU8" s="13">
        <f>AS8+273</f>
        <v>300</v>
      </c>
    </row>
    <row r="9" spans="1:47" x14ac:dyDescent="0.35">
      <c r="A9" s="1">
        <v>104.209</v>
      </c>
      <c r="B9" s="1">
        <f t="shared" si="1"/>
        <v>1150</v>
      </c>
      <c r="C9" s="1">
        <v>7.2800000000000004E-2</v>
      </c>
      <c r="D9" s="1">
        <v>1.2847599999999999</v>
      </c>
      <c r="E9">
        <f t="shared" si="2"/>
        <v>84.930334999999999</v>
      </c>
      <c r="F9">
        <f t="shared" si="3"/>
        <v>10.222781322833333</v>
      </c>
      <c r="G9" s="3">
        <f t="shared" si="4"/>
        <v>869.33561205148999</v>
      </c>
      <c r="H9" s="1">
        <f t="shared" si="5"/>
        <v>0.32046073338992526</v>
      </c>
      <c r="I9" s="1">
        <f t="shared" si="6"/>
        <v>25.889759695529442</v>
      </c>
      <c r="O9">
        <f t="shared" si="0"/>
        <v>10222.781322833333</v>
      </c>
      <c r="P9">
        <f t="shared" si="7"/>
        <v>10.286815206413344</v>
      </c>
      <c r="AD9" s="1">
        <v>103.68899999999999</v>
      </c>
      <c r="AE9" s="1">
        <v>1100</v>
      </c>
      <c r="AF9" s="1">
        <v>7.3700000000000002E-2</v>
      </c>
      <c r="AG9" s="1">
        <v>1.2734399999999999</v>
      </c>
      <c r="AH9">
        <v>84.506534999999985</v>
      </c>
      <c r="AI9">
        <v>9.7295190629999979</v>
      </c>
      <c r="AJ9" s="3">
        <v>791.41562076682692</v>
      </c>
      <c r="AK9" s="1">
        <v>0.34086988046636207</v>
      </c>
      <c r="AL9" s="1">
        <v>24.339643526049308</v>
      </c>
      <c r="AM9">
        <v>9729.5190629999979</v>
      </c>
      <c r="AN9">
        <v>9.7904632298851944</v>
      </c>
    </row>
    <row r="10" spans="1:47" x14ac:dyDescent="0.35">
      <c r="A10" s="1">
        <v>105.81100000000001</v>
      </c>
      <c r="B10" s="1">
        <f t="shared" si="1"/>
        <v>1200</v>
      </c>
      <c r="C10" s="1">
        <v>7.4399999999999994E-2</v>
      </c>
      <c r="D10" s="1">
        <v>1.2918099999999999</v>
      </c>
      <c r="E10">
        <f t="shared" si="2"/>
        <v>86.235964999999993</v>
      </c>
      <c r="F10">
        <f t="shared" si="3"/>
        <v>10.831237203999999</v>
      </c>
      <c r="G10" s="3">
        <f t="shared" si="4"/>
        <v>961.12499702902562</v>
      </c>
      <c r="H10" s="1">
        <f t="shared" si="5"/>
        <v>0.30910596240691474</v>
      </c>
      <c r="I10" s="1">
        <f t="shared" si="6"/>
        <v>26.8408002055825</v>
      </c>
      <c r="O10">
        <f t="shared" si="0"/>
        <v>10831.237203999999</v>
      </c>
      <c r="P10">
        <f t="shared" si="7"/>
        <v>10.899082358879649</v>
      </c>
      <c r="AD10" s="1">
        <v>104.209</v>
      </c>
      <c r="AE10" s="1">
        <v>1150</v>
      </c>
      <c r="AF10" s="1">
        <v>7.2800000000000004E-2</v>
      </c>
      <c r="AG10" s="1">
        <v>1.2847599999999999</v>
      </c>
      <c r="AH10">
        <v>84.930334999999999</v>
      </c>
      <c r="AI10">
        <v>10.222781322833333</v>
      </c>
      <c r="AJ10" s="3">
        <v>869.33561205148999</v>
      </c>
      <c r="AK10" s="1">
        <v>0.32046073338992526</v>
      </c>
      <c r="AL10" s="1">
        <v>25.889759695529442</v>
      </c>
      <c r="AM10">
        <v>10222.781322833333</v>
      </c>
      <c r="AN10">
        <v>10.286815206413344</v>
      </c>
    </row>
    <row r="11" spans="1:47" x14ac:dyDescent="0.35">
      <c r="A11" s="1">
        <v>107.51</v>
      </c>
      <c r="B11" s="1">
        <f t="shared" si="1"/>
        <v>1250</v>
      </c>
      <c r="C11" s="1">
        <v>7.8950000000000006E-2</v>
      </c>
      <c r="D11" s="1">
        <v>1.2972900000000001</v>
      </c>
      <c r="E11">
        <f t="shared" si="2"/>
        <v>87.620649999999998</v>
      </c>
      <c r="F11">
        <f t="shared" si="3"/>
        <v>11.463701708333334</v>
      </c>
      <c r="G11" s="3">
        <f t="shared" si="4"/>
        <v>1059.6329377826562</v>
      </c>
      <c r="H11" s="1">
        <f t="shared" si="5"/>
        <v>0.30991298364099895</v>
      </c>
      <c r="I11" s="1">
        <f t="shared" si="6"/>
        <v>26.770906084170637</v>
      </c>
      <c r="O11">
        <f t="shared" si="0"/>
        <v>11463.701708333334</v>
      </c>
      <c r="P11">
        <f t="shared" si="7"/>
        <v>11.535508520726728</v>
      </c>
      <c r="AD11" s="1">
        <v>105.81100000000001</v>
      </c>
      <c r="AE11" s="1">
        <v>1200</v>
      </c>
      <c r="AF11" s="1">
        <v>7.4399999999999994E-2</v>
      </c>
      <c r="AG11" s="1">
        <v>1.2918099999999999</v>
      </c>
      <c r="AH11">
        <v>86.235964999999993</v>
      </c>
      <c r="AI11">
        <v>10.831237203999999</v>
      </c>
      <c r="AJ11" s="3">
        <v>961.12499702902562</v>
      </c>
      <c r="AK11" s="1">
        <v>0.30910596240691474</v>
      </c>
      <c r="AL11" s="1">
        <v>26.8408002055825</v>
      </c>
      <c r="AM11">
        <v>10831.237203999999</v>
      </c>
      <c r="AN11">
        <v>10.899082358879649</v>
      </c>
    </row>
    <row r="12" spans="1:47" x14ac:dyDescent="0.35">
      <c r="A12" s="1">
        <v>109.488</v>
      </c>
      <c r="B12" s="1">
        <f t="shared" si="1"/>
        <v>1300</v>
      </c>
      <c r="C12" s="1">
        <v>7.9000000000000001E-2</v>
      </c>
      <c r="D12" s="1">
        <v>1.29895</v>
      </c>
      <c r="E12">
        <f t="shared" si="2"/>
        <v>89.23272</v>
      </c>
      <c r="F12">
        <f t="shared" si="3"/>
        <v>12.141598768</v>
      </c>
      <c r="G12" s="3">
        <f t="shared" si="4"/>
        <v>1167.1852453264846</v>
      </c>
      <c r="H12" s="1">
        <f t="shared" si="5"/>
        <v>0.29279504848813165</v>
      </c>
      <c r="I12" s="1">
        <f t="shared" si="6"/>
        <v>28.336037177399852</v>
      </c>
      <c r="O12">
        <f t="shared" si="0"/>
        <v>12141.598768</v>
      </c>
      <c r="P12">
        <f t="shared" si="7"/>
        <v>12.217651820240173</v>
      </c>
      <c r="AD12" s="1">
        <v>107.51</v>
      </c>
      <c r="AE12" s="1">
        <v>1250</v>
      </c>
      <c r="AF12" s="1">
        <v>7.8950000000000006E-2</v>
      </c>
      <c r="AG12" s="1">
        <v>1.2972900000000001</v>
      </c>
      <c r="AH12">
        <v>87.620649999999998</v>
      </c>
      <c r="AI12">
        <v>11.463701708333334</v>
      </c>
      <c r="AJ12" s="3">
        <v>1059.6329377826562</v>
      </c>
      <c r="AK12" s="1">
        <v>0.30991298364099895</v>
      </c>
      <c r="AL12" s="1">
        <v>26.770906084170637</v>
      </c>
      <c r="AM12">
        <v>11463.701708333334</v>
      </c>
      <c r="AN12">
        <v>11.535508520726728</v>
      </c>
    </row>
    <row r="13" spans="1:47" x14ac:dyDescent="0.35">
      <c r="A13" s="1">
        <v>111.797</v>
      </c>
      <c r="B13" s="1">
        <f t="shared" si="1"/>
        <v>1350</v>
      </c>
      <c r="C13" s="1">
        <v>7.9600000000000004E-2</v>
      </c>
      <c r="D13" s="1">
        <v>1.2946899999999999</v>
      </c>
      <c r="E13">
        <f t="shared" si="2"/>
        <v>91.114554999999996</v>
      </c>
      <c r="F13">
        <f t="shared" si="3"/>
        <v>12.874486621499999</v>
      </c>
      <c r="G13" s="3">
        <f t="shared" si="4"/>
        <v>1285.2400439700812</v>
      </c>
      <c r="H13" s="1">
        <f t="shared" si="5"/>
        <v>0.27822468618035379</v>
      </c>
      <c r="I13" s="1">
        <f t="shared" si="6"/>
        <v>29.819968505383265</v>
      </c>
      <c r="O13">
        <f t="shared" si="0"/>
        <v>12874.486621499998</v>
      </c>
      <c r="P13">
        <f t="shared" si="7"/>
        <v>12.955130367212545</v>
      </c>
      <c r="AD13" s="1">
        <v>109.488</v>
      </c>
      <c r="AE13" s="1">
        <v>1300</v>
      </c>
      <c r="AF13" s="1">
        <v>7.9000000000000001E-2</v>
      </c>
      <c r="AG13" s="1">
        <v>1.29895</v>
      </c>
      <c r="AH13">
        <v>89.23272</v>
      </c>
      <c r="AI13">
        <v>12.141598768</v>
      </c>
      <c r="AJ13" s="3">
        <v>1167.1852453264846</v>
      </c>
      <c r="AK13" s="1">
        <v>0.29279504848813165</v>
      </c>
      <c r="AL13" s="1">
        <v>28.336037177399852</v>
      </c>
      <c r="AM13">
        <v>12141.598768</v>
      </c>
      <c r="AN13">
        <v>12.217651820240173</v>
      </c>
    </row>
    <row r="14" spans="1:47" x14ac:dyDescent="0.35">
      <c r="A14" s="1">
        <v>114.268</v>
      </c>
      <c r="B14" s="1">
        <f t="shared" si="1"/>
        <v>1400</v>
      </c>
      <c r="C14" s="1">
        <v>8.3500000000000005E-2</v>
      </c>
      <c r="D14" s="1">
        <v>1.2855000000000001</v>
      </c>
      <c r="E14">
        <f t="shared" si="2"/>
        <v>93.128419999999991</v>
      </c>
      <c r="F14">
        <f t="shared" si="3"/>
        <v>13.646417810666666</v>
      </c>
      <c r="G14" s="3">
        <f t="shared" si="4"/>
        <v>1412.756320983515</v>
      </c>
      <c r="H14" s="1">
        <f t="shared" si="5"/>
        <v>0.27534698498407145</v>
      </c>
      <c r="I14" s="1">
        <f t="shared" si="6"/>
        <v>30.131622395641067</v>
      </c>
      <c r="O14">
        <f t="shared" si="0"/>
        <v>13646.417810666666</v>
      </c>
      <c r="P14">
        <f t="shared" si="7"/>
        <v>13.731896811124265</v>
      </c>
      <c r="AD14" s="1">
        <v>111.797</v>
      </c>
      <c r="AE14" s="1">
        <v>1350</v>
      </c>
      <c r="AF14" s="1">
        <v>7.9600000000000004E-2</v>
      </c>
      <c r="AG14" s="1">
        <v>1.2946899999999999</v>
      </c>
      <c r="AH14">
        <v>91.114554999999996</v>
      </c>
      <c r="AI14">
        <v>12.874486621499999</v>
      </c>
      <c r="AJ14" s="3">
        <v>1285.2400439700812</v>
      </c>
      <c r="AK14" s="1">
        <v>0.27822468618035379</v>
      </c>
      <c r="AL14" s="1">
        <v>29.819968505383265</v>
      </c>
      <c r="AM14">
        <v>12874.486621499998</v>
      </c>
      <c r="AN14">
        <v>12.955130367212545</v>
      </c>
    </row>
    <row r="15" spans="1:47" x14ac:dyDescent="0.35">
      <c r="A15" s="1">
        <v>115.783</v>
      </c>
      <c r="B15" s="1">
        <f t="shared" si="1"/>
        <v>1450</v>
      </c>
      <c r="C15" s="1">
        <v>8.4699999999999998E-2</v>
      </c>
      <c r="D15" s="1">
        <v>1.2781800000000001</v>
      </c>
      <c r="E15">
        <f t="shared" si="2"/>
        <v>94.363144999999989</v>
      </c>
      <c r="F15">
        <f t="shared" si="3"/>
        <v>14.321179972833331</v>
      </c>
      <c r="G15" s="3">
        <f t="shared" si="4"/>
        <v>1535.562028404104</v>
      </c>
      <c r="H15" s="1">
        <f t="shared" si="5"/>
        <v>0.26614427073957964</v>
      </c>
      <c r="I15" s="1">
        <f t="shared" si="6"/>
        <v>31.173511104571205</v>
      </c>
      <c r="O15">
        <f t="shared" si="0"/>
        <v>14321.179972833332</v>
      </c>
      <c r="P15">
        <f t="shared" si="7"/>
        <v>14.410885576636135</v>
      </c>
      <c r="AD15" s="1">
        <v>114.268</v>
      </c>
      <c r="AE15" s="1">
        <v>1400</v>
      </c>
      <c r="AF15" s="1">
        <v>8.3500000000000005E-2</v>
      </c>
      <c r="AG15" s="1">
        <v>1.2855000000000001</v>
      </c>
      <c r="AH15">
        <v>93.128419999999991</v>
      </c>
      <c r="AI15">
        <v>13.646417810666666</v>
      </c>
      <c r="AJ15" s="3">
        <v>1412.756320983515</v>
      </c>
      <c r="AK15" s="1">
        <v>0.27534698498407145</v>
      </c>
      <c r="AL15" s="1">
        <v>30.131622395641067</v>
      </c>
      <c r="AM15">
        <v>13646.417810666666</v>
      </c>
      <c r="AN15">
        <v>13.731896811124265</v>
      </c>
    </row>
    <row r="16" spans="1:47" x14ac:dyDescent="0.35">
      <c r="A16" s="1">
        <v>116.985</v>
      </c>
      <c r="B16" s="1">
        <f t="shared" si="1"/>
        <v>1500</v>
      </c>
      <c r="C16" s="1">
        <v>8.8650000000000007E-2</v>
      </c>
      <c r="D16" s="1">
        <v>1.2795000000000001</v>
      </c>
      <c r="E16">
        <f t="shared" si="2"/>
        <v>95.342774999999989</v>
      </c>
      <c r="F16">
        <f t="shared" si="3"/>
        <v>14.968815674999998</v>
      </c>
      <c r="G16" s="3">
        <f t="shared" si="4"/>
        <v>1660.3485190788372</v>
      </c>
      <c r="H16" s="1">
        <f t="shared" si="5"/>
        <v>0.26650404992711629</v>
      </c>
      <c r="I16" s="1">
        <f t="shared" si="6"/>
        <v>31.131427014288398</v>
      </c>
      <c r="O16">
        <f t="shared" si="0"/>
        <v>14968.815674999998</v>
      </c>
      <c r="P16">
        <f t="shared" si="7"/>
        <v>15.06257796629764</v>
      </c>
      <c r="AD16" s="1">
        <v>115.783</v>
      </c>
      <c r="AE16" s="1">
        <v>1450</v>
      </c>
      <c r="AF16" s="1">
        <v>8.4699999999999998E-2</v>
      </c>
      <c r="AG16" s="1">
        <v>1.2781800000000001</v>
      </c>
      <c r="AH16">
        <v>94.363144999999989</v>
      </c>
      <c r="AI16">
        <v>14.321179972833331</v>
      </c>
      <c r="AJ16" s="3">
        <v>1535.562028404104</v>
      </c>
      <c r="AK16" s="1">
        <v>0.26614427073957964</v>
      </c>
      <c r="AL16" s="1">
        <v>31.173511104571205</v>
      </c>
      <c r="AM16">
        <v>14321.179972833332</v>
      </c>
      <c r="AN16">
        <v>14.410885576636135</v>
      </c>
    </row>
    <row r="17" spans="1:40" x14ac:dyDescent="0.35">
      <c r="A17" s="1">
        <v>117.788</v>
      </c>
      <c r="B17" s="1">
        <f t="shared" si="1"/>
        <v>1550</v>
      </c>
      <c r="C17" s="1">
        <v>9.3200000000000005E-2</v>
      </c>
      <c r="D17" s="1">
        <v>1.27766</v>
      </c>
      <c r="E17">
        <f t="shared" si="2"/>
        <v>95.997219999999984</v>
      </c>
      <c r="F17">
        <f t="shared" si="3"/>
        <v>15.573948991333332</v>
      </c>
      <c r="G17" s="3">
        <f t="shared" si="4"/>
        <v>1785.0525493962953</v>
      </c>
      <c r="H17" s="1">
        <f t="shared" si="5"/>
        <v>0.26929586082077822</v>
      </c>
      <c r="I17" s="1">
        <f t="shared" si="6"/>
        <v>30.808685116923794</v>
      </c>
      <c r="O17">
        <f t="shared" si="0"/>
        <v>15573.948991333331</v>
      </c>
      <c r="P17">
        <f t="shared" si="7"/>
        <v>15.671501741910575</v>
      </c>
      <c r="AD17" s="1">
        <v>116.985</v>
      </c>
      <c r="AE17" s="1">
        <v>1500</v>
      </c>
      <c r="AF17" s="1">
        <v>8.8650000000000007E-2</v>
      </c>
      <c r="AG17" s="1">
        <v>1.2795000000000001</v>
      </c>
      <c r="AH17">
        <v>95.342774999999989</v>
      </c>
      <c r="AI17">
        <v>14.968815674999998</v>
      </c>
      <c r="AJ17" s="3">
        <v>1660.3485190788372</v>
      </c>
      <c r="AK17" s="1">
        <v>0.26650404992711629</v>
      </c>
      <c r="AL17" s="1">
        <v>31.131427014288398</v>
      </c>
      <c r="AM17">
        <v>14968.815674999998</v>
      </c>
      <c r="AN17">
        <v>15.06257796629764</v>
      </c>
    </row>
    <row r="18" spans="1:40" x14ac:dyDescent="0.35">
      <c r="A18" s="1">
        <v>118.471</v>
      </c>
      <c r="B18" s="1">
        <f t="shared" si="1"/>
        <v>1600</v>
      </c>
      <c r="C18" s="1">
        <v>9.5899999999999999E-2</v>
      </c>
      <c r="D18" s="1">
        <v>1.2823500000000001</v>
      </c>
      <c r="E18">
        <f t="shared" si="2"/>
        <v>96.553865000000002</v>
      </c>
      <c r="F18">
        <f t="shared" si="3"/>
        <v>16.169553925333332</v>
      </c>
      <c r="G18" s="3">
        <f t="shared" si="4"/>
        <v>1913.1040065865982</v>
      </c>
      <c r="H18" s="1">
        <f t="shared" si="5"/>
        <v>0.26689047947320149</v>
      </c>
      <c r="I18" s="1">
        <f t="shared" si="6"/>
        <v>31.086351958655612</v>
      </c>
      <c r="O18">
        <f t="shared" si="0"/>
        <v>16169.553925333332</v>
      </c>
      <c r="P18">
        <f t="shared" si="7"/>
        <v>16.27083745091192</v>
      </c>
      <c r="AD18" s="1">
        <v>117.788</v>
      </c>
      <c r="AE18" s="1">
        <v>1550</v>
      </c>
      <c r="AF18" s="1">
        <v>9.3200000000000005E-2</v>
      </c>
      <c r="AG18" s="1">
        <v>1.27766</v>
      </c>
      <c r="AH18">
        <v>95.997219999999984</v>
      </c>
      <c r="AI18">
        <v>15.573948991333332</v>
      </c>
      <c r="AJ18" s="3">
        <v>1785.0525493962953</v>
      </c>
      <c r="AK18" s="1">
        <v>0.26929586082077822</v>
      </c>
      <c r="AL18" s="1">
        <v>30.808685116923794</v>
      </c>
      <c r="AM18">
        <v>15573.948991333331</v>
      </c>
      <c r="AN18">
        <v>15.671501741910575</v>
      </c>
    </row>
    <row r="19" spans="1:40" x14ac:dyDescent="0.35">
      <c r="A19" s="1">
        <v>118.77200000000001</v>
      </c>
      <c r="B19" s="1">
        <f t="shared" si="1"/>
        <v>1650</v>
      </c>
      <c r="C19" s="1">
        <v>9.8750000000000004E-2</v>
      </c>
      <c r="D19" s="1">
        <v>1.2902800000000001</v>
      </c>
      <c r="E19">
        <f t="shared" si="2"/>
        <v>96.799179999999993</v>
      </c>
      <c r="F19">
        <f t="shared" si="3"/>
        <v>16.717218385999999</v>
      </c>
      <c r="G19" s="3">
        <f t="shared" si="4"/>
        <v>2039.7104441827441</v>
      </c>
      <c r="H19" s="1">
        <f t="shared" si="5"/>
        <v>0.2658187443265958</v>
      </c>
      <c r="I19" s="1">
        <f t="shared" si="6"/>
        <v>31.211686746682865</v>
      </c>
      <c r="O19">
        <f t="shared" si="0"/>
        <v>16717.218386</v>
      </c>
      <c r="P19">
        <f t="shared" si="7"/>
        <v>16.821932395045636</v>
      </c>
      <c r="AD19" s="1">
        <v>118.471</v>
      </c>
      <c r="AE19" s="1">
        <v>1600</v>
      </c>
      <c r="AF19" s="1">
        <v>9.5899999999999999E-2</v>
      </c>
      <c r="AG19" s="1">
        <v>1.2823500000000001</v>
      </c>
      <c r="AH19">
        <v>96.553865000000002</v>
      </c>
      <c r="AI19">
        <v>16.169553925333332</v>
      </c>
      <c r="AJ19" s="3">
        <v>1913.1040065865982</v>
      </c>
      <c r="AK19" s="1">
        <v>0.26689047947320149</v>
      </c>
      <c r="AL19" s="1">
        <v>31.086351958655612</v>
      </c>
      <c r="AM19">
        <v>16169.553925333332</v>
      </c>
      <c r="AN19">
        <v>16.27083745091192</v>
      </c>
    </row>
    <row r="20" spans="1:40" x14ac:dyDescent="0.35">
      <c r="A20" s="1">
        <v>118.65600000000001</v>
      </c>
      <c r="B20" s="1">
        <f t="shared" si="1"/>
        <v>1700</v>
      </c>
      <c r="C20" s="1">
        <v>0.10005</v>
      </c>
      <c r="D20" s="1">
        <v>1.29942</v>
      </c>
      <c r="E20">
        <f t="shared" si="2"/>
        <v>96.704639999999998</v>
      </c>
      <c r="F20">
        <f t="shared" si="3"/>
        <v>17.206978943999999</v>
      </c>
      <c r="G20" s="3">
        <f t="shared" si="4"/>
        <v>2163.0876023523456</v>
      </c>
      <c r="H20" s="1">
        <f t="shared" si="5"/>
        <v>0.26165255473680438</v>
      </c>
      <c r="I20" s="1">
        <f t="shared" si="6"/>
        <v>31.708658024240862</v>
      </c>
      <c r="O20">
        <f t="shared" si="0"/>
        <v>17206.978943999999</v>
      </c>
      <c r="P20">
        <f t="shared" si="7"/>
        <v>17.314760735634611</v>
      </c>
      <c r="AD20" s="1">
        <v>118.77200000000001</v>
      </c>
      <c r="AE20" s="1">
        <v>1650</v>
      </c>
      <c r="AF20" s="1">
        <v>9.8750000000000004E-2</v>
      </c>
      <c r="AG20" s="1">
        <v>1.2902800000000001</v>
      </c>
      <c r="AH20">
        <v>96.799179999999993</v>
      </c>
      <c r="AI20">
        <v>16.717218385999999</v>
      </c>
      <c r="AJ20" s="3">
        <v>2039.7104441827441</v>
      </c>
      <c r="AK20" s="1">
        <v>0.2658187443265958</v>
      </c>
      <c r="AL20" s="1">
        <v>31.211686746682865</v>
      </c>
      <c r="AM20">
        <v>16717.218386</v>
      </c>
      <c r="AN20">
        <v>16.821932395045636</v>
      </c>
    </row>
    <row r="21" spans="1:40" x14ac:dyDescent="0.35">
      <c r="A21" s="1">
        <v>118.861</v>
      </c>
      <c r="B21" s="1">
        <f t="shared" si="1"/>
        <v>1750</v>
      </c>
      <c r="C21" s="1">
        <v>0.10305</v>
      </c>
      <c r="D21" s="1">
        <v>1.31053</v>
      </c>
      <c r="E21">
        <f t="shared" si="2"/>
        <v>96.871714999999995</v>
      </c>
      <c r="F21">
        <f t="shared" si="3"/>
        <v>17.743669130833332</v>
      </c>
      <c r="G21" s="3">
        <f t="shared" si="4"/>
        <v>2296.1594271310319</v>
      </c>
      <c r="H21" s="1">
        <f t="shared" si="5"/>
        <v>0.261346735323294</v>
      </c>
      <c r="I21" s="1">
        <f t="shared" si="6"/>
        <v>31.74576246018561</v>
      </c>
      <c r="O21">
        <f t="shared" si="0"/>
        <v>17743.669130833332</v>
      </c>
      <c r="P21">
        <f t="shared" si="7"/>
        <v>17.854812664821313</v>
      </c>
      <c r="AD21" s="1">
        <v>118.65600000000001</v>
      </c>
      <c r="AE21" s="1">
        <v>1700</v>
      </c>
      <c r="AF21" s="1">
        <v>0.10005</v>
      </c>
      <c r="AG21" s="1">
        <v>1.29942</v>
      </c>
      <c r="AH21">
        <v>96.704639999999998</v>
      </c>
      <c r="AI21">
        <v>17.206978943999999</v>
      </c>
      <c r="AJ21" s="3">
        <v>2163.0876023523456</v>
      </c>
      <c r="AK21" s="1">
        <v>0.26165255473680438</v>
      </c>
      <c r="AL21" s="1">
        <v>31.708658024240862</v>
      </c>
      <c r="AM21">
        <v>17206.978943999999</v>
      </c>
      <c r="AN21">
        <v>17.314760735634611</v>
      </c>
    </row>
    <row r="22" spans="1:40" x14ac:dyDescent="0.35">
      <c r="A22" s="1">
        <v>119.584</v>
      </c>
      <c r="B22" s="1">
        <f t="shared" si="1"/>
        <v>1800</v>
      </c>
      <c r="C22" s="1">
        <v>0.10929999999999999</v>
      </c>
      <c r="D22" s="1">
        <v>1.3149</v>
      </c>
      <c r="E22">
        <f t="shared" si="2"/>
        <v>97.46096</v>
      </c>
      <c r="F22">
        <f t="shared" si="3"/>
        <v>18.361644863999999</v>
      </c>
      <c r="G22" s="3">
        <f t="shared" si="4"/>
        <v>2444.0193949647742</v>
      </c>
      <c r="H22" s="1">
        <f t="shared" si="5"/>
        <v>0.26786815867696329</v>
      </c>
      <c r="I22" s="1">
        <f t="shared" si="6"/>
        <v>30.972891366769993</v>
      </c>
      <c r="O22">
        <f t="shared" si="0"/>
        <v>18361.644863999998</v>
      </c>
      <c r="P22">
        <f t="shared" si="7"/>
        <v>18.476659300133218</v>
      </c>
      <c r="AD22" s="1">
        <v>118.861</v>
      </c>
      <c r="AE22" s="1">
        <v>1750</v>
      </c>
      <c r="AF22" s="1">
        <v>0.10305</v>
      </c>
      <c r="AG22" s="1">
        <v>1.31053</v>
      </c>
      <c r="AH22">
        <v>96.871714999999995</v>
      </c>
      <c r="AI22">
        <v>17.743669130833332</v>
      </c>
      <c r="AJ22" s="3">
        <v>2296.1594271310319</v>
      </c>
      <c r="AK22" s="1">
        <v>0.261346735323294</v>
      </c>
      <c r="AL22" s="1">
        <v>31.74576246018561</v>
      </c>
      <c r="AM22">
        <v>17743.669130833332</v>
      </c>
      <c r="AN22">
        <v>17.854812664821313</v>
      </c>
    </row>
    <row r="23" spans="1:40" x14ac:dyDescent="0.35">
      <c r="A23" s="1">
        <v>119.934</v>
      </c>
      <c r="B23" s="1">
        <f t="shared" si="1"/>
        <v>1850</v>
      </c>
      <c r="C23" s="1">
        <v>0.11415</v>
      </c>
      <c r="D23" s="1">
        <v>1.3184899999999999</v>
      </c>
      <c r="E23">
        <f t="shared" si="2"/>
        <v>97.746209999999991</v>
      </c>
      <c r="F23">
        <f t="shared" si="3"/>
        <v>18.926924462999995</v>
      </c>
      <c r="G23" s="3">
        <f t="shared" si="4"/>
        <v>2589.2401740411024</v>
      </c>
      <c r="H23" s="1">
        <f t="shared" si="5"/>
        <v>0.27139908599739843</v>
      </c>
      <c r="I23" s="1">
        <f t="shared" si="6"/>
        <v>30.569931172862614</v>
      </c>
      <c r="O23">
        <f t="shared" si="0"/>
        <v>18926.924462999996</v>
      </c>
      <c r="P23">
        <f t="shared" si="7"/>
        <v>19.045479721037687</v>
      </c>
      <c r="AD23" s="1">
        <v>119.584</v>
      </c>
      <c r="AE23" s="1">
        <v>1800</v>
      </c>
      <c r="AF23" s="1">
        <v>0.10929999999999999</v>
      </c>
      <c r="AG23" s="1">
        <v>1.3149</v>
      </c>
      <c r="AH23">
        <v>97.46096</v>
      </c>
      <c r="AI23">
        <v>18.361644863999999</v>
      </c>
      <c r="AJ23" s="3">
        <v>2444.0193949647742</v>
      </c>
      <c r="AK23" s="1">
        <v>0.26786815867696329</v>
      </c>
      <c r="AL23" s="1">
        <v>30.972891366769993</v>
      </c>
      <c r="AM23">
        <v>18361.644863999998</v>
      </c>
      <c r="AN23">
        <v>18.476659300133218</v>
      </c>
    </row>
    <row r="24" spans="1:40" x14ac:dyDescent="0.35">
      <c r="A24" s="1">
        <v>120.176</v>
      </c>
      <c r="B24" s="1">
        <f t="shared" si="1"/>
        <v>1900</v>
      </c>
      <c r="C24" s="1">
        <v>0.11745</v>
      </c>
      <c r="D24" s="1">
        <v>1.3189200000000001</v>
      </c>
      <c r="E24">
        <f t="shared" si="2"/>
        <v>97.943439999999995</v>
      </c>
      <c r="F24">
        <f t="shared" si="3"/>
        <v>19.477685434666661</v>
      </c>
      <c r="G24" s="3">
        <f t="shared" si="4"/>
        <v>2736.6011691908611</v>
      </c>
      <c r="H24" s="1">
        <f t="shared" si="5"/>
        <v>0.27134897612594339</v>
      </c>
      <c r="I24" s="1">
        <f t="shared" si="6"/>
        <v>30.575576505833212</v>
      </c>
      <c r="O24">
        <f t="shared" si="0"/>
        <v>19477.685434666662</v>
      </c>
      <c r="P24">
        <f t="shared" si="7"/>
        <v>19.59969057222602</v>
      </c>
      <c r="AD24" s="1">
        <v>119.934</v>
      </c>
      <c r="AE24" s="1">
        <v>1850</v>
      </c>
      <c r="AF24" s="1">
        <v>0.11415</v>
      </c>
      <c r="AG24" s="1">
        <v>1.3184899999999999</v>
      </c>
      <c r="AH24">
        <v>97.746209999999991</v>
      </c>
      <c r="AI24">
        <v>18.926924462999995</v>
      </c>
      <c r="AJ24" s="3">
        <v>2589.2401740411024</v>
      </c>
      <c r="AK24" s="1">
        <v>0.27139908599739843</v>
      </c>
      <c r="AL24" s="1">
        <v>30.569931172862614</v>
      </c>
      <c r="AM24">
        <v>18926.924462999996</v>
      </c>
      <c r="AN24">
        <v>19.045479721037687</v>
      </c>
    </row>
    <row r="25" spans="1:40" x14ac:dyDescent="0.35">
      <c r="A25" s="1">
        <v>120.94799999999999</v>
      </c>
      <c r="B25" s="1">
        <f t="shared" si="1"/>
        <v>1950</v>
      </c>
      <c r="C25" s="1">
        <v>0.12055</v>
      </c>
      <c r="D25" s="1">
        <v>1.31484</v>
      </c>
      <c r="E25">
        <f t="shared" si="2"/>
        <v>98.572619999999986</v>
      </c>
      <c r="F25">
        <f t="shared" si="3"/>
        <v>20.118671741999997</v>
      </c>
      <c r="G25" s="3">
        <f t="shared" si="4"/>
        <v>2901.0450676460637</v>
      </c>
      <c r="H25" s="1">
        <f t="shared" si="5"/>
        <v>0.26963758192223114</v>
      </c>
      <c r="I25" s="1">
        <f t="shared" si="6"/>
        <v>30.769640196933718</v>
      </c>
      <c r="O25">
        <f t="shared" si="0"/>
        <v>20118.671741999995</v>
      </c>
      <c r="P25">
        <f t="shared" si="7"/>
        <v>20.244691916297789</v>
      </c>
      <c r="AD25" s="1">
        <v>120.176</v>
      </c>
      <c r="AE25" s="1">
        <v>1900</v>
      </c>
      <c r="AF25" s="1">
        <v>0.11745</v>
      </c>
      <c r="AG25" s="1">
        <v>1.3189200000000001</v>
      </c>
      <c r="AH25">
        <v>97.943439999999995</v>
      </c>
      <c r="AI25">
        <v>19.477685434666661</v>
      </c>
      <c r="AJ25" s="3">
        <v>2736.6011691908611</v>
      </c>
      <c r="AK25" s="1">
        <v>0.27134897612594339</v>
      </c>
      <c r="AL25" s="1">
        <v>30.575576505833212</v>
      </c>
      <c r="AM25">
        <v>19477.685434666662</v>
      </c>
      <c r="AN25">
        <v>19.59969057222602</v>
      </c>
    </row>
    <row r="26" spans="1:40" x14ac:dyDescent="0.35">
      <c r="A26" s="1">
        <v>122.157</v>
      </c>
      <c r="B26" s="1">
        <f t="shared" si="1"/>
        <v>2000</v>
      </c>
      <c r="C26" s="1">
        <v>0.12554999999999999</v>
      </c>
      <c r="D26" s="1">
        <v>1.31653</v>
      </c>
      <c r="E26">
        <f t="shared" si="2"/>
        <v>99.557954999999993</v>
      </c>
      <c r="F26">
        <f t="shared" si="3"/>
        <v>20.840798579999998</v>
      </c>
      <c r="G26" s="3">
        <f t="shared" si="4"/>
        <v>3082.2290651905191</v>
      </c>
      <c r="H26" s="1">
        <f t="shared" si="5"/>
        <v>0.27109085951350337</v>
      </c>
      <c r="I26" s="1">
        <f t="shared" si="6"/>
        <v>30.604688753458415</v>
      </c>
      <c r="O26">
        <f t="shared" si="0"/>
        <v>20840.798579999999</v>
      </c>
      <c r="P26">
        <f t="shared" si="7"/>
        <v>20.971342042472919</v>
      </c>
      <c r="AD26" s="1">
        <v>120.94799999999999</v>
      </c>
      <c r="AE26" s="1">
        <v>1950</v>
      </c>
      <c r="AF26" s="1">
        <v>0.12055</v>
      </c>
      <c r="AG26" s="1">
        <v>1.31484</v>
      </c>
      <c r="AH26">
        <v>98.572619999999986</v>
      </c>
      <c r="AI26">
        <v>20.118671741999997</v>
      </c>
      <c r="AJ26" s="3">
        <v>2901.0450676460637</v>
      </c>
      <c r="AK26" s="1">
        <v>0.26963758192223114</v>
      </c>
      <c r="AL26" s="1">
        <v>30.769640196933718</v>
      </c>
      <c r="AM26">
        <v>20118.671741999995</v>
      </c>
      <c r="AN26">
        <v>20.244691916297789</v>
      </c>
    </row>
    <row r="27" spans="1:40" x14ac:dyDescent="0.35">
      <c r="A27" s="1">
        <v>122.845</v>
      </c>
      <c r="B27" s="1">
        <f t="shared" si="1"/>
        <v>2050</v>
      </c>
      <c r="C27" s="1">
        <v>0.12784999999999999</v>
      </c>
      <c r="D27" s="1">
        <v>1.32098</v>
      </c>
      <c r="E27">
        <f t="shared" si="2"/>
        <v>100.118675</v>
      </c>
      <c r="F27">
        <f t="shared" si="3"/>
        <v>21.482130365833335</v>
      </c>
      <c r="G27" s="3">
        <f t="shared" si="4"/>
        <v>3256.5051430326689</v>
      </c>
      <c r="H27" s="1">
        <f t="shared" si="5"/>
        <v>0.26781561707447626</v>
      </c>
      <c r="I27" s="1">
        <f t="shared" si="6"/>
        <v>30.978967806089862</v>
      </c>
      <c r="O27">
        <f t="shared" si="0"/>
        <v>21482.130365833335</v>
      </c>
      <c r="P27">
        <f t="shared" si="7"/>
        <v>21.616691029067315</v>
      </c>
      <c r="AD27" s="1">
        <v>122.157</v>
      </c>
      <c r="AE27" s="1">
        <v>2000</v>
      </c>
      <c r="AF27" s="1">
        <v>0.12554999999999999</v>
      </c>
      <c r="AG27" s="1">
        <v>1.31653</v>
      </c>
      <c r="AH27">
        <v>99.557954999999993</v>
      </c>
      <c r="AI27">
        <v>20.840798579999998</v>
      </c>
      <c r="AJ27" s="3">
        <v>3082.2290651905191</v>
      </c>
      <c r="AK27" s="1">
        <v>0.27109085951350337</v>
      </c>
      <c r="AL27" s="1">
        <v>30.604688753458415</v>
      </c>
      <c r="AM27">
        <v>20840.798579999999</v>
      </c>
      <c r="AN27">
        <v>20.971342042472919</v>
      </c>
    </row>
    <row r="28" spans="1:40" x14ac:dyDescent="0.35">
      <c r="A28" s="1">
        <v>123.79600000000001</v>
      </c>
      <c r="B28" s="1">
        <f t="shared" si="1"/>
        <v>2100</v>
      </c>
      <c r="C28" s="1">
        <v>0.13089999999999999</v>
      </c>
      <c r="D28" s="1">
        <v>1.32287</v>
      </c>
      <c r="E28">
        <f t="shared" si="2"/>
        <v>100.89373999999999</v>
      </c>
      <c r="F28">
        <f t="shared" si="3"/>
        <v>22.176444051999997</v>
      </c>
      <c r="G28" s="3">
        <f t="shared" si="4"/>
        <v>3443.7511674578113</v>
      </c>
      <c r="H28" s="1">
        <f t="shared" si="5"/>
        <v>0.265619681234186</v>
      </c>
      <c r="I28" s="1">
        <f t="shared" si="6"/>
        <v>31.235077689907602</v>
      </c>
      <c r="O28">
        <f t="shared" si="0"/>
        <v>22176.444051999999</v>
      </c>
      <c r="P28">
        <f t="shared" si="7"/>
        <v>22.315353786229821</v>
      </c>
      <c r="AD28" s="1">
        <v>122.845</v>
      </c>
      <c r="AE28" s="1">
        <v>2050</v>
      </c>
      <c r="AF28" s="1">
        <v>0.12784999999999999</v>
      </c>
      <c r="AG28" s="1">
        <v>1.32098</v>
      </c>
      <c r="AH28">
        <v>100.118675</v>
      </c>
      <c r="AI28">
        <v>21.482130365833335</v>
      </c>
      <c r="AJ28" s="3">
        <v>3256.5051430326689</v>
      </c>
      <c r="AK28" s="1">
        <v>0.26781561707447626</v>
      </c>
      <c r="AL28" s="1">
        <v>30.978967806089862</v>
      </c>
      <c r="AM28">
        <v>21482.130365833335</v>
      </c>
      <c r="AN28">
        <v>21.616691029067315</v>
      </c>
    </row>
    <row r="29" spans="1:40" x14ac:dyDescent="0.35">
      <c r="A29" s="1">
        <v>124.794</v>
      </c>
      <c r="B29" s="1">
        <f t="shared" si="1"/>
        <v>2150</v>
      </c>
      <c r="C29" s="1">
        <v>0.13435</v>
      </c>
      <c r="D29" s="1">
        <v>1.3216399999999999</v>
      </c>
      <c r="E29">
        <f t="shared" si="2"/>
        <v>101.70710999999999</v>
      </c>
      <c r="F29">
        <f t="shared" si="3"/>
        <v>22.887489986999999</v>
      </c>
      <c r="G29" s="3">
        <f t="shared" si="4"/>
        <v>3638.7916274476811</v>
      </c>
      <c r="H29" s="1">
        <f t="shared" si="5"/>
        <v>0.26415085286477291</v>
      </c>
      <c r="I29" s="1">
        <f t="shared" si="6"/>
        <v>31.408762414882702</v>
      </c>
      <c r="O29">
        <f t="shared" si="0"/>
        <v>22887.489986999997</v>
      </c>
      <c r="P29">
        <f t="shared" si="7"/>
        <v>23.030853600383054</v>
      </c>
      <c r="AD29" s="1">
        <v>123.79600000000001</v>
      </c>
      <c r="AE29" s="1">
        <v>2100</v>
      </c>
      <c r="AF29" s="1">
        <v>0.13089999999999999</v>
      </c>
      <c r="AG29" s="1">
        <v>1.32287</v>
      </c>
      <c r="AH29">
        <v>100.89373999999999</v>
      </c>
      <c r="AI29">
        <v>22.176444051999997</v>
      </c>
      <c r="AJ29" s="3">
        <v>3443.7511674578113</v>
      </c>
      <c r="AK29" s="1">
        <v>0.265619681234186</v>
      </c>
      <c r="AL29" s="1">
        <v>31.235077689907602</v>
      </c>
      <c r="AM29">
        <v>22176.444051999999</v>
      </c>
      <c r="AN29">
        <v>22.315353786229821</v>
      </c>
    </row>
    <row r="30" spans="1:40" x14ac:dyDescent="0.35">
      <c r="A30" s="1">
        <v>125.137</v>
      </c>
      <c r="B30" s="1">
        <f t="shared" si="1"/>
        <v>2200</v>
      </c>
      <c r="C30" s="1">
        <v>0.13769999999999999</v>
      </c>
      <c r="D30" s="1">
        <v>1.3165199999999999</v>
      </c>
      <c r="E30">
        <f t="shared" si="2"/>
        <v>101.986655</v>
      </c>
      <c r="F30">
        <f t="shared" si="3"/>
        <v>23.484127091333331</v>
      </c>
      <c r="G30" s="3">
        <f t="shared" si="4"/>
        <v>3820.4776412502169</v>
      </c>
      <c r="H30" s="1">
        <f t="shared" si="5"/>
        <v>0.26385907280695897</v>
      </c>
      <c r="I30" s="1">
        <f t="shared" si="6"/>
        <v>31.443494783248084</v>
      </c>
      <c r="O30">
        <f t="shared" si="0"/>
        <v>23484.127091333332</v>
      </c>
      <c r="P30">
        <f t="shared" si="7"/>
        <v>23.631227945069273</v>
      </c>
      <c r="AD30" s="1">
        <v>124.794</v>
      </c>
      <c r="AE30" s="1">
        <v>2150</v>
      </c>
      <c r="AF30" s="1">
        <v>0.13435</v>
      </c>
      <c r="AG30" s="1">
        <v>1.3216399999999999</v>
      </c>
      <c r="AH30">
        <v>101.70710999999999</v>
      </c>
      <c r="AI30">
        <v>22.887489986999999</v>
      </c>
      <c r="AJ30" s="3">
        <v>3638.7916274476811</v>
      </c>
      <c r="AK30" s="1">
        <v>0.26415085286477291</v>
      </c>
      <c r="AL30" s="1">
        <v>31.408762414882702</v>
      </c>
      <c r="AM30">
        <v>22887.489986999997</v>
      </c>
      <c r="AN30">
        <v>23.030853600383054</v>
      </c>
    </row>
    <row r="31" spans="1:40" x14ac:dyDescent="0.35">
      <c r="A31" s="1">
        <v>126.02800000000001</v>
      </c>
      <c r="B31" s="1">
        <f t="shared" si="1"/>
        <v>2250</v>
      </c>
      <c r="C31" s="1">
        <v>0.14105000000000001</v>
      </c>
      <c r="D31" s="1">
        <v>1.3046500000000001</v>
      </c>
      <c r="E31">
        <f t="shared" si="2"/>
        <v>102.71281999999999</v>
      </c>
      <c r="F31">
        <f t="shared" si="3"/>
        <v>24.188869109999995</v>
      </c>
      <c r="G31" s="3">
        <f t="shared" si="4"/>
        <v>4024.5621841736315</v>
      </c>
      <c r="H31" s="1">
        <f t="shared" si="5"/>
        <v>0.26240375154107409</v>
      </c>
      <c r="I31" s="1">
        <f t="shared" si="6"/>
        <v>31.617884007346653</v>
      </c>
      <c r="O31">
        <f t="shared" si="0"/>
        <v>24188.869109999996</v>
      </c>
      <c r="P31">
        <f t="shared" si="7"/>
        <v>24.34038435615539</v>
      </c>
      <c r="AD31" s="1">
        <v>125.137</v>
      </c>
      <c r="AE31" s="1">
        <v>2200</v>
      </c>
      <c r="AF31" s="1">
        <v>0.13769999999999999</v>
      </c>
      <c r="AG31" s="1">
        <v>1.3165199999999999</v>
      </c>
      <c r="AH31">
        <v>101.986655</v>
      </c>
      <c r="AI31">
        <v>23.484127091333331</v>
      </c>
      <c r="AJ31" s="3">
        <v>3820.4776412502169</v>
      </c>
      <c r="AK31" s="1">
        <v>0.26385907280695897</v>
      </c>
      <c r="AL31" s="1">
        <v>31.443494783248084</v>
      </c>
      <c r="AM31">
        <v>23484.127091333332</v>
      </c>
      <c r="AN31">
        <v>23.631227945069273</v>
      </c>
    </row>
    <row r="32" spans="1:40" x14ac:dyDescent="0.35">
      <c r="A32" s="1">
        <v>126.66</v>
      </c>
      <c r="B32" s="1">
        <f t="shared" si="1"/>
        <v>2300</v>
      </c>
      <c r="C32" s="1">
        <v>0.14495</v>
      </c>
      <c r="D32" s="1">
        <v>1.2964599999999999</v>
      </c>
      <c r="E32">
        <f t="shared" si="2"/>
        <v>103.22789999999999</v>
      </c>
      <c r="F32">
        <f t="shared" si="3"/>
        <v>24.850396459999999</v>
      </c>
      <c r="G32" s="3">
        <f t="shared" si="4"/>
        <v>4226.5082141635248</v>
      </c>
      <c r="H32" s="1">
        <f t="shared" si="5"/>
        <v>0.26248072180656068</v>
      </c>
      <c r="I32" s="1">
        <f t="shared" si="6"/>
        <v>31.608612328613756</v>
      </c>
      <c r="O32">
        <f t="shared" si="0"/>
        <v>24850.39646</v>
      </c>
      <c r="P32">
        <f t="shared" si="7"/>
        <v>25.00605540873272</v>
      </c>
      <c r="AD32" s="1">
        <v>126.02800000000001</v>
      </c>
      <c r="AE32" s="1">
        <v>2250</v>
      </c>
      <c r="AF32" s="1">
        <v>0.14105000000000001</v>
      </c>
      <c r="AG32" s="1">
        <v>1.3046500000000001</v>
      </c>
      <c r="AH32">
        <v>102.71281999999999</v>
      </c>
      <c r="AI32">
        <v>24.188869109999995</v>
      </c>
      <c r="AJ32" s="3">
        <v>4024.5621841736315</v>
      </c>
      <c r="AK32" s="1">
        <v>0.26240375154107409</v>
      </c>
      <c r="AL32" s="1">
        <v>31.617884007346653</v>
      </c>
      <c r="AM32">
        <v>24188.869109999996</v>
      </c>
      <c r="AN32">
        <v>24.34038435615539</v>
      </c>
    </row>
    <row r="33" spans="1:40" x14ac:dyDescent="0.35">
      <c r="A33" s="1">
        <v>126.822</v>
      </c>
      <c r="B33" s="1">
        <f t="shared" si="1"/>
        <v>2350</v>
      </c>
      <c r="C33" s="1">
        <v>0.14985000000000001</v>
      </c>
      <c r="D33" s="1">
        <v>1.2822899999999999</v>
      </c>
      <c r="E33">
        <f t="shared" si="2"/>
        <v>103.35992999999999</v>
      </c>
      <c r="F33">
        <f t="shared" si="3"/>
        <v>25.423097448999997</v>
      </c>
      <c r="G33" s="3">
        <f t="shared" si="4"/>
        <v>4417.9101995938263</v>
      </c>
      <c r="H33" s="1">
        <f t="shared" si="5"/>
        <v>0.2652410869103301</v>
      </c>
      <c r="I33" s="1">
        <f t="shared" si="6"/>
        <v>31.279661367558546</v>
      </c>
      <c r="O33">
        <f t="shared" si="0"/>
        <v>25423.097448999997</v>
      </c>
      <c r="P33">
        <f t="shared" si="7"/>
        <v>25.582343706049084</v>
      </c>
      <c r="AD33" s="1">
        <v>126.66</v>
      </c>
      <c r="AE33" s="1">
        <v>2300</v>
      </c>
      <c r="AF33" s="1">
        <v>0.14495</v>
      </c>
      <c r="AG33" s="1">
        <v>1.2964599999999999</v>
      </c>
      <c r="AH33">
        <v>103.22789999999999</v>
      </c>
      <c r="AI33">
        <v>24.850396459999999</v>
      </c>
      <c r="AJ33" s="3">
        <v>4226.5082141635248</v>
      </c>
      <c r="AK33" s="1">
        <v>0.26248072180656068</v>
      </c>
      <c r="AL33" s="1">
        <v>31.608612328613756</v>
      </c>
      <c r="AM33">
        <v>24850.39646</v>
      </c>
      <c r="AN33">
        <v>25.00605540873272</v>
      </c>
    </row>
    <row r="34" spans="1:40" x14ac:dyDescent="0.35">
      <c r="A34" s="1">
        <v>126.69</v>
      </c>
      <c r="B34" s="1">
        <f t="shared" si="1"/>
        <v>2400</v>
      </c>
      <c r="C34" s="1">
        <v>0.1537</v>
      </c>
      <c r="D34" s="1">
        <v>1.2730399999999999</v>
      </c>
      <c r="E34">
        <f t="shared" si="2"/>
        <v>103.25234999999999</v>
      </c>
      <c r="F34">
        <f t="shared" si="3"/>
        <v>25.936990319999996</v>
      </c>
      <c r="G34" s="3">
        <f t="shared" si="4"/>
        <v>4603.110295663294</v>
      </c>
      <c r="H34" s="1">
        <f t="shared" si="5"/>
        <v>0.26666548102409138</v>
      </c>
      <c r="I34" s="1">
        <f t="shared" si="6"/>
        <v>31.112581003946094</v>
      </c>
      <c r="O34">
        <f t="shared" si="0"/>
        <v>25936.990319999997</v>
      </c>
      <c r="P34">
        <f t="shared" si="7"/>
        <v>26.099455520625693</v>
      </c>
      <c r="AD34" s="1">
        <v>126.822</v>
      </c>
      <c r="AE34" s="1">
        <v>2350</v>
      </c>
      <c r="AF34" s="1">
        <v>0.14985000000000001</v>
      </c>
      <c r="AG34" s="1">
        <v>1.2822899999999999</v>
      </c>
      <c r="AH34">
        <v>103.35992999999999</v>
      </c>
      <c r="AI34">
        <v>25.423097448999997</v>
      </c>
      <c r="AJ34" s="3">
        <v>4417.9101995938263</v>
      </c>
      <c r="AK34" s="1">
        <v>0.2652410869103301</v>
      </c>
      <c r="AL34" s="1">
        <v>31.279661367558546</v>
      </c>
      <c r="AM34">
        <v>25423.097448999997</v>
      </c>
      <c r="AN34">
        <v>25.582343706049084</v>
      </c>
    </row>
    <row r="35" spans="1:40" x14ac:dyDescent="0.35">
      <c r="A35" s="1">
        <v>126.55200000000001</v>
      </c>
      <c r="B35" s="1">
        <f t="shared" si="1"/>
        <v>2450</v>
      </c>
      <c r="C35" s="1">
        <v>0.15565000000000001</v>
      </c>
      <c r="D35" s="1">
        <v>1.2698400000000001</v>
      </c>
      <c r="E35">
        <f t="shared" si="2"/>
        <v>103.13988000000001</v>
      </c>
      <c r="F35">
        <f t="shared" si="3"/>
        <v>26.448503228</v>
      </c>
      <c r="G35" s="3">
        <f t="shared" si="4"/>
        <v>4791.6792970922443</v>
      </c>
      <c r="H35" s="1">
        <f t="shared" si="5"/>
        <v>0.26482595024828753</v>
      </c>
      <c r="I35" s="1">
        <f t="shared" si="6"/>
        <v>31.328694833492587</v>
      </c>
      <c r="O35">
        <f t="shared" si="0"/>
        <v>26448.503228000001</v>
      </c>
      <c r="P35">
        <f t="shared" si="7"/>
        <v>26.614172464490906</v>
      </c>
      <c r="AD35" s="1">
        <v>126.69</v>
      </c>
      <c r="AE35" s="1">
        <v>2400</v>
      </c>
      <c r="AF35" s="1">
        <v>0.1537</v>
      </c>
      <c r="AG35" s="1">
        <v>1.2730399999999999</v>
      </c>
      <c r="AH35">
        <v>103.25234999999999</v>
      </c>
      <c r="AI35">
        <v>25.936990319999996</v>
      </c>
      <c r="AJ35" s="3">
        <v>4603.110295663294</v>
      </c>
      <c r="AK35" s="1">
        <v>0.26666548102409138</v>
      </c>
      <c r="AL35" s="1">
        <v>31.112581003946094</v>
      </c>
      <c r="AM35">
        <v>25936.990319999997</v>
      </c>
      <c r="AN35">
        <v>26.099455520625693</v>
      </c>
    </row>
    <row r="36" spans="1:40" x14ac:dyDescent="0.35">
      <c r="A36" s="1">
        <v>126.438</v>
      </c>
      <c r="B36" s="1">
        <f t="shared" si="1"/>
        <v>2500</v>
      </c>
      <c r="C36" s="1">
        <v>0.15959999999999999</v>
      </c>
      <c r="D36" s="1">
        <v>1.2744599999999999</v>
      </c>
      <c r="E36">
        <f t="shared" si="2"/>
        <v>103.04697</v>
      </c>
      <c r="F36">
        <f t="shared" si="3"/>
        <v>26.963957149999999</v>
      </c>
      <c r="G36" s="3">
        <f t="shared" si="4"/>
        <v>4984.759348427624</v>
      </c>
      <c r="H36" s="1">
        <f t="shared" si="5"/>
        <v>0.26635556346743416</v>
      </c>
      <c r="I36" s="1">
        <f t="shared" si="6"/>
        <v>31.148781993933</v>
      </c>
      <c r="O36">
        <f t="shared" si="0"/>
        <v>26963.957149999998</v>
      </c>
      <c r="P36">
        <f t="shared" si="7"/>
        <v>27.132855108243806</v>
      </c>
      <c r="AD36" s="1">
        <v>126.55200000000001</v>
      </c>
      <c r="AE36" s="1">
        <v>2450</v>
      </c>
      <c r="AF36" s="1">
        <v>0.15565000000000001</v>
      </c>
      <c r="AG36" s="1">
        <v>1.2698400000000001</v>
      </c>
      <c r="AH36">
        <v>103.13988000000001</v>
      </c>
      <c r="AI36">
        <v>26.448503228</v>
      </c>
      <c r="AJ36" s="3">
        <v>4791.6792970922443</v>
      </c>
      <c r="AK36" s="1">
        <v>0.26482595024828753</v>
      </c>
      <c r="AL36" s="1">
        <v>31.328694833492587</v>
      </c>
      <c r="AM36">
        <v>26448.503228000001</v>
      </c>
      <c r="AN36">
        <v>26.614172464490906</v>
      </c>
    </row>
    <row r="37" spans="1:40" x14ac:dyDescent="0.35">
      <c r="A37" s="1">
        <v>126.239</v>
      </c>
      <c r="B37" s="1">
        <f t="shared" si="1"/>
        <v>2550</v>
      </c>
      <c r="C37" s="1">
        <v>0.16259999999999999</v>
      </c>
      <c r="D37" s="1">
        <v>1.2787599999999999</v>
      </c>
      <c r="E37">
        <f t="shared" si="2"/>
        <v>102.88478499999999</v>
      </c>
      <c r="F37">
        <f t="shared" si="3"/>
        <v>27.459949116499995</v>
      </c>
      <c r="G37" s="3">
        <f t="shared" si="4"/>
        <v>5177.9811861604539</v>
      </c>
      <c r="H37" s="1">
        <f t="shared" si="5"/>
        <v>0.2664607996525164</v>
      </c>
      <c r="I37" s="1">
        <f t="shared" si="6"/>
        <v>31.136480075634793</v>
      </c>
      <c r="O37">
        <f t="shared" si="0"/>
        <v>27459.949116499996</v>
      </c>
      <c r="P37">
        <f t="shared" si="7"/>
        <v>27.631953889888969</v>
      </c>
      <c r="AD37" s="1">
        <v>126.438</v>
      </c>
      <c r="AE37" s="1">
        <v>2500</v>
      </c>
      <c r="AF37" s="1">
        <v>0.15959999999999999</v>
      </c>
      <c r="AG37" s="1">
        <v>1.2744599999999999</v>
      </c>
      <c r="AH37">
        <v>103.04697</v>
      </c>
      <c r="AI37">
        <v>26.963957149999999</v>
      </c>
      <c r="AJ37" s="3">
        <v>4984.759348427624</v>
      </c>
      <c r="AK37" s="1">
        <v>0.26635556346743416</v>
      </c>
      <c r="AL37" s="1">
        <v>31.148781993933</v>
      </c>
      <c r="AM37">
        <v>26963.957149999998</v>
      </c>
      <c r="AN37">
        <v>27.132855108243806</v>
      </c>
    </row>
    <row r="38" spans="1:40" x14ac:dyDescent="0.35">
      <c r="A38" s="1">
        <v>126.161</v>
      </c>
      <c r="B38" s="1">
        <f t="shared" si="1"/>
        <v>2600</v>
      </c>
      <c r="C38" s="1">
        <v>0.16805</v>
      </c>
      <c r="D38" s="1">
        <v>1.27634</v>
      </c>
      <c r="E38">
        <f t="shared" si="2"/>
        <v>102.821215</v>
      </c>
      <c r="F38">
        <f t="shared" si="3"/>
        <v>27.981079975333333</v>
      </c>
      <c r="G38" s="3">
        <f t="shared" si="4"/>
        <v>5379.7039944335329</v>
      </c>
      <c r="H38" s="1">
        <f t="shared" si="5"/>
        <v>0.27026297793603699</v>
      </c>
      <c r="I38" s="1">
        <f t="shared" si="6"/>
        <v>30.698438397588646</v>
      </c>
      <c r="O38">
        <f t="shared" ref="O38:O69" si="8">F38*1000</f>
        <v>27981.079975333334</v>
      </c>
      <c r="P38">
        <f t="shared" si="7"/>
        <v>28.156349029908675</v>
      </c>
      <c r="AD38" s="1">
        <v>126.239</v>
      </c>
      <c r="AE38" s="1">
        <v>2550</v>
      </c>
      <c r="AF38" s="1">
        <v>0.16259999999999999</v>
      </c>
      <c r="AG38" s="1">
        <v>1.2787599999999999</v>
      </c>
      <c r="AH38">
        <v>102.88478499999999</v>
      </c>
      <c r="AI38">
        <v>27.459949116499995</v>
      </c>
      <c r="AJ38" s="3">
        <v>5177.9811861604539</v>
      </c>
      <c r="AK38" s="1">
        <v>0.2664607996525164</v>
      </c>
      <c r="AL38" s="1">
        <v>31.136480075634793</v>
      </c>
      <c r="AM38">
        <v>27459.949116499996</v>
      </c>
      <c r="AN38">
        <v>27.631953889888969</v>
      </c>
    </row>
    <row r="39" spans="1:40" x14ac:dyDescent="0.35">
      <c r="A39" s="1">
        <v>125.84699999999999</v>
      </c>
      <c r="B39" s="1">
        <f t="shared" ref="B39:B70" si="9">B38+50</f>
        <v>2650</v>
      </c>
      <c r="C39" s="1">
        <v>0.17144999999999999</v>
      </c>
      <c r="D39" s="1">
        <v>1.28027</v>
      </c>
      <c r="E39">
        <f t="shared" si="2"/>
        <v>102.565305</v>
      </c>
      <c r="F39">
        <f t="shared" si="3"/>
        <v>28.448196763499997</v>
      </c>
      <c r="G39" s="3">
        <f t="shared" si="4"/>
        <v>5574.6958360869148</v>
      </c>
      <c r="H39" s="1">
        <f t="shared" si="5"/>
        <v>0.27120348133625566</v>
      </c>
      <c r="I39" s="1">
        <f t="shared" si="6"/>
        <v>30.591979639935253</v>
      </c>
      <c r="O39">
        <f t="shared" si="8"/>
        <v>28448.196763499996</v>
      </c>
      <c r="P39">
        <f t="shared" si="7"/>
        <v>28.626391763675382</v>
      </c>
      <c r="AD39" s="1">
        <v>126.161</v>
      </c>
      <c r="AE39" s="1">
        <v>2600</v>
      </c>
      <c r="AF39" s="1">
        <v>0.16805</v>
      </c>
      <c r="AG39" s="1">
        <v>1.27634</v>
      </c>
      <c r="AH39">
        <v>102.821215</v>
      </c>
      <c r="AI39">
        <v>27.981079975333333</v>
      </c>
      <c r="AJ39" s="3">
        <v>5379.7039944335329</v>
      </c>
      <c r="AK39" s="1">
        <v>0.27026297793603699</v>
      </c>
      <c r="AL39" s="1">
        <v>30.698438397588646</v>
      </c>
      <c r="AM39">
        <v>27981.079975333334</v>
      </c>
      <c r="AN39">
        <v>28.156349029908675</v>
      </c>
    </row>
    <row r="40" spans="1:40" x14ac:dyDescent="0.35">
      <c r="A40" s="1">
        <v>124.911</v>
      </c>
      <c r="B40" s="1">
        <f t="shared" si="9"/>
        <v>2700</v>
      </c>
      <c r="C40" s="1">
        <v>0.17465</v>
      </c>
      <c r="D40" s="1">
        <v>1.2837099999999999</v>
      </c>
      <c r="E40">
        <f t="shared" si="2"/>
        <v>101.802465</v>
      </c>
      <c r="F40">
        <f t="shared" si="3"/>
        <v>28.769376609000002</v>
      </c>
      <c r="G40" s="3">
        <f t="shared" si="4"/>
        <v>5744.0045486854533</v>
      </c>
      <c r="H40" s="1">
        <f t="shared" si="5"/>
        <v>0.27318110179493321</v>
      </c>
      <c r="I40" s="1">
        <f t="shared" si="6"/>
        <v>30.370517304473999</v>
      </c>
      <c r="O40">
        <f t="shared" si="8"/>
        <v>28769.376609000003</v>
      </c>
      <c r="P40">
        <f t="shared" si="7"/>
        <v>28.94958342887352</v>
      </c>
      <c r="AD40" s="1">
        <v>125.84699999999999</v>
      </c>
      <c r="AE40" s="1">
        <v>2650</v>
      </c>
      <c r="AF40" s="1">
        <v>0.17144999999999999</v>
      </c>
      <c r="AG40" s="1">
        <v>1.28027</v>
      </c>
      <c r="AH40">
        <v>102.565305</v>
      </c>
      <c r="AI40">
        <v>28.448196763499997</v>
      </c>
      <c r="AJ40" s="3">
        <v>5574.6958360869148</v>
      </c>
      <c r="AK40" s="1">
        <v>0.27120348133625566</v>
      </c>
      <c r="AL40" s="1">
        <v>30.591979639935253</v>
      </c>
      <c r="AM40">
        <v>28448.196763499996</v>
      </c>
      <c r="AN40">
        <v>28.626391763675382</v>
      </c>
    </row>
    <row r="41" spans="1:40" x14ac:dyDescent="0.35">
      <c r="A41" s="1">
        <v>123.92700000000001</v>
      </c>
      <c r="B41" s="1">
        <f t="shared" si="9"/>
        <v>2750</v>
      </c>
      <c r="C41" s="1">
        <v>0.1784</v>
      </c>
      <c r="D41" s="1">
        <v>1.2811999999999999</v>
      </c>
      <c r="E41">
        <f t="shared" si="2"/>
        <v>101.000505</v>
      </c>
      <c r="F41">
        <f t="shared" si="3"/>
        <v>29.071312022499999</v>
      </c>
      <c r="G41" s="3">
        <f t="shared" si="4"/>
        <v>5911.7748528514694</v>
      </c>
      <c r="H41" s="1">
        <f t="shared" si="5"/>
        <v>0.27614852724179284</v>
      </c>
      <c r="I41" s="1">
        <f t="shared" si="6"/>
        <v>30.044163053072626</v>
      </c>
      <c r="O41">
        <f t="shared" si="8"/>
        <v>29071.312022499998</v>
      </c>
      <c r="P41">
        <f t="shared" si="7"/>
        <v>29.253410117996676</v>
      </c>
      <c r="AD41" s="1">
        <v>124.911</v>
      </c>
      <c r="AE41" s="1">
        <v>2700</v>
      </c>
      <c r="AF41" s="1">
        <v>0.17465</v>
      </c>
      <c r="AG41" s="1">
        <v>1.2837099999999999</v>
      </c>
      <c r="AH41">
        <v>101.802465</v>
      </c>
      <c r="AI41">
        <v>28.769376609000002</v>
      </c>
      <c r="AJ41" s="3">
        <v>5744.0045486854533</v>
      </c>
      <c r="AK41" s="1">
        <v>0.27318110179493321</v>
      </c>
      <c r="AL41" s="1">
        <v>30.370517304473999</v>
      </c>
      <c r="AM41">
        <v>28769.376609000003</v>
      </c>
      <c r="AN41">
        <v>28.94958342887352</v>
      </c>
    </row>
    <row r="42" spans="1:40" x14ac:dyDescent="0.35">
      <c r="A42" s="1">
        <v>123.68899999999999</v>
      </c>
      <c r="B42" s="1">
        <f t="shared" si="9"/>
        <v>2800</v>
      </c>
      <c r="C42" s="1">
        <v>0.18004999999999999</v>
      </c>
      <c r="D42" s="1">
        <v>1.2744800000000001</v>
      </c>
      <c r="E42">
        <f t="shared" si="2"/>
        <v>100.80653499999998</v>
      </c>
      <c r="F42">
        <f t="shared" si="3"/>
        <v>29.543035190666661</v>
      </c>
      <c r="G42" s="3">
        <f t="shared" si="4"/>
        <v>6116.9327050838365</v>
      </c>
      <c r="H42" s="1">
        <f t="shared" si="5"/>
        <v>0.27425245739678394</v>
      </c>
      <c r="I42" s="1">
        <f t="shared" si="6"/>
        <v>30.251876165743276</v>
      </c>
      <c r="O42">
        <f t="shared" si="8"/>
        <v>29543.035190666662</v>
      </c>
      <c r="P42">
        <f t="shared" si="7"/>
        <v>29.728088085398344</v>
      </c>
      <c r="AD42" s="1">
        <v>123.92700000000001</v>
      </c>
      <c r="AE42" s="1">
        <v>2750</v>
      </c>
      <c r="AF42" s="1">
        <v>0.1784</v>
      </c>
      <c r="AG42" s="1">
        <v>1.2811999999999999</v>
      </c>
      <c r="AH42">
        <v>101.000505</v>
      </c>
      <c r="AI42">
        <v>29.071312022499999</v>
      </c>
      <c r="AJ42" s="3">
        <v>5911.7748528514694</v>
      </c>
      <c r="AK42" s="1">
        <v>0.27614852724179284</v>
      </c>
      <c r="AL42" s="1">
        <v>30.044163053072626</v>
      </c>
      <c r="AM42">
        <v>29071.312022499998</v>
      </c>
      <c r="AN42">
        <v>29.253410117996676</v>
      </c>
    </row>
    <row r="43" spans="1:40" x14ac:dyDescent="0.35">
      <c r="A43" s="1">
        <v>123.389</v>
      </c>
      <c r="B43" s="1">
        <f t="shared" si="9"/>
        <v>2850</v>
      </c>
      <c r="C43" s="1">
        <v>0.18310000000000001</v>
      </c>
      <c r="D43" s="1">
        <v>1.2603599999999999</v>
      </c>
      <c r="E43">
        <f t="shared" si="2"/>
        <v>100.56203499999999</v>
      </c>
      <c r="F43">
        <f t="shared" si="3"/>
        <v>29.9976550405</v>
      </c>
      <c r="G43" s="3">
        <f t="shared" si="4"/>
        <v>6321.9743022475823</v>
      </c>
      <c r="H43" s="1">
        <f t="shared" si="5"/>
        <v>0.27467146978241486</v>
      </c>
      <c r="I43" s="1">
        <f t="shared" si="6"/>
        <v>30.20572681207338</v>
      </c>
      <c r="O43">
        <f t="shared" si="8"/>
        <v>29997.655040499998</v>
      </c>
      <c r="P43">
        <f t="shared" si="7"/>
        <v>30.185555601988714</v>
      </c>
      <c r="AD43" s="1">
        <v>123.68899999999999</v>
      </c>
      <c r="AE43" s="1">
        <v>2800</v>
      </c>
      <c r="AF43" s="1">
        <v>0.18004999999999999</v>
      </c>
      <c r="AG43" s="1">
        <v>1.2744800000000001</v>
      </c>
      <c r="AH43">
        <v>100.80653499999998</v>
      </c>
      <c r="AI43">
        <v>29.543035190666661</v>
      </c>
      <c r="AJ43" s="3">
        <v>6116.9327050838365</v>
      </c>
      <c r="AK43" s="1">
        <v>0.27425245739678394</v>
      </c>
      <c r="AL43" s="1">
        <v>30.251876165743276</v>
      </c>
      <c r="AM43">
        <v>29543.035190666662</v>
      </c>
      <c r="AN43">
        <v>29.728088085398344</v>
      </c>
    </row>
    <row r="44" spans="1:40" x14ac:dyDescent="0.35">
      <c r="A44" s="1">
        <v>122.51900000000001</v>
      </c>
      <c r="B44" s="1">
        <f t="shared" si="9"/>
        <v>2900</v>
      </c>
      <c r="C44" s="1">
        <v>0.18790000000000001</v>
      </c>
      <c r="D44" s="1">
        <v>1.2531000000000001</v>
      </c>
      <c r="E44">
        <f t="shared" si="2"/>
        <v>99.852985000000004</v>
      </c>
      <c r="F44">
        <f t="shared" si="3"/>
        <v>30.308709380333333</v>
      </c>
      <c r="G44" s="3">
        <f t="shared" si="4"/>
        <v>6499.5905843877754</v>
      </c>
      <c r="H44" s="1">
        <f t="shared" si="5"/>
        <v>0.27897921663027303</v>
      </c>
      <c r="I44" s="1">
        <f t="shared" si="6"/>
        <v>29.739317070037231</v>
      </c>
      <c r="O44">
        <f t="shared" si="8"/>
        <v>30308.709380333334</v>
      </c>
      <c r="P44">
        <f t="shared" si="7"/>
        <v>30.498558336955909</v>
      </c>
      <c r="AD44" s="1">
        <v>123.389</v>
      </c>
      <c r="AE44" s="1">
        <v>2850</v>
      </c>
      <c r="AF44" s="1">
        <v>0.18310000000000001</v>
      </c>
      <c r="AG44" s="1">
        <v>1.2603599999999999</v>
      </c>
      <c r="AH44">
        <v>100.56203499999999</v>
      </c>
      <c r="AI44">
        <v>29.9976550405</v>
      </c>
      <c r="AJ44" s="3">
        <v>6321.9743022475823</v>
      </c>
      <c r="AK44" s="1">
        <v>0.27467146978241486</v>
      </c>
      <c r="AL44" s="1">
        <v>30.20572681207338</v>
      </c>
      <c r="AM44">
        <v>29997.655040499998</v>
      </c>
      <c r="AN44">
        <v>30.185555601988714</v>
      </c>
    </row>
    <row r="45" spans="1:40" x14ac:dyDescent="0.35">
      <c r="A45" s="1">
        <v>121.837</v>
      </c>
      <c r="B45" s="1">
        <f t="shared" si="9"/>
        <v>2950</v>
      </c>
      <c r="C45" s="1">
        <v>0.19255</v>
      </c>
      <c r="D45" s="1">
        <v>1.23943</v>
      </c>
      <c r="E45">
        <f t="shared" si="2"/>
        <v>99.297154999999989</v>
      </c>
      <c r="F45">
        <f t="shared" si="3"/>
        <v>30.659651558833328</v>
      </c>
      <c r="G45" s="3">
        <f t="shared" si="4"/>
        <v>6688.2082987720923</v>
      </c>
      <c r="H45" s="1">
        <f t="shared" si="5"/>
        <v>0.28261084387645641</v>
      </c>
      <c r="I45" s="1">
        <f t="shared" si="6"/>
        <v>29.357158647971698</v>
      </c>
      <c r="O45">
        <f t="shared" si="8"/>
        <v>30659.651558833328</v>
      </c>
      <c r="P45">
        <f t="shared" si="7"/>
        <v>30.851698761695523</v>
      </c>
      <c r="AD45" s="1">
        <v>122.51900000000001</v>
      </c>
      <c r="AE45" s="1">
        <v>2900</v>
      </c>
      <c r="AF45" s="1">
        <v>0.18790000000000001</v>
      </c>
      <c r="AG45" s="1">
        <v>1.2531000000000001</v>
      </c>
      <c r="AH45">
        <v>99.852985000000004</v>
      </c>
      <c r="AI45">
        <v>30.308709380333333</v>
      </c>
      <c r="AJ45" s="3">
        <v>6499.5905843877754</v>
      </c>
      <c r="AK45" s="1">
        <v>0.27897921663027303</v>
      </c>
      <c r="AL45" s="1">
        <v>29.739317070037231</v>
      </c>
      <c r="AM45">
        <v>30308.709380333334</v>
      </c>
      <c r="AN45">
        <v>30.498558336955909</v>
      </c>
    </row>
    <row r="46" spans="1:40" x14ac:dyDescent="0.35">
      <c r="A46" s="1">
        <v>121.709</v>
      </c>
      <c r="B46" s="1">
        <f t="shared" si="9"/>
        <v>3000</v>
      </c>
      <c r="C46" s="1">
        <v>0.19900000000000001</v>
      </c>
      <c r="D46" s="1">
        <v>1.2273499999999999</v>
      </c>
      <c r="E46">
        <f t="shared" si="2"/>
        <v>99.192835000000002</v>
      </c>
      <c r="F46">
        <f t="shared" si="3"/>
        <v>31.146550189999999</v>
      </c>
      <c r="G46" s="3">
        <f t="shared" si="4"/>
        <v>6909.5818406997896</v>
      </c>
      <c r="H46" s="1">
        <f t="shared" si="5"/>
        <v>0.28751177723930138</v>
      </c>
      <c r="I46" s="1">
        <f t="shared" si="6"/>
        <v>28.85673574482076</v>
      </c>
      <c r="O46">
        <f t="shared" si="8"/>
        <v>31146.550189999998</v>
      </c>
      <c r="P46">
        <f t="shared" si="7"/>
        <v>31.341647248794626</v>
      </c>
      <c r="AD46" s="1">
        <v>121.837</v>
      </c>
      <c r="AE46" s="1">
        <v>2950</v>
      </c>
      <c r="AF46" s="1">
        <v>0.19255</v>
      </c>
      <c r="AG46" s="1">
        <v>1.23943</v>
      </c>
      <c r="AH46">
        <v>99.297154999999989</v>
      </c>
      <c r="AI46">
        <v>30.659651558833328</v>
      </c>
      <c r="AJ46" s="3">
        <v>6688.2082987720923</v>
      </c>
      <c r="AK46" s="1">
        <v>0.28261084387645641</v>
      </c>
      <c r="AL46" s="1">
        <v>29.357158647971698</v>
      </c>
      <c r="AM46">
        <v>30659.651558833328</v>
      </c>
      <c r="AN46">
        <v>30.851698761695523</v>
      </c>
    </row>
    <row r="47" spans="1:40" x14ac:dyDescent="0.35">
      <c r="A47" s="1">
        <v>121.123</v>
      </c>
      <c r="B47" s="1">
        <f t="shared" si="9"/>
        <v>3050</v>
      </c>
      <c r="C47" s="1">
        <v>0.20605000000000001</v>
      </c>
      <c r="D47" s="1">
        <v>1.2193000000000001</v>
      </c>
      <c r="E47">
        <f t="shared" si="2"/>
        <v>98.715244999999996</v>
      </c>
      <c r="F47">
        <f t="shared" si="3"/>
        <v>31.513196712166664</v>
      </c>
      <c r="G47" s="3">
        <f t="shared" si="4"/>
        <v>7107.4343896874943</v>
      </c>
      <c r="H47" s="1">
        <f t="shared" si="5"/>
        <v>0.2942338755630004</v>
      </c>
      <c r="I47" s="1">
        <f t="shared" si="6"/>
        <v>28.19747169982757</v>
      </c>
      <c r="O47">
        <f t="shared" si="8"/>
        <v>31513.196712166664</v>
      </c>
      <c r="P47">
        <f t="shared" si="7"/>
        <v>31.710590386723087</v>
      </c>
      <c r="AD47" s="1">
        <v>121.709</v>
      </c>
      <c r="AE47" s="1">
        <v>3000</v>
      </c>
      <c r="AF47" s="1">
        <v>0.19900000000000001</v>
      </c>
      <c r="AG47" s="1">
        <v>1.2273499999999999</v>
      </c>
      <c r="AH47">
        <v>99.192835000000002</v>
      </c>
      <c r="AI47">
        <v>31.146550189999999</v>
      </c>
      <c r="AJ47" s="3">
        <v>6909.5818406997896</v>
      </c>
      <c r="AK47" s="1">
        <v>0.28751177723930138</v>
      </c>
      <c r="AL47" s="1">
        <v>28.85673574482076</v>
      </c>
      <c r="AM47">
        <v>31146.550189999998</v>
      </c>
      <c r="AN47">
        <v>31.341647248794626</v>
      </c>
    </row>
    <row r="48" spans="1:40" x14ac:dyDescent="0.35">
      <c r="A48" s="1">
        <v>121.124</v>
      </c>
      <c r="B48" s="1">
        <f t="shared" si="9"/>
        <v>3100</v>
      </c>
      <c r="C48" s="1">
        <v>0.21004999999999999</v>
      </c>
      <c r="D48" s="1">
        <v>1.20692</v>
      </c>
      <c r="E48">
        <f t="shared" si="2"/>
        <v>98.716059999999985</v>
      </c>
      <c r="F48">
        <f t="shared" si="3"/>
        <v>32.030070934666661</v>
      </c>
      <c r="G48" s="3">
        <f t="shared" si="4"/>
        <v>7342.4357317579661</v>
      </c>
      <c r="H48" s="1">
        <f t="shared" si="5"/>
        <v>0.29510549693381033</v>
      </c>
      <c r="I48" s="1">
        <f t="shared" si="6"/>
        <v>28.11418786000845</v>
      </c>
      <c r="O48">
        <f t="shared" si="8"/>
        <v>32030.070934666659</v>
      </c>
      <c r="P48">
        <f t="shared" si="7"/>
        <v>32.23070222751344</v>
      </c>
      <c r="AD48" s="1">
        <v>121.123</v>
      </c>
      <c r="AE48" s="1">
        <v>3050</v>
      </c>
      <c r="AF48" s="1">
        <v>0.20605000000000001</v>
      </c>
      <c r="AG48" s="1">
        <v>1.2193000000000001</v>
      </c>
      <c r="AH48">
        <v>98.715244999999996</v>
      </c>
      <c r="AI48">
        <v>31.513196712166664</v>
      </c>
      <c r="AJ48" s="3">
        <v>7107.4343896874943</v>
      </c>
      <c r="AK48" s="1">
        <v>0.2942338755630004</v>
      </c>
      <c r="AL48" s="1">
        <v>28.19747169982757</v>
      </c>
      <c r="AM48">
        <v>31513.196712166664</v>
      </c>
      <c r="AN48">
        <v>31.710590386723087</v>
      </c>
    </row>
    <row r="49" spans="1:40" x14ac:dyDescent="0.35">
      <c r="A49" s="1">
        <v>120.851</v>
      </c>
      <c r="B49" s="1">
        <f t="shared" si="9"/>
        <v>3150</v>
      </c>
      <c r="C49" s="1">
        <v>0.21604999999999999</v>
      </c>
      <c r="D49" s="1">
        <v>1.1927399999999999</v>
      </c>
      <c r="E49">
        <f t="shared" si="2"/>
        <v>98.49356499999999</v>
      </c>
      <c r="F49">
        <f t="shared" si="3"/>
        <v>32.4733283805</v>
      </c>
      <c r="G49" s="3">
        <f t="shared" si="4"/>
        <v>7564.1114233214248</v>
      </c>
      <c r="H49" s="1">
        <f t="shared" si="5"/>
        <v>0.29939185432676935</v>
      </c>
      <c r="I49" s="1">
        <f t="shared" si="6"/>
        <v>27.711680392823791</v>
      </c>
      <c r="O49">
        <f t="shared" si="8"/>
        <v>32473.328380499999</v>
      </c>
      <c r="P49">
        <f t="shared" si="7"/>
        <v>32.676736167804215</v>
      </c>
      <c r="AD49" s="1">
        <v>121.124</v>
      </c>
      <c r="AE49" s="1">
        <v>3100</v>
      </c>
      <c r="AF49" s="1">
        <v>0.21004999999999999</v>
      </c>
      <c r="AG49" s="1">
        <v>1.20692</v>
      </c>
      <c r="AH49">
        <v>98.716059999999985</v>
      </c>
      <c r="AI49">
        <v>32.030070934666661</v>
      </c>
      <c r="AJ49" s="3">
        <v>7342.4357317579661</v>
      </c>
      <c r="AK49" s="1">
        <v>0.29510549693381033</v>
      </c>
      <c r="AL49" s="1">
        <v>28.11418786000845</v>
      </c>
      <c r="AM49">
        <v>32030.070934666659</v>
      </c>
      <c r="AN49">
        <v>32.23070222751344</v>
      </c>
    </row>
    <row r="50" spans="1:40" x14ac:dyDescent="0.35">
      <c r="A50" s="1">
        <v>120.596</v>
      </c>
      <c r="B50" s="1">
        <f t="shared" si="9"/>
        <v>3200</v>
      </c>
      <c r="C50" s="1">
        <v>0.21795</v>
      </c>
      <c r="D50" s="1">
        <v>1.1848099999999999</v>
      </c>
      <c r="E50">
        <f t="shared" si="2"/>
        <v>98.28573999999999</v>
      </c>
      <c r="F50">
        <f t="shared" si="3"/>
        <v>32.919170517333335</v>
      </c>
      <c r="G50" s="3">
        <f t="shared" si="4"/>
        <v>7789.6764871847927</v>
      </c>
      <c r="H50" s="1">
        <f t="shared" si="5"/>
        <v>0.29793429925082121</v>
      </c>
      <c r="I50" s="1">
        <f t="shared" si="6"/>
        <v>27.847251559088239</v>
      </c>
      <c r="O50">
        <f t="shared" si="8"/>
        <v>32919.170517333332</v>
      </c>
      <c r="P50">
        <f t="shared" si="7"/>
        <v>33.125370989190166</v>
      </c>
      <c r="AD50" s="1">
        <v>120.851</v>
      </c>
      <c r="AE50" s="1">
        <v>3150</v>
      </c>
      <c r="AF50" s="1">
        <v>0.21604999999999999</v>
      </c>
      <c r="AG50" s="1">
        <v>1.1927399999999999</v>
      </c>
      <c r="AH50">
        <v>98.49356499999999</v>
      </c>
      <c r="AI50">
        <v>32.4733283805</v>
      </c>
      <c r="AJ50" s="3">
        <v>7564.1114233214248</v>
      </c>
      <c r="AK50" s="1">
        <v>0.29939185432676935</v>
      </c>
      <c r="AL50" s="1">
        <v>27.711680392823791</v>
      </c>
      <c r="AM50">
        <v>32473.328380499999</v>
      </c>
      <c r="AN50">
        <v>32.676736167804215</v>
      </c>
    </row>
    <row r="51" spans="1:40" x14ac:dyDescent="0.35">
      <c r="A51" s="1">
        <v>120.84</v>
      </c>
      <c r="B51" s="1">
        <f t="shared" si="9"/>
        <v>3250</v>
      </c>
      <c r="C51" s="1">
        <v>0.22305</v>
      </c>
      <c r="D51" s="1">
        <v>1.17378</v>
      </c>
      <c r="E51">
        <f t="shared" si="2"/>
        <v>98.4846</v>
      </c>
      <c r="F51">
        <f t="shared" si="3"/>
        <v>33.501178099999997</v>
      </c>
      <c r="G51" s="3">
        <f t="shared" si="4"/>
        <v>8051.262755122274</v>
      </c>
      <c r="H51" s="1">
        <f t="shared" si="5"/>
        <v>0.29960886659087377</v>
      </c>
      <c r="I51" s="1">
        <f t="shared" si="6"/>
        <v>27.691608308266979</v>
      </c>
      <c r="O51">
        <f t="shared" si="8"/>
        <v>33501.178099999997</v>
      </c>
      <c r="P51">
        <f t="shared" si="7"/>
        <v>33.711024175202361</v>
      </c>
      <c r="AD51" s="1">
        <v>120.596</v>
      </c>
      <c r="AE51" s="1">
        <v>3200</v>
      </c>
      <c r="AF51" s="1">
        <v>0.21795</v>
      </c>
      <c r="AG51" s="1">
        <v>1.1848099999999999</v>
      </c>
      <c r="AH51">
        <v>98.28573999999999</v>
      </c>
      <c r="AI51">
        <v>32.919170517333335</v>
      </c>
      <c r="AJ51" s="3">
        <v>7789.6764871847927</v>
      </c>
      <c r="AK51" s="1">
        <v>0.29793429925082121</v>
      </c>
      <c r="AL51" s="1">
        <v>27.847251559088239</v>
      </c>
      <c r="AM51">
        <v>32919.170517333332</v>
      </c>
      <c r="AN51">
        <v>33.125370989190166</v>
      </c>
    </row>
    <row r="52" spans="1:40" x14ac:dyDescent="0.35">
      <c r="A52" s="1">
        <v>121.633</v>
      </c>
      <c r="B52" s="1">
        <f t="shared" si="9"/>
        <v>3300</v>
      </c>
      <c r="C52" s="1">
        <v>0.22550000000000001</v>
      </c>
      <c r="D52" s="1">
        <v>1.1611800000000001</v>
      </c>
      <c r="E52">
        <f t="shared" si="2"/>
        <v>99.130894999999995</v>
      </c>
      <c r="F52">
        <f t="shared" si="3"/>
        <v>34.239811132999996</v>
      </c>
      <c r="G52" s="3">
        <f t="shared" si="4"/>
        <v>8355.3733357114379</v>
      </c>
      <c r="H52" s="1">
        <f t="shared" si="5"/>
        <v>0.29636553661418819</v>
      </c>
      <c r="I52" s="1">
        <f t="shared" si="6"/>
        <v>27.994656443873094</v>
      </c>
      <c r="O52">
        <f t="shared" si="8"/>
        <v>34239.811132999996</v>
      </c>
      <c r="P52">
        <f t="shared" si="7"/>
        <v>34.454283888569456</v>
      </c>
      <c r="AD52" s="1">
        <v>120.84</v>
      </c>
      <c r="AE52" s="1">
        <v>3250</v>
      </c>
      <c r="AF52" s="1">
        <v>0.22305</v>
      </c>
      <c r="AG52" s="1">
        <v>1.17378</v>
      </c>
      <c r="AH52">
        <v>98.4846</v>
      </c>
      <c r="AI52">
        <v>33.501178099999997</v>
      </c>
      <c r="AJ52" s="3">
        <v>8051.262755122274</v>
      </c>
      <c r="AK52" s="1">
        <v>0.29960886659087377</v>
      </c>
      <c r="AL52" s="1">
        <v>27.691608308266979</v>
      </c>
      <c r="AM52">
        <v>33501.178099999997</v>
      </c>
      <c r="AN52">
        <v>33.711024175202361</v>
      </c>
    </row>
    <row r="53" spans="1:40" x14ac:dyDescent="0.35">
      <c r="A53" s="1">
        <v>122.181</v>
      </c>
      <c r="B53" s="1">
        <f t="shared" si="9"/>
        <v>3350</v>
      </c>
      <c r="C53" s="1">
        <v>0.22850000000000001</v>
      </c>
      <c r="D53" s="1">
        <v>1.1510400000000001</v>
      </c>
      <c r="E53">
        <f t="shared" si="2"/>
        <v>99.577514999999991</v>
      </c>
      <c r="F53">
        <f t="shared" si="3"/>
        <v>34.915196009499994</v>
      </c>
      <c r="G53" s="3">
        <f t="shared" si="4"/>
        <v>8649.2778977035596</v>
      </c>
      <c r="H53" s="1">
        <f t="shared" si="5"/>
        <v>0.29449927754099559</v>
      </c>
      <c r="I53" s="1">
        <f t="shared" si="6"/>
        <v>28.172060212145556</v>
      </c>
      <c r="O53">
        <f t="shared" si="8"/>
        <v>34915.196009499996</v>
      </c>
      <c r="P53">
        <f t="shared" si="7"/>
        <v>35.133899268998647</v>
      </c>
      <c r="AD53" s="1">
        <v>121.633</v>
      </c>
      <c r="AE53" s="1">
        <v>3300</v>
      </c>
      <c r="AF53" s="1">
        <v>0.22550000000000001</v>
      </c>
      <c r="AG53" s="1">
        <v>1.1611800000000001</v>
      </c>
      <c r="AH53">
        <v>99.130894999999995</v>
      </c>
      <c r="AI53">
        <v>34.239811132999996</v>
      </c>
      <c r="AJ53" s="3">
        <v>8355.3733357114379</v>
      </c>
      <c r="AK53" s="1">
        <v>0.29636553661418819</v>
      </c>
      <c r="AL53" s="1">
        <v>27.994656443873094</v>
      </c>
      <c r="AM53">
        <v>34239.811132999996</v>
      </c>
      <c r="AN53">
        <v>34.454283888569456</v>
      </c>
    </row>
    <row r="54" spans="1:40" x14ac:dyDescent="0.35">
      <c r="A54" s="1">
        <v>122.93300000000001</v>
      </c>
      <c r="B54" s="1">
        <f t="shared" si="9"/>
        <v>3400</v>
      </c>
      <c r="C54" s="1">
        <v>0.23419999999999999</v>
      </c>
      <c r="D54" s="1">
        <v>1.14117</v>
      </c>
      <c r="E54">
        <f t="shared" si="2"/>
        <v>100.190395</v>
      </c>
      <c r="F54">
        <f t="shared" si="3"/>
        <v>35.654421900666669</v>
      </c>
      <c r="G54" s="3">
        <f t="shared" si="4"/>
        <v>8964.2276233812354</v>
      </c>
      <c r="H54" s="1">
        <f t="shared" si="5"/>
        <v>0.29558745979283263</v>
      </c>
      <c r="I54" s="1">
        <f t="shared" si="6"/>
        <v>28.068346962801254</v>
      </c>
      <c r="O54">
        <f t="shared" si="8"/>
        <v>35654.421900666668</v>
      </c>
      <c r="P54">
        <f t="shared" si="7"/>
        <v>35.877755554102102</v>
      </c>
      <c r="AD54" s="1">
        <v>122.181</v>
      </c>
      <c r="AE54" s="1">
        <v>3350</v>
      </c>
      <c r="AF54" s="1">
        <v>0.22850000000000001</v>
      </c>
      <c r="AG54" s="1">
        <v>1.1510400000000001</v>
      </c>
      <c r="AH54">
        <v>99.577514999999991</v>
      </c>
      <c r="AI54">
        <v>34.915196009499994</v>
      </c>
      <c r="AJ54" s="3">
        <v>8649.2778977035596</v>
      </c>
      <c r="AK54" s="1">
        <v>0.29449927754099559</v>
      </c>
      <c r="AL54" s="1">
        <v>28.172060212145556</v>
      </c>
      <c r="AM54">
        <v>34915.196009499996</v>
      </c>
      <c r="AN54">
        <v>35.133899268998647</v>
      </c>
    </row>
    <row r="55" spans="1:40" x14ac:dyDescent="0.35">
      <c r="A55" s="1">
        <v>123.47499999999999</v>
      </c>
      <c r="B55" s="1">
        <f t="shared" si="9"/>
        <v>3450</v>
      </c>
      <c r="C55" s="1">
        <v>0.23605000000000001</v>
      </c>
      <c r="D55" s="1">
        <v>1.12669</v>
      </c>
      <c r="E55">
        <f t="shared" si="2"/>
        <v>100.63212499999999</v>
      </c>
      <c r="F55">
        <f t="shared" si="3"/>
        <v>36.338260337499996</v>
      </c>
      <c r="G55" s="3">
        <f t="shared" si="4"/>
        <v>9270.5134132610365</v>
      </c>
      <c r="H55" s="1">
        <f t="shared" si="5"/>
        <v>0.29231586491327316</v>
      </c>
      <c r="I55" s="1">
        <f t="shared" si="6"/>
        <v>28.382487490987923</v>
      </c>
      <c r="O55">
        <f t="shared" si="8"/>
        <v>36338.260337499996</v>
      </c>
      <c r="P55">
        <f t="shared" si="7"/>
        <v>36.565877446628051</v>
      </c>
      <c r="AD55" s="1">
        <v>122.93300000000001</v>
      </c>
      <c r="AE55" s="1">
        <v>3400</v>
      </c>
      <c r="AF55" s="1">
        <v>0.23419999999999999</v>
      </c>
      <c r="AG55" s="1">
        <v>1.14117</v>
      </c>
      <c r="AH55">
        <v>100.190395</v>
      </c>
      <c r="AI55">
        <v>35.654421900666669</v>
      </c>
      <c r="AJ55" s="3">
        <v>8964.2276233812354</v>
      </c>
      <c r="AK55" s="1">
        <v>0.29558745979283263</v>
      </c>
      <c r="AL55" s="1">
        <v>28.068346962801254</v>
      </c>
      <c r="AM55">
        <v>35654.421900666668</v>
      </c>
      <c r="AN55">
        <v>35.877755554102102</v>
      </c>
    </row>
    <row r="56" spans="1:40" x14ac:dyDescent="0.35">
      <c r="A56" s="1">
        <v>123.428</v>
      </c>
      <c r="B56" s="1">
        <f t="shared" si="9"/>
        <v>3500</v>
      </c>
      <c r="C56" s="1">
        <v>0.24195</v>
      </c>
      <c r="D56" s="1">
        <v>1.11975</v>
      </c>
      <c r="E56">
        <f t="shared" si="2"/>
        <v>100.59381999999999</v>
      </c>
      <c r="F56">
        <f t="shared" si="3"/>
        <v>36.850869393333333</v>
      </c>
      <c r="G56" s="3">
        <f t="shared" si="4"/>
        <v>9537.5393366008702</v>
      </c>
      <c r="H56" s="1">
        <f t="shared" si="5"/>
        <v>0.29545435913025425</v>
      </c>
      <c r="I56" s="1">
        <f t="shared" si="6"/>
        <v>28.080991608117124</v>
      </c>
      <c r="O56">
        <f t="shared" si="8"/>
        <v>36850.869393333334</v>
      </c>
      <c r="P56">
        <f t="shared" si="7"/>
        <v>37.081697404423068</v>
      </c>
      <c r="AD56" s="1">
        <v>123.47499999999999</v>
      </c>
      <c r="AE56" s="1">
        <v>3450</v>
      </c>
      <c r="AF56" s="1">
        <v>0.23605000000000001</v>
      </c>
      <c r="AG56" s="1">
        <v>1.12669</v>
      </c>
      <c r="AH56">
        <v>100.63212499999999</v>
      </c>
      <c r="AI56">
        <v>36.338260337499996</v>
      </c>
      <c r="AJ56" s="3">
        <v>9270.5134132610365</v>
      </c>
      <c r="AK56" s="1">
        <v>0.29231586491327316</v>
      </c>
      <c r="AL56" s="1">
        <v>28.382487490987923</v>
      </c>
      <c r="AM56">
        <v>36338.260337499996</v>
      </c>
      <c r="AN56">
        <v>36.565877446628051</v>
      </c>
    </row>
    <row r="57" spans="1:40" x14ac:dyDescent="0.35">
      <c r="A57" s="1">
        <v>124.205</v>
      </c>
      <c r="B57" s="1">
        <f t="shared" si="9"/>
        <v>3550</v>
      </c>
      <c r="C57" s="1">
        <v>0.24545</v>
      </c>
      <c r="D57" s="1">
        <v>1.10622</v>
      </c>
      <c r="E57">
        <f t="shared" si="2"/>
        <v>101.22707499999999</v>
      </c>
      <c r="F57">
        <f t="shared" si="3"/>
        <v>37.612606834166662</v>
      </c>
      <c r="G57" s="3">
        <f t="shared" si="4"/>
        <v>9873.7550033597345</v>
      </c>
      <c r="H57" s="1">
        <f t="shared" si="5"/>
        <v>0.29365818882744071</v>
      </c>
      <c r="I57" s="1">
        <f t="shared" si="6"/>
        <v>28.252749948660771</v>
      </c>
      <c r="O57">
        <f t="shared" si="8"/>
        <v>37612.606834166661</v>
      </c>
      <c r="P57">
        <f t="shared" si="7"/>
        <v>37.848206247975916</v>
      </c>
      <c r="AD57" s="1">
        <v>123.428</v>
      </c>
      <c r="AE57" s="1">
        <v>3500</v>
      </c>
      <c r="AF57" s="1">
        <v>0.24195</v>
      </c>
      <c r="AG57" s="1">
        <v>1.11975</v>
      </c>
      <c r="AH57">
        <v>100.59381999999999</v>
      </c>
      <c r="AI57">
        <v>36.850869393333333</v>
      </c>
      <c r="AJ57" s="3">
        <v>9537.5393366008702</v>
      </c>
      <c r="AK57" s="1">
        <v>0.29545435913025425</v>
      </c>
      <c r="AL57" s="1">
        <v>28.080991608117124</v>
      </c>
      <c r="AM57">
        <v>36850.869393333334</v>
      </c>
      <c r="AN57">
        <v>37.081697404423068</v>
      </c>
    </row>
    <row r="58" spans="1:40" x14ac:dyDescent="0.35">
      <c r="A58" s="1">
        <v>124.066</v>
      </c>
      <c r="B58" s="1">
        <f t="shared" si="9"/>
        <v>3600</v>
      </c>
      <c r="C58" s="1">
        <v>0.25505</v>
      </c>
      <c r="D58" s="1">
        <v>1.09697</v>
      </c>
      <c r="E58">
        <f t="shared" si="2"/>
        <v>101.11378999999999</v>
      </c>
      <c r="F58">
        <f t="shared" si="3"/>
        <v>38.099676071999994</v>
      </c>
      <c r="G58" s="3">
        <f t="shared" si="4"/>
        <v>10142.484287386262</v>
      </c>
      <c r="H58" s="1">
        <f t="shared" si="5"/>
        <v>0.30124271866014096</v>
      </c>
      <c r="I58" s="1">
        <f t="shared" si="6"/>
        <v>27.541417154312995</v>
      </c>
      <c r="O58">
        <f t="shared" si="8"/>
        <v>38099.676071999995</v>
      </c>
      <c r="P58">
        <f t="shared" si="7"/>
        <v>38.338326410394828</v>
      </c>
      <c r="AD58" s="1">
        <v>124.205</v>
      </c>
      <c r="AE58" s="1">
        <v>3550</v>
      </c>
      <c r="AF58" s="1">
        <v>0.24545</v>
      </c>
      <c r="AG58" s="1">
        <v>1.10622</v>
      </c>
      <c r="AH58">
        <v>101.22707499999999</v>
      </c>
      <c r="AI58">
        <v>37.612606834166662</v>
      </c>
      <c r="AJ58" s="3">
        <v>9873.7550033597345</v>
      </c>
      <c r="AK58" s="1">
        <v>0.29365818882744071</v>
      </c>
      <c r="AL58" s="1">
        <v>28.252749948660771</v>
      </c>
      <c r="AM58">
        <v>37612.606834166661</v>
      </c>
      <c r="AN58">
        <v>37.848206247975916</v>
      </c>
    </row>
    <row r="59" spans="1:40" x14ac:dyDescent="0.35">
      <c r="A59" s="1">
        <v>123.967</v>
      </c>
      <c r="B59" s="1">
        <f t="shared" si="9"/>
        <v>3650</v>
      </c>
      <c r="C59" s="1">
        <v>0.25755</v>
      </c>
      <c r="D59" s="1">
        <v>1.0940099999999999</v>
      </c>
      <c r="E59">
        <f t="shared" si="2"/>
        <v>101.03310499999999</v>
      </c>
      <c r="F59">
        <f t="shared" si="3"/>
        <v>38.598013880166661</v>
      </c>
      <c r="G59" s="3">
        <f t="shared" si="4"/>
        <v>10417.856763247893</v>
      </c>
      <c r="H59" s="1">
        <f t="shared" si="5"/>
        <v>0.30026804062981383</v>
      </c>
      <c r="I59" s="1">
        <f t="shared" si="6"/>
        <v>27.63081732546701</v>
      </c>
      <c r="O59">
        <f t="shared" si="8"/>
        <v>38598.013880166662</v>
      </c>
      <c r="P59">
        <f t="shared" si="7"/>
        <v>38.839785727687428</v>
      </c>
      <c r="AD59" s="1">
        <v>124.066</v>
      </c>
      <c r="AE59" s="1">
        <v>3600</v>
      </c>
      <c r="AF59" s="1">
        <v>0.25505</v>
      </c>
      <c r="AG59" s="1">
        <v>1.09697</v>
      </c>
      <c r="AH59">
        <v>101.11378999999999</v>
      </c>
      <c r="AI59">
        <v>38.099676071999994</v>
      </c>
      <c r="AJ59" s="3">
        <v>10142.484287386262</v>
      </c>
      <c r="AK59" s="1">
        <v>0.30124271866014096</v>
      </c>
      <c r="AL59" s="1">
        <v>27.541417154312995</v>
      </c>
      <c r="AM59">
        <v>38099.676071999995</v>
      </c>
      <c r="AN59">
        <v>38.338326410394828</v>
      </c>
    </row>
    <row r="60" spans="1:40" x14ac:dyDescent="0.35">
      <c r="A60" s="1">
        <v>123.815</v>
      </c>
      <c r="B60" s="1">
        <f t="shared" si="9"/>
        <v>3700</v>
      </c>
      <c r="C60" s="1">
        <v>0.26445000000000002</v>
      </c>
      <c r="D60" s="1">
        <v>1.09659</v>
      </c>
      <c r="E60">
        <f t="shared" si="2"/>
        <v>100.90922499999999</v>
      </c>
      <c r="F60">
        <f t="shared" si="3"/>
        <v>39.078779201666663</v>
      </c>
      <c r="G60" s="3">
        <f t="shared" si="4"/>
        <v>10692.106396814885</v>
      </c>
      <c r="H60" s="1">
        <f t="shared" si="5"/>
        <v>0.30451949224382291</v>
      </c>
      <c r="I60" s="1">
        <f t="shared" si="6"/>
        <v>27.245058495878883</v>
      </c>
      <c r="O60">
        <f t="shared" si="8"/>
        <v>39078.779201666664</v>
      </c>
      <c r="P60">
        <f t="shared" si="7"/>
        <v>39.323562487039233</v>
      </c>
      <c r="AD60" s="1">
        <v>123.967</v>
      </c>
      <c r="AE60" s="1">
        <v>3650</v>
      </c>
      <c r="AF60" s="1">
        <v>0.25755</v>
      </c>
      <c r="AG60" s="1">
        <v>1.0940099999999999</v>
      </c>
      <c r="AH60">
        <v>101.03310499999999</v>
      </c>
      <c r="AI60">
        <v>38.598013880166661</v>
      </c>
      <c r="AJ60" s="3">
        <v>10417.856763247893</v>
      </c>
      <c r="AK60" s="1">
        <v>0.30026804062981383</v>
      </c>
      <c r="AL60" s="1">
        <v>27.63081732546701</v>
      </c>
      <c r="AM60">
        <v>38598.013880166662</v>
      </c>
      <c r="AN60">
        <v>38.839785727687428</v>
      </c>
    </row>
    <row r="61" spans="1:40" x14ac:dyDescent="0.35">
      <c r="A61" s="1">
        <v>123.767</v>
      </c>
      <c r="B61" s="1">
        <f t="shared" si="9"/>
        <v>3750</v>
      </c>
      <c r="C61" s="1">
        <v>0.2651</v>
      </c>
      <c r="D61" s="1">
        <v>1.0980799999999999</v>
      </c>
      <c r="E61">
        <f t="shared" si="2"/>
        <v>100.870105</v>
      </c>
      <c r="F61">
        <f t="shared" si="3"/>
        <v>39.591516212499997</v>
      </c>
      <c r="G61" s="3">
        <f t="shared" si="4"/>
        <v>10978.776935121514</v>
      </c>
      <c r="H61" s="1">
        <f t="shared" si="5"/>
        <v>0.30131455274333674</v>
      </c>
      <c r="I61" s="1">
        <f t="shared" si="6"/>
        <v>27.53485121704519</v>
      </c>
      <c r="O61">
        <f t="shared" si="8"/>
        <v>39591.516212499999</v>
      </c>
      <c r="P61">
        <f t="shared" si="7"/>
        <v>39.8395112013241</v>
      </c>
      <c r="AD61" s="1">
        <v>123.815</v>
      </c>
      <c r="AE61" s="1">
        <v>3700</v>
      </c>
      <c r="AF61" s="1">
        <v>0.26445000000000002</v>
      </c>
      <c r="AG61" s="1">
        <v>1.09659</v>
      </c>
      <c r="AH61">
        <v>100.90922499999999</v>
      </c>
      <c r="AI61">
        <v>39.078779201666663</v>
      </c>
      <c r="AJ61" s="3">
        <v>10692.106396814885</v>
      </c>
      <c r="AK61" s="1">
        <v>0.30451949224382291</v>
      </c>
      <c r="AL61" s="1">
        <v>27.245058495878883</v>
      </c>
      <c r="AM61">
        <v>39078.779201666664</v>
      </c>
      <c r="AN61">
        <v>39.323562487039233</v>
      </c>
    </row>
    <row r="62" spans="1:40" x14ac:dyDescent="0.35">
      <c r="A62" s="1">
        <v>123.509</v>
      </c>
      <c r="B62" s="1">
        <f t="shared" si="9"/>
        <v>3800</v>
      </c>
      <c r="C62" s="1">
        <v>0.26929999999999998</v>
      </c>
      <c r="D62" s="1">
        <v>1.09907</v>
      </c>
      <c r="E62">
        <f t="shared" si="2"/>
        <v>100.65983499999999</v>
      </c>
      <c r="F62">
        <f t="shared" si="3"/>
        <v>40.035771707333325</v>
      </c>
      <c r="G62" s="3">
        <f t="shared" si="4"/>
        <v>11249.995799680271</v>
      </c>
      <c r="H62" s="1">
        <f t="shared" si="5"/>
        <v>0.30269180493354303</v>
      </c>
      <c r="I62" s="1">
        <f t="shared" si="6"/>
        <v>27.409567236681053</v>
      </c>
      <c r="O62">
        <f t="shared" si="8"/>
        <v>40035.771707333326</v>
      </c>
      <c r="P62">
        <f t="shared" si="7"/>
        <v>40.286549442235781</v>
      </c>
      <c r="AD62" s="1">
        <v>123.767</v>
      </c>
      <c r="AE62" s="1">
        <v>3750</v>
      </c>
      <c r="AF62" s="1">
        <v>0.2651</v>
      </c>
      <c r="AG62" s="1">
        <v>1.0980799999999999</v>
      </c>
      <c r="AH62">
        <v>100.870105</v>
      </c>
      <c r="AI62">
        <v>39.591516212499997</v>
      </c>
      <c r="AJ62" s="3">
        <v>10978.776935121514</v>
      </c>
      <c r="AK62" s="1">
        <v>0.30131455274333674</v>
      </c>
      <c r="AL62" s="1">
        <v>27.53485121704519</v>
      </c>
      <c r="AM62">
        <v>39591.516212499999</v>
      </c>
      <c r="AN62">
        <v>39.8395112013241</v>
      </c>
    </row>
    <row r="63" spans="1:40" x14ac:dyDescent="0.35">
      <c r="A63" s="1">
        <v>122.672</v>
      </c>
      <c r="B63" s="1">
        <f t="shared" si="9"/>
        <v>3850</v>
      </c>
      <c r="C63" s="1">
        <v>0.27374999999999999</v>
      </c>
      <c r="D63" s="1">
        <v>1.1053299999999999</v>
      </c>
      <c r="E63">
        <f t="shared" si="2"/>
        <v>99.977679999999992</v>
      </c>
      <c r="F63">
        <f t="shared" si="3"/>
        <v>40.287672450666662</v>
      </c>
      <c r="G63" s="3">
        <f t="shared" si="4"/>
        <v>11469.737181631373</v>
      </c>
      <c r="H63" s="1">
        <f t="shared" si="5"/>
        <v>0.30576971194065983</v>
      </c>
      <c r="I63" s="1">
        <f t="shared" si="6"/>
        <v>27.133659925507629</v>
      </c>
      <c r="O63">
        <f t="shared" si="8"/>
        <v>40287.672450666665</v>
      </c>
      <c r="P63">
        <f t="shared" si="7"/>
        <v>40.540028051940595</v>
      </c>
      <c r="AD63" s="1">
        <v>123.509</v>
      </c>
      <c r="AE63" s="1">
        <v>3800</v>
      </c>
      <c r="AF63" s="1">
        <v>0.26929999999999998</v>
      </c>
      <c r="AG63" s="1">
        <v>1.09907</v>
      </c>
      <c r="AH63">
        <v>100.65983499999999</v>
      </c>
      <c r="AI63">
        <v>40.035771707333325</v>
      </c>
      <c r="AJ63" s="3">
        <v>11249.995799680271</v>
      </c>
      <c r="AK63" s="1">
        <v>0.30269180493354303</v>
      </c>
      <c r="AL63" s="1">
        <v>27.409567236681053</v>
      </c>
      <c r="AM63">
        <v>40035.771707333326</v>
      </c>
      <c r="AN63">
        <v>40.286549442235781</v>
      </c>
    </row>
    <row r="64" spans="1:40" x14ac:dyDescent="0.35">
      <c r="A64" s="1">
        <v>122.157</v>
      </c>
      <c r="B64" s="1">
        <f t="shared" si="9"/>
        <v>3900</v>
      </c>
      <c r="C64" s="1">
        <v>0.27589999999999998</v>
      </c>
      <c r="D64" s="1">
        <v>1.11704</v>
      </c>
      <c r="E64">
        <f t="shared" si="2"/>
        <v>99.557954999999993</v>
      </c>
      <c r="F64">
        <f t="shared" si="3"/>
        <v>40.639557230999998</v>
      </c>
      <c r="G64" s="3">
        <f t="shared" si="4"/>
        <v>11720.176020386951</v>
      </c>
      <c r="H64" s="1">
        <f t="shared" si="5"/>
        <v>0.3055028362988515</v>
      </c>
      <c r="I64" s="1">
        <f t="shared" si="6"/>
        <v>27.157362857352574</v>
      </c>
      <c r="O64">
        <f t="shared" si="8"/>
        <v>40639.557230999999</v>
      </c>
      <c r="P64">
        <f t="shared" si="7"/>
        <v>40.894116982822197</v>
      </c>
      <c r="AD64" s="1">
        <v>122.672</v>
      </c>
      <c r="AE64" s="1">
        <v>3850</v>
      </c>
      <c r="AF64" s="1">
        <v>0.27374999999999999</v>
      </c>
      <c r="AG64" s="1">
        <v>1.1053299999999999</v>
      </c>
      <c r="AH64">
        <v>99.977679999999992</v>
      </c>
      <c r="AI64">
        <v>40.287672450666662</v>
      </c>
      <c r="AJ64" s="3">
        <v>11469.737181631373</v>
      </c>
      <c r="AK64" s="1">
        <v>0.30576971194065983</v>
      </c>
      <c r="AL64" s="1">
        <v>27.133659925507629</v>
      </c>
      <c r="AM64">
        <v>40287.672450666665</v>
      </c>
      <c r="AN64">
        <v>40.540028051940595</v>
      </c>
    </row>
    <row r="65" spans="1:40" x14ac:dyDescent="0.35">
      <c r="A65" s="1">
        <v>121.184</v>
      </c>
      <c r="B65" s="1">
        <f t="shared" si="9"/>
        <v>3950</v>
      </c>
      <c r="C65" s="1">
        <v>0.28284999999999999</v>
      </c>
      <c r="D65" s="1">
        <v>1.12259</v>
      </c>
      <c r="E65">
        <f t="shared" si="2"/>
        <v>98.764959999999988</v>
      </c>
      <c r="F65">
        <f t="shared" si="3"/>
        <v>40.83272662933333</v>
      </c>
      <c r="G65" s="3">
        <f t="shared" si="4"/>
        <v>11926.85766243428</v>
      </c>
      <c r="H65" s="1">
        <f t="shared" si="5"/>
        <v>0.31171687640512119</v>
      </c>
      <c r="I65" s="1">
        <f t="shared" si="6"/>
        <v>26.615983949921247</v>
      </c>
      <c r="O65">
        <f t="shared" si="8"/>
        <v>40832.72662933333</v>
      </c>
      <c r="P65">
        <f t="shared" si="7"/>
        <v>41.088496363681166</v>
      </c>
      <c r="AD65" s="1">
        <v>122.157</v>
      </c>
      <c r="AE65" s="1">
        <v>3900</v>
      </c>
      <c r="AF65" s="1">
        <v>0.27589999999999998</v>
      </c>
      <c r="AG65" s="1">
        <v>1.11704</v>
      </c>
      <c r="AH65">
        <v>99.557954999999993</v>
      </c>
      <c r="AI65">
        <v>40.639557230999998</v>
      </c>
      <c r="AJ65" s="3">
        <v>11720.176020386951</v>
      </c>
      <c r="AK65" s="1">
        <v>0.3055028362988515</v>
      </c>
      <c r="AL65" s="1">
        <v>27.157362857352574</v>
      </c>
      <c r="AM65">
        <v>40639.557230999999</v>
      </c>
      <c r="AN65">
        <v>40.894116982822197</v>
      </c>
    </row>
    <row r="66" spans="1:40" x14ac:dyDescent="0.35">
      <c r="A66" s="1">
        <v>120.004</v>
      </c>
      <c r="B66" s="1">
        <f t="shared" si="9"/>
        <v>4000</v>
      </c>
      <c r="C66" s="1">
        <v>0.28455000000000003</v>
      </c>
      <c r="D66" s="1">
        <v>1.1246100000000001</v>
      </c>
      <c r="E66">
        <f t="shared" si="2"/>
        <v>97.803259999999995</v>
      </c>
      <c r="F66">
        <f t="shared" si="3"/>
        <v>40.946964853333334</v>
      </c>
      <c r="G66" s="3">
        <f t="shared" si="4"/>
        <v>12111.620840037758</v>
      </c>
      <c r="H66" s="1">
        <f t="shared" si="5"/>
        <v>0.31271548564991175</v>
      </c>
      <c r="I66" s="1">
        <f t="shared" si="6"/>
        <v>26.530989861520577</v>
      </c>
      <c r="O66">
        <f t="shared" si="8"/>
        <v>40946.964853333331</v>
      </c>
      <c r="P66">
        <f t="shared" si="7"/>
        <v>41.203450157828378</v>
      </c>
      <c r="AD66" s="1">
        <v>121.184</v>
      </c>
      <c r="AE66" s="1">
        <v>3950</v>
      </c>
      <c r="AF66" s="1">
        <v>0.28284999999999999</v>
      </c>
      <c r="AG66" s="1">
        <v>1.12259</v>
      </c>
      <c r="AH66">
        <v>98.764959999999988</v>
      </c>
      <c r="AI66">
        <v>40.83272662933333</v>
      </c>
      <c r="AJ66" s="3">
        <v>11926.85766243428</v>
      </c>
      <c r="AK66" s="1">
        <v>0.31171687640512119</v>
      </c>
      <c r="AL66" s="1">
        <v>26.615983949921247</v>
      </c>
      <c r="AM66">
        <v>40832.72662933333</v>
      </c>
      <c r="AN66">
        <v>41.088496363681166</v>
      </c>
    </row>
    <row r="67" spans="1:40" x14ac:dyDescent="0.35">
      <c r="A67" s="1">
        <v>118.73399999999999</v>
      </c>
      <c r="B67" s="1">
        <f t="shared" si="9"/>
        <v>4050</v>
      </c>
      <c r="C67" s="1">
        <v>0.28710000000000002</v>
      </c>
      <c r="D67" s="1">
        <v>1.1222000000000001</v>
      </c>
      <c r="E67">
        <f t="shared" si="2"/>
        <v>96.768209999999996</v>
      </c>
      <c r="F67">
        <f t="shared" si="3"/>
        <v>41.020044219000006</v>
      </c>
      <c r="G67" s="3">
        <f t="shared" si="4"/>
        <v>12284.902299942691</v>
      </c>
      <c r="H67" s="1">
        <f t="shared" si="5"/>
        <v>0.31495577944832737</v>
      </c>
      <c r="I67" s="1">
        <f t="shared" si="6"/>
        <v>26.342273806978884</v>
      </c>
      <c r="O67">
        <f t="shared" si="8"/>
        <v>41020.044219000003</v>
      </c>
      <c r="P67">
        <f t="shared" si="7"/>
        <v>41.276987281070546</v>
      </c>
      <c r="AD67" s="1">
        <v>120.004</v>
      </c>
      <c r="AE67" s="1">
        <v>4000</v>
      </c>
      <c r="AF67" s="1">
        <v>0.28455000000000003</v>
      </c>
      <c r="AG67" s="1">
        <v>1.1246100000000001</v>
      </c>
      <c r="AH67">
        <v>97.803259999999995</v>
      </c>
      <c r="AI67">
        <v>40.946964853333334</v>
      </c>
      <c r="AJ67" s="3">
        <v>12111.620840037758</v>
      </c>
      <c r="AK67" s="1">
        <v>0.31271548564991175</v>
      </c>
      <c r="AL67" s="1">
        <v>26.530989861520577</v>
      </c>
      <c r="AM67">
        <v>40946.964853333331</v>
      </c>
      <c r="AN67">
        <v>41.203450157828378</v>
      </c>
    </row>
    <row r="68" spans="1:40" x14ac:dyDescent="0.35">
      <c r="A68" s="1">
        <v>117.44199999999999</v>
      </c>
      <c r="B68" s="1">
        <f t="shared" si="9"/>
        <v>4100</v>
      </c>
      <c r="C68" s="1">
        <v>0.28894999999999998</v>
      </c>
      <c r="D68" s="1">
        <v>1.1239399999999999</v>
      </c>
      <c r="E68">
        <f t="shared" si="2"/>
        <v>95.715229999999991</v>
      </c>
      <c r="F68">
        <f t="shared" si="3"/>
        <v>41.074595700666663</v>
      </c>
      <c r="G68" s="3">
        <f t="shared" si="4"/>
        <v>12453.106825936507</v>
      </c>
      <c r="H68" s="1">
        <f t="shared" si="5"/>
        <v>0.31656428452170882</v>
      </c>
      <c r="I68" s="1">
        <f t="shared" si="6"/>
        <v>26.208425223500971</v>
      </c>
      <c r="O68">
        <f t="shared" si="8"/>
        <v>41074.595700666665</v>
      </c>
      <c r="P68">
        <f t="shared" si="7"/>
        <v>41.331880464580948</v>
      </c>
      <c r="AD68" s="1">
        <v>118.73399999999999</v>
      </c>
      <c r="AE68" s="1">
        <v>4050</v>
      </c>
      <c r="AF68" s="1">
        <v>0.28710000000000002</v>
      </c>
      <c r="AG68" s="1">
        <v>1.1222000000000001</v>
      </c>
      <c r="AH68">
        <v>96.768209999999996</v>
      </c>
      <c r="AI68">
        <v>41.020044219000006</v>
      </c>
      <c r="AJ68" s="3">
        <v>12284.902299942691</v>
      </c>
      <c r="AK68" s="1">
        <v>0.31495577944832737</v>
      </c>
      <c r="AL68" s="1">
        <v>26.342273806978884</v>
      </c>
      <c r="AM68">
        <v>41020.044219000003</v>
      </c>
      <c r="AN68">
        <v>41.276987281070546</v>
      </c>
    </row>
    <row r="69" spans="1:40" x14ac:dyDescent="0.35">
      <c r="A69" s="1">
        <v>116.5</v>
      </c>
      <c r="B69" s="1">
        <f t="shared" si="9"/>
        <v>4150</v>
      </c>
      <c r="C69" s="1">
        <v>0.29304999999999998</v>
      </c>
      <c r="D69" s="1">
        <v>1.12233</v>
      </c>
      <c r="E69">
        <f t="shared" si="2"/>
        <v>94.947499999999991</v>
      </c>
      <c r="F69">
        <f t="shared" si="3"/>
        <v>41.242029083333328</v>
      </c>
      <c r="G69" s="3">
        <f t="shared" si="4"/>
        <v>12656.355947194785</v>
      </c>
      <c r="H69" s="1">
        <f t="shared" si="5"/>
        <v>0.31975269629323866</v>
      </c>
      <c r="I69" s="1">
        <f t="shared" si="6"/>
        <v>25.947088094949482</v>
      </c>
      <c r="O69">
        <f t="shared" si="8"/>
        <v>41242.029083333327</v>
      </c>
      <c r="P69">
        <f t="shared" si="7"/>
        <v>41.50036262344603</v>
      </c>
      <c r="AD69" s="1">
        <v>117.44199999999999</v>
      </c>
      <c r="AE69" s="1">
        <v>4100</v>
      </c>
      <c r="AF69" s="1">
        <v>0.28894999999999998</v>
      </c>
      <c r="AG69" s="1">
        <v>1.1239399999999999</v>
      </c>
      <c r="AH69">
        <v>95.715229999999991</v>
      </c>
      <c r="AI69">
        <v>41.074595700666663</v>
      </c>
      <c r="AJ69" s="3">
        <v>12453.106825936507</v>
      </c>
      <c r="AK69" s="1">
        <v>0.31656428452170882</v>
      </c>
      <c r="AL69" s="1">
        <v>26.208425223500971</v>
      </c>
      <c r="AM69">
        <v>41074.595700666665</v>
      </c>
      <c r="AN69">
        <v>41.331880464580948</v>
      </c>
    </row>
    <row r="70" spans="1:40" x14ac:dyDescent="0.35">
      <c r="A70" s="1">
        <v>115.931</v>
      </c>
      <c r="B70" s="1">
        <f t="shared" si="9"/>
        <v>4200</v>
      </c>
      <c r="C70" s="1">
        <v>0.2949</v>
      </c>
      <c r="D70" s="1">
        <v>1.1217900000000001</v>
      </c>
      <c r="E70">
        <f t="shared" si="2"/>
        <v>94.483764999999991</v>
      </c>
      <c r="F70">
        <f t="shared" si="3"/>
        <v>41.535063093999995</v>
      </c>
      <c r="G70" s="3">
        <f t="shared" si="4"/>
        <v>12899.851904570476</v>
      </c>
      <c r="H70" s="1">
        <f t="shared" si="5"/>
        <v>0.31950113979523503</v>
      </c>
      <c r="I70" s="1">
        <f t="shared" si="6"/>
        <v>25.967517313507958</v>
      </c>
      <c r="O70">
        <f t="shared" ref="O70:O96" si="10">F70*1000</f>
        <v>41535.063093999997</v>
      </c>
      <c r="P70">
        <f t="shared" si="7"/>
        <v>41.795232152757912</v>
      </c>
      <c r="AD70" s="1">
        <v>116.5</v>
      </c>
      <c r="AE70" s="1">
        <v>4150</v>
      </c>
      <c r="AF70" s="1">
        <v>0.29304999999999998</v>
      </c>
      <c r="AG70" s="1">
        <v>1.12233</v>
      </c>
      <c r="AH70">
        <v>94.947499999999991</v>
      </c>
      <c r="AI70">
        <v>41.242029083333328</v>
      </c>
      <c r="AJ70" s="3">
        <v>12656.355947194785</v>
      </c>
      <c r="AK70" s="1">
        <v>0.31975269629323866</v>
      </c>
      <c r="AL70" s="1">
        <v>25.947088094949482</v>
      </c>
      <c r="AM70">
        <v>41242.029083333327</v>
      </c>
      <c r="AN70">
        <v>41.50036262344603</v>
      </c>
    </row>
    <row r="71" spans="1:40" x14ac:dyDescent="0.35">
      <c r="A71" s="1">
        <v>115.03400000000001</v>
      </c>
      <c r="B71" s="1">
        <f t="shared" ref="B71:B96" si="11">B70+50</f>
        <v>4250</v>
      </c>
      <c r="C71" s="1">
        <v>0.29715000000000003</v>
      </c>
      <c r="D71" s="1">
        <v>1.12456</v>
      </c>
      <c r="E71">
        <f t="shared" ref="E71:E96" si="12">A71*0.815</f>
        <v>93.752709999999993</v>
      </c>
      <c r="F71">
        <f t="shared" ref="F71:F96" si="13">((2*3.14*B71*E71)/60)/1000</f>
        <v>41.704330498333327</v>
      </c>
      <c r="G71" s="3">
        <f t="shared" ref="G71:G96" si="14">(((120*F71)/0.09)*((3.14*0.075)^2/4)*B71*4)/1000</f>
        <v>13106.618041281081</v>
      </c>
      <c r="H71" s="1">
        <f t="shared" ref="H71:H96" si="15">(C71*0.75*60)/F71</f>
        <v>0.32063217033383112</v>
      </c>
      <c r="I71" s="1">
        <f t="shared" ref="I71:I96" si="16">((O71*3600)/((43391*10^3)*(C71*0.75*60)))*100</f>
        <v>25.875916851013752</v>
      </c>
      <c r="O71">
        <f t="shared" si="10"/>
        <v>41704.330498333329</v>
      </c>
      <c r="P71">
        <f t="shared" ref="P71:P96" si="17">F71*(101.325/$M$6)*(SQRT($N$6/293))</f>
        <v>41.965559821310997</v>
      </c>
      <c r="AD71" s="1">
        <v>115.931</v>
      </c>
      <c r="AE71" s="1">
        <v>4200</v>
      </c>
      <c r="AF71" s="1">
        <v>0.2949</v>
      </c>
      <c r="AG71" s="1">
        <v>1.1217900000000001</v>
      </c>
      <c r="AH71">
        <v>94.483764999999991</v>
      </c>
      <c r="AI71">
        <v>41.535063093999995</v>
      </c>
      <c r="AJ71" s="3">
        <v>12899.851904570476</v>
      </c>
      <c r="AK71" s="1">
        <v>0.31950113979523503</v>
      </c>
      <c r="AL71" s="1">
        <v>25.967517313507958</v>
      </c>
      <c r="AM71">
        <v>41535.063093999997</v>
      </c>
      <c r="AN71">
        <v>41.795232152757912</v>
      </c>
    </row>
    <row r="72" spans="1:40" x14ac:dyDescent="0.35">
      <c r="A72" s="1">
        <v>114.39100000000001</v>
      </c>
      <c r="B72" s="1">
        <f t="shared" si="11"/>
        <v>4300</v>
      </c>
      <c r="C72" s="1">
        <v>0.30220000000000002</v>
      </c>
      <c r="D72" s="1">
        <v>1.1227799999999999</v>
      </c>
      <c r="E72">
        <f t="shared" si="12"/>
        <v>93.228664999999992</v>
      </c>
      <c r="F72">
        <f t="shared" si="13"/>
        <v>41.959114494333328</v>
      </c>
      <c r="G72" s="3">
        <f t="shared" si="14"/>
        <v>13341.827749903607</v>
      </c>
      <c r="H72" s="1">
        <f t="shared" si="15"/>
        <v>0.32410121528748126</v>
      </c>
      <c r="I72" s="1">
        <f t="shared" si="16"/>
        <v>25.598951771776214</v>
      </c>
      <c r="O72">
        <f t="shared" si="10"/>
        <v>41959.114494333327</v>
      </c>
      <c r="P72">
        <f t="shared" si="17"/>
        <v>42.221939743920665</v>
      </c>
      <c r="AD72" s="1">
        <v>115.03400000000001</v>
      </c>
      <c r="AE72" s="1">
        <v>4250</v>
      </c>
      <c r="AF72" s="1">
        <v>0.29715000000000003</v>
      </c>
      <c r="AG72" s="1">
        <v>1.12456</v>
      </c>
      <c r="AH72">
        <v>93.752709999999993</v>
      </c>
      <c r="AI72">
        <v>41.704330498333327</v>
      </c>
      <c r="AJ72" s="3">
        <v>13106.618041281081</v>
      </c>
      <c r="AK72" s="1">
        <v>0.32063217033383112</v>
      </c>
      <c r="AL72" s="1">
        <v>25.875916851013752</v>
      </c>
      <c r="AM72">
        <v>41704.330498333329</v>
      </c>
      <c r="AN72">
        <v>41.965559821310997</v>
      </c>
    </row>
    <row r="73" spans="1:40" x14ac:dyDescent="0.35">
      <c r="A73" s="1">
        <v>114.01600000000001</v>
      </c>
      <c r="B73" s="1">
        <f t="shared" si="11"/>
        <v>4350</v>
      </c>
      <c r="C73" s="1">
        <v>0.30604999999999999</v>
      </c>
      <c r="D73" s="1">
        <v>1.1194299999999999</v>
      </c>
      <c r="E73">
        <f t="shared" si="12"/>
        <v>92.92304</v>
      </c>
      <c r="F73">
        <f t="shared" si="13"/>
        <v>42.307860112</v>
      </c>
      <c r="G73" s="3">
        <f t="shared" si="14"/>
        <v>13609.146092903977</v>
      </c>
      <c r="H73" s="1">
        <f t="shared" si="15"/>
        <v>0.32552461796794357</v>
      </c>
      <c r="I73" s="1">
        <f t="shared" si="16"/>
        <v>25.487016715077793</v>
      </c>
      <c r="O73">
        <f t="shared" si="10"/>
        <v>42307.860112000002</v>
      </c>
      <c r="P73">
        <f t="shared" si="17"/>
        <v>42.572869848917691</v>
      </c>
      <c r="AD73" s="1">
        <v>114.39100000000001</v>
      </c>
      <c r="AE73" s="1">
        <v>4300</v>
      </c>
      <c r="AF73" s="1">
        <v>0.30220000000000002</v>
      </c>
      <c r="AG73" s="1">
        <v>1.1227799999999999</v>
      </c>
      <c r="AH73">
        <v>93.228664999999992</v>
      </c>
      <c r="AI73">
        <v>41.959114494333328</v>
      </c>
      <c r="AJ73" s="3">
        <v>13341.827749903607</v>
      </c>
      <c r="AK73" s="1">
        <v>0.32410121528748126</v>
      </c>
      <c r="AL73" s="1">
        <v>25.598951771776214</v>
      </c>
      <c r="AM73">
        <v>41959.114494333327</v>
      </c>
      <c r="AN73">
        <v>42.221939743920665</v>
      </c>
    </row>
    <row r="74" spans="1:40" x14ac:dyDescent="0.35">
      <c r="A74" s="1">
        <v>113.871</v>
      </c>
      <c r="B74" s="1">
        <f t="shared" si="11"/>
        <v>4400</v>
      </c>
      <c r="C74" s="1">
        <v>0.30919999999999997</v>
      </c>
      <c r="D74" s="1">
        <v>1.1198600000000001</v>
      </c>
      <c r="E74">
        <f t="shared" si="12"/>
        <v>92.804864999999992</v>
      </c>
      <c r="F74">
        <f t="shared" si="13"/>
        <v>42.739733827999999</v>
      </c>
      <c r="G74" s="3">
        <f t="shared" si="14"/>
        <v>13906.090428468107</v>
      </c>
      <c r="H74" s="1">
        <f t="shared" si="15"/>
        <v>0.32555186365911687</v>
      </c>
      <c r="I74" s="1">
        <f t="shared" si="16"/>
        <v>25.484883686630216</v>
      </c>
      <c r="O74">
        <f t="shared" si="10"/>
        <v>42739.733827999997</v>
      </c>
      <c r="P74">
        <f t="shared" si="17"/>
        <v>43.007448753493904</v>
      </c>
      <c r="AD74" s="1">
        <v>114.01600000000001</v>
      </c>
      <c r="AE74" s="1">
        <v>4350</v>
      </c>
      <c r="AF74" s="1">
        <v>0.30604999999999999</v>
      </c>
      <c r="AG74" s="1">
        <v>1.1194299999999999</v>
      </c>
      <c r="AH74">
        <v>92.92304</v>
      </c>
      <c r="AI74">
        <v>42.307860112</v>
      </c>
      <c r="AJ74" s="3">
        <v>13609.146092903977</v>
      </c>
      <c r="AK74" s="1">
        <v>0.32552461796794357</v>
      </c>
      <c r="AL74" s="1">
        <v>25.487016715077793</v>
      </c>
      <c r="AM74">
        <v>42307.860112000002</v>
      </c>
      <c r="AN74">
        <v>42.572869848917691</v>
      </c>
    </row>
    <row r="75" spans="1:40" x14ac:dyDescent="0.35">
      <c r="A75" s="1">
        <v>113.985</v>
      </c>
      <c r="B75" s="1">
        <f t="shared" si="11"/>
        <v>4450</v>
      </c>
      <c r="C75" s="1">
        <v>0.30990000000000001</v>
      </c>
      <c r="D75" s="1">
        <v>1.11873</v>
      </c>
      <c r="E75">
        <f t="shared" si="12"/>
        <v>92.897774999999996</v>
      </c>
      <c r="F75">
        <f t="shared" si="13"/>
        <v>43.268687002500002</v>
      </c>
      <c r="G75" s="3">
        <f t="shared" si="14"/>
        <v>14238.173710093712</v>
      </c>
      <c r="H75" s="1">
        <f t="shared" si="15"/>
        <v>0.32230005036192222</v>
      </c>
      <c r="I75" s="1">
        <f t="shared" si="16"/>
        <v>25.742010806395115</v>
      </c>
      <c r="O75">
        <f t="shared" si="10"/>
        <v>43268.687002500003</v>
      </c>
      <c r="P75">
        <f t="shared" si="17"/>
        <v>43.539715206927063</v>
      </c>
      <c r="AD75" s="1">
        <v>113.871</v>
      </c>
      <c r="AE75" s="1">
        <v>4400</v>
      </c>
      <c r="AF75" s="1">
        <v>0.30919999999999997</v>
      </c>
      <c r="AG75" s="1">
        <v>1.1198600000000001</v>
      </c>
      <c r="AH75">
        <v>92.804864999999992</v>
      </c>
      <c r="AI75">
        <v>42.739733827999999</v>
      </c>
      <c r="AJ75" s="3">
        <v>13906.090428468107</v>
      </c>
      <c r="AK75" s="1">
        <v>0.32555186365911687</v>
      </c>
      <c r="AL75" s="1">
        <v>25.484883686630216</v>
      </c>
      <c r="AM75">
        <v>42739.733827999997</v>
      </c>
      <c r="AN75">
        <v>43.007448753493904</v>
      </c>
    </row>
    <row r="76" spans="1:40" x14ac:dyDescent="0.35">
      <c r="A76" s="1">
        <v>113.306</v>
      </c>
      <c r="B76" s="1">
        <f t="shared" si="11"/>
        <v>4500</v>
      </c>
      <c r="C76" s="1">
        <v>0.31445000000000001</v>
      </c>
      <c r="D76" s="1">
        <v>1.1156299999999999</v>
      </c>
      <c r="E76">
        <f t="shared" si="12"/>
        <v>92.34438999999999</v>
      </c>
      <c r="F76">
        <f t="shared" si="13"/>
        <v>43.494207689999996</v>
      </c>
      <c r="G76" s="3">
        <f t="shared" si="14"/>
        <v>14473.197792235935</v>
      </c>
      <c r="H76" s="1">
        <f t="shared" si="15"/>
        <v>0.32533642412466257</v>
      </c>
      <c r="I76" s="1">
        <f t="shared" si="16"/>
        <v>25.50175991403648</v>
      </c>
      <c r="O76">
        <f t="shared" si="10"/>
        <v>43494.207689999996</v>
      </c>
      <c r="P76">
        <f t="shared" si="17"/>
        <v>43.766648520305687</v>
      </c>
      <c r="AD76" s="1">
        <v>113.985</v>
      </c>
      <c r="AE76" s="1">
        <v>4450</v>
      </c>
      <c r="AF76" s="1">
        <v>0.30990000000000001</v>
      </c>
      <c r="AG76" s="1">
        <v>1.11873</v>
      </c>
      <c r="AH76">
        <v>92.897774999999996</v>
      </c>
      <c r="AI76">
        <v>43.268687002500002</v>
      </c>
      <c r="AJ76" s="3">
        <v>14238.173710093712</v>
      </c>
      <c r="AK76" s="1">
        <v>0.32230005036192222</v>
      </c>
      <c r="AL76" s="1">
        <v>25.742010806395115</v>
      </c>
      <c r="AM76">
        <v>43268.687002500003</v>
      </c>
      <c r="AN76">
        <v>43.539715206927063</v>
      </c>
    </row>
    <row r="77" spans="1:40" x14ac:dyDescent="0.35">
      <c r="A77" s="1">
        <v>113.074</v>
      </c>
      <c r="B77" s="1">
        <f t="shared" si="11"/>
        <v>4550</v>
      </c>
      <c r="C77" s="1">
        <v>0.31709999999999999</v>
      </c>
      <c r="D77" s="1">
        <v>1.1095299999999999</v>
      </c>
      <c r="E77">
        <f t="shared" si="12"/>
        <v>92.155309999999986</v>
      </c>
      <c r="F77">
        <f t="shared" si="13"/>
        <v>43.887430465666668</v>
      </c>
      <c r="G77" s="3">
        <f t="shared" si="14"/>
        <v>14766.314383933171</v>
      </c>
      <c r="H77" s="1">
        <f t="shared" si="15"/>
        <v>0.32513865242493734</v>
      </c>
      <c r="I77" s="1">
        <f t="shared" si="16"/>
        <v>25.517271839076983</v>
      </c>
      <c r="O77">
        <f t="shared" si="10"/>
        <v>43887.430465666665</v>
      </c>
      <c r="P77">
        <f t="shared" si="17"/>
        <v>44.162334381178127</v>
      </c>
      <c r="AD77" s="1">
        <v>113.306</v>
      </c>
      <c r="AE77" s="1">
        <v>4500</v>
      </c>
      <c r="AF77" s="1">
        <v>0.31445000000000001</v>
      </c>
      <c r="AG77" s="1">
        <v>1.1156299999999999</v>
      </c>
      <c r="AH77">
        <v>92.34438999999999</v>
      </c>
      <c r="AI77">
        <v>43.494207689999996</v>
      </c>
      <c r="AJ77" s="3">
        <v>14473.197792235935</v>
      </c>
      <c r="AK77" s="1">
        <v>0.32533642412466257</v>
      </c>
      <c r="AL77" s="1">
        <v>25.50175991403648</v>
      </c>
      <c r="AM77">
        <v>43494.207689999996</v>
      </c>
      <c r="AN77">
        <v>43.766648520305687</v>
      </c>
    </row>
    <row r="78" spans="1:40" x14ac:dyDescent="0.35">
      <c r="A78" s="1">
        <v>112.19499999999999</v>
      </c>
      <c r="B78" s="1">
        <f t="shared" si="11"/>
        <v>4600</v>
      </c>
      <c r="C78" s="1">
        <v>0.31940000000000002</v>
      </c>
      <c r="D78" s="1">
        <v>1.1056900000000001</v>
      </c>
      <c r="E78">
        <f t="shared" si="12"/>
        <v>91.438924999999983</v>
      </c>
      <c r="F78">
        <f t="shared" si="13"/>
        <v>44.024794423333326</v>
      </c>
      <c r="G78" s="3">
        <f t="shared" si="14"/>
        <v>14975.306776822255</v>
      </c>
      <c r="H78" s="1">
        <f t="shared" si="15"/>
        <v>0.32647511903842646</v>
      </c>
      <c r="I78" s="1">
        <f t="shared" si="16"/>
        <v>25.412813704623439</v>
      </c>
      <c r="O78">
        <f t="shared" si="10"/>
        <v>44024.794423333326</v>
      </c>
      <c r="P78">
        <f t="shared" si="17"/>
        <v>44.300558764926059</v>
      </c>
      <c r="AD78" s="1">
        <v>113.074</v>
      </c>
      <c r="AE78" s="1">
        <v>4550</v>
      </c>
      <c r="AF78" s="1">
        <v>0.31709999999999999</v>
      </c>
      <c r="AG78" s="1">
        <v>1.1095299999999999</v>
      </c>
      <c r="AH78">
        <v>92.155309999999986</v>
      </c>
      <c r="AI78">
        <v>43.887430465666668</v>
      </c>
      <c r="AJ78" s="3">
        <v>14766.314383933171</v>
      </c>
      <c r="AK78" s="1">
        <v>0.32513865242493734</v>
      </c>
      <c r="AL78" s="1">
        <v>25.517271839076983</v>
      </c>
      <c r="AM78">
        <v>43887.430465666665</v>
      </c>
      <c r="AN78">
        <v>44.162334381178127</v>
      </c>
    </row>
    <row r="79" spans="1:40" x14ac:dyDescent="0.35">
      <c r="A79" s="1">
        <v>111.06100000000001</v>
      </c>
      <c r="B79" s="1">
        <f t="shared" si="11"/>
        <v>4650</v>
      </c>
      <c r="C79" s="1">
        <v>0.32055</v>
      </c>
      <c r="D79" s="1">
        <v>1.09782</v>
      </c>
      <c r="E79">
        <f t="shared" si="12"/>
        <v>90.514714999999995</v>
      </c>
      <c r="F79">
        <f t="shared" si="13"/>
        <v>44.053511790500004</v>
      </c>
      <c r="G79" s="3">
        <f t="shared" si="14"/>
        <v>15147.95641913028</v>
      </c>
      <c r="H79" s="1">
        <f t="shared" si="15"/>
        <v>0.32743700589860014</v>
      </c>
      <c r="I79" s="1">
        <f t="shared" si="16"/>
        <v>25.338160409051557</v>
      </c>
      <c r="O79">
        <f t="shared" si="10"/>
        <v>44053.511790500001</v>
      </c>
      <c r="P79">
        <f t="shared" si="17"/>
        <v>44.329456013133701</v>
      </c>
      <c r="AD79" s="1">
        <v>112.19499999999999</v>
      </c>
      <c r="AE79" s="1">
        <v>4600</v>
      </c>
      <c r="AF79" s="1">
        <v>0.31940000000000002</v>
      </c>
      <c r="AG79" s="1">
        <v>1.1056900000000001</v>
      </c>
      <c r="AH79">
        <v>91.438924999999983</v>
      </c>
      <c r="AI79">
        <v>44.024794423333326</v>
      </c>
      <c r="AJ79" s="3">
        <v>14975.306776822255</v>
      </c>
      <c r="AK79" s="1">
        <v>0.32647511903842646</v>
      </c>
      <c r="AL79" s="1">
        <v>25.412813704623439</v>
      </c>
      <c r="AM79">
        <v>44024.794423333326</v>
      </c>
      <c r="AN79">
        <v>44.300558764926059</v>
      </c>
    </row>
    <row r="80" spans="1:40" x14ac:dyDescent="0.35">
      <c r="A80" s="1">
        <v>109.973</v>
      </c>
      <c r="B80" s="1">
        <f t="shared" si="11"/>
        <v>4700</v>
      </c>
      <c r="C80" s="1">
        <v>0.32069999999999999</v>
      </c>
      <c r="D80" s="1">
        <v>1.09558</v>
      </c>
      <c r="E80">
        <f t="shared" si="12"/>
        <v>89.627994999999999</v>
      </c>
      <c r="F80">
        <f t="shared" si="13"/>
        <v>44.090998340333329</v>
      </c>
      <c r="G80" s="3">
        <f t="shared" si="14"/>
        <v>15323.866155081356</v>
      </c>
      <c r="H80" s="1">
        <f t="shared" si="15"/>
        <v>0.32731170858516101</v>
      </c>
      <c r="I80" s="1">
        <f t="shared" si="16"/>
        <v>25.347860041980873</v>
      </c>
      <c r="O80">
        <f t="shared" si="10"/>
        <v>44090.998340333332</v>
      </c>
      <c r="P80">
        <f t="shared" si="17"/>
        <v>44.367177372779736</v>
      </c>
      <c r="AD80" s="1">
        <v>111.06100000000001</v>
      </c>
      <c r="AE80" s="1">
        <v>4650</v>
      </c>
      <c r="AF80" s="1">
        <v>0.32055</v>
      </c>
      <c r="AG80" s="1">
        <v>1.09782</v>
      </c>
      <c r="AH80">
        <v>90.514714999999995</v>
      </c>
      <c r="AI80">
        <v>44.053511790500004</v>
      </c>
      <c r="AJ80" s="3">
        <v>15147.95641913028</v>
      </c>
      <c r="AK80" s="1">
        <v>0.32743700589860014</v>
      </c>
      <c r="AL80" s="1">
        <v>25.338160409051557</v>
      </c>
      <c r="AM80">
        <v>44053.511790500001</v>
      </c>
      <c r="AN80">
        <v>44.329456013133701</v>
      </c>
    </row>
    <row r="81" spans="1:40" x14ac:dyDescent="0.35">
      <c r="A81" s="1">
        <v>108.654</v>
      </c>
      <c r="B81" s="1">
        <f t="shared" si="11"/>
        <v>4750</v>
      </c>
      <c r="C81" s="1">
        <v>0.32485000000000003</v>
      </c>
      <c r="D81" s="1">
        <v>1.0882700000000001</v>
      </c>
      <c r="E81">
        <f t="shared" si="12"/>
        <v>88.553009999999986</v>
      </c>
      <c r="F81">
        <f t="shared" si="13"/>
        <v>44.025604804999993</v>
      </c>
      <c r="G81" s="3">
        <f t="shared" si="14"/>
        <v>15463.916642947839</v>
      </c>
      <c r="H81" s="1">
        <f t="shared" si="15"/>
        <v>0.33203973153231509</v>
      </c>
      <c r="I81" s="1">
        <f t="shared" si="16"/>
        <v>24.986923525779435</v>
      </c>
      <c r="O81">
        <f t="shared" si="10"/>
        <v>44025.604804999995</v>
      </c>
      <c r="P81">
        <f t="shared" si="17"/>
        <v>44.301374222695173</v>
      </c>
      <c r="AD81" s="1">
        <v>109.973</v>
      </c>
      <c r="AE81" s="1">
        <v>4700</v>
      </c>
      <c r="AF81" s="1">
        <v>0.32069999999999999</v>
      </c>
      <c r="AG81" s="1">
        <v>1.09558</v>
      </c>
      <c r="AH81">
        <v>89.627994999999999</v>
      </c>
      <c r="AI81">
        <v>44.090998340333329</v>
      </c>
      <c r="AJ81" s="3">
        <v>15323.866155081356</v>
      </c>
      <c r="AK81" s="1">
        <v>0.32731170858516101</v>
      </c>
      <c r="AL81" s="1">
        <v>25.347860041980873</v>
      </c>
      <c r="AM81">
        <v>44090.998340333332</v>
      </c>
      <c r="AN81">
        <v>44.367177372779736</v>
      </c>
    </row>
    <row r="82" spans="1:40" x14ac:dyDescent="0.35">
      <c r="A82" s="1">
        <v>107.07599999999999</v>
      </c>
      <c r="B82" s="1">
        <f t="shared" si="11"/>
        <v>4800</v>
      </c>
      <c r="C82" s="1">
        <v>0.32455000000000001</v>
      </c>
      <c r="D82" s="1">
        <v>1.08396</v>
      </c>
      <c r="E82">
        <f t="shared" si="12"/>
        <v>87.266939999999991</v>
      </c>
      <c r="F82">
        <f t="shared" si="13"/>
        <v>43.842910656000001</v>
      </c>
      <c r="G82" s="3">
        <f t="shared" si="14"/>
        <v>15561.848228540313</v>
      </c>
      <c r="H82" s="1">
        <f t="shared" si="15"/>
        <v>0.33311542918743942</v>
      </c>
      <c r="I82" s="1">
        <f t="shared" si="16"/>
        <v>24.906235653977717</v>
      </c>
      <c r="O82">
        <f t="shared" si="10"/>
        <v>43842.910656</v>
      </c>
      <c r="P82">
        <f t="shared" si="17"/>
        <v>44.117535706472765</v>
      </c>
      <c r="AD82" s="1">
        <v>108.654</v>
      </c>
      <c r="AE82" s="1">
        <v>4750</v>
      </c>
      <c r="AF82" s="1">
        <v>0.32485000000000003</v>
      </c>
      <c r="AG82" s="1">
        <v>1.0882700000000001</v>
      </c>
      <c r="AH82">
        <v>88.553009999999986</v>
      </c>
      <c r="AI82">
        <v>44.025604804999993</v>
      </c>
      <c r="AJ82" s="3">
        <v>15463.916642947839</v>
      </c>
      <c r="AK82" s="1">
        <v>0.33203973153231509</v>
      </c>
      <c r="AL82" s="1">
        <v>24.986923525779435</v>
      </c>
      <c r="AM82">
        <v>44025.604804999995</v>
      </c>
      <c r="AN82">
        <v>44.301374222695173</v>
      </c>
    </row>
    <row r="83" spans="1:40" x14ac:dyDescent="0.35">
      <c r="A83" s="1">
        <v>105.24</v>
      </c>
      <c r="B83" s="1">
        <f t="shared" si="11"/>
        <v>4850</v>
      </c>
      <c r="C83" s="1">
        <v>0.32569999999999999</v>
      </c>
      <c r="D83" s="1">
        <v>1.0822099999999999</v>
      </c>
      <c r="E83">
        <f t="shared" si="12"/>
        <v>85.770599999999988</v>
      </c>
      <c r="F83">
        <f t="shared" si="13"/>
        <v>43.540015579999995</v>
      </c>
      <c r="G83" s="3">
        <f t="shared" si="14"/>
        <v>15615.319630657159</v>
      </c>
      <c r="H83" s="1">
        <f t="shared" si="15"/>
        <v>0.33662137701972777</v>
      </c>
      <c r="I83" s="1">
        <f t="shared" si="16"/>
        <v>24.646834531937834</v>
      </c>
      <c r="O83">
        <f t="shared" si="10"/>
        <v>43540.015579999992</v>
      </c>
      <c r="P83">
        <f t="shared" si="17"/>
        <v>43.812743343675649</v>
      </c>
      <c r="AD83" s="1">
        <v>107.07599999999999</v>
      </c>
      <c r="AE83" s="1">
        <v>4800</v>
      </c>
      <c r="AF83" s="1">
        <v>0.32455000000000001</v>
      </c>
      <c r="AG83" s="1">
        <v>1.08396</v>
      </c>
      <c r="AH83">
        <v>87.266939999999991</v>
      </c>
      <c r="AI83">
        <v>43.842910656000001</v>
      </c>
      <c r="AJ83" s="3">
        <v>15561.848228540313</v>
      </c>
      <c r="AK83" s="1">
        <v>0.33311542918743942</v>
      </c>
      <c r="AL83" s="1">
        <v>24.906235653977717</v>
      </c>
      <c r="AM83">
        <v>43842.910656</v>
      </c>
      <c r="AN83">
        <v>44.117535706472765</v>
      </c>
    </row>
    <row r="84" spans="1:40" x14ac:dyDescent="0.35">
      <c r="A84" s="1">
        <v>103.63200000000001</v>
      </c>
      <c r="B84" s="1">
        <f t="shared" si="11"/>
        <v>4900</v>
      </c>
      <c r="C84" s="1">
        <v>0.32769999999999999</v>
      </c>
      <c r="D84" s="1">
        <v>1.0846</v>
      </c>
      <c r="E84">
        <f t="shared" si="12"/>
        <v>84.460080000000005</v>
      </c>
      <c r="F84">
        <f t="shared" si="13"/>
        <v>43.316759695999998</v>
      </c>
      <c r="G84" s="3">
        <f t="shared" si="14"/>
        <v>15695.407703276549</v>
      </c>
      <c r="H84" s="1">
        <f t="shared" si="15"/>
        <v>0.34043405147319311</v>
      </c>
      <c r="I84" s="1">
        <f t="shared" si="16"/>
        <v>24.370803518083438</v>
      </c>
      <c r="O84">
        <f t="shared" si="10"/>
        <v>43316.759696000001</v>
      </c>
      <c r="P84">
        <f t="shared" si="17"/>
        <v>43.588089020167544</v>
      </c>
      <c r="AD84" s="1">
        <v>105.24</v>
      </c>
      <c r="AE84" s="1">
        <v>4850</v>
      </c>
      <c r="AF84" s="1">
        <v>0.32569999999999999</v>
      </c>
      <c r="AG84" s="1">
        <v>1.0822099999999999</v>
      </c>
      <c r="AH84">
        <v>85.770599999999988</v>
      </c>
      <c r="AI84">
        <v>43.540015579999995</v>
      </c>
      <c r="AJ84" s="3">
        <v>15615.319630657159</v>
      </c>
      <c r="AK84" s="1">
        <v>0.33662137701972777</v>
      </c>
      <c r="AL84" s="1">
        <v>24.646834531937834</v>
      </c>
      <c r="AM84">
        <v>43540.015579999992</v>
      </c>
      <c r="AN84">
        <v>43.812743343675649</v>
      </c>
    </row>
    <row r="85" spans="1:40" x14ac:dyDescent="0.35">
      <c r="A85" s="1">
        <v>102.33499999999999</v>
      </c>
      <c r="B85" s="1">
        <f t="shared" si="11"/>
        <v>4950</v>
      </c>
      <c r="C85" s="1">
        <v>0.32845000000000002</v>
      </c>
      <c r="D85" s="1">
        <v>1.08823</v>
      </c>
      <c r="E85">
        <f t="shared" si="12"/>
        <v>83.403024999999985</v>
      </c>
      <c r="F85">
        <f t="shared" si="13"/>
        <v>43.211107252499993</v>
      </c>
      <c r="G85" s="3">
        <f t="shared" si="14"/>
        <v>15816.892152603052</v>
      </c>
      <c r="H85" s="1">
        <f t="shared" si="15"/>
        <v>0.34204747204539371</v>
      </c>
      <c r="I85" s="1">
        <f t="shared" si="16"/>
        <v>24.255847674317057</v>
      </c>
      <c r="O85">
        <f t="shared" si="10"/>
        <v>43211.107252499991</v>
      </c>
      <c r="P85">
        <f t="shared" si="17"/>
        <v>43.481774786489957</v>
      </c>
      <c r="AD85" s="1">
        <v>103.63200000000001</v>
      </c>
      <c r="AE85" s="1">
        <v>4900</v>
      </c>
      <c r="AF85" s="1">
        <v>0.32769999999999999</v>
      </c>
      <c r="AG85" s="1">
        <v>1.0846</v>
      </c>
      <c r="AH85">
        <v>84.460080000000005</v>
      </c>
      <c r="AI85">
        <v>43.316759695999998</v>
      </c>
      <c r="AJ85" s="3">
        <v>15695.407703276549</v>
      </c>
      <c r="AK85" s="1">
        <v>0.34043405147319311</v>
      </c>
      <c r="AL85" s="1">
        <v>24.370803518083438</v>
      </c>
      <c r="AM85">
        <v>43316.759696000001</v>
      </c>
      <c r="AN85">
        <v>43.588089020167544</v>
      </c>
    </row>
    <row r="86" spans="1:40" x14ac:dyDescent="0.35">
      <c r="A86" s="1">
        <v>101.10599999999999</v>
      </c>
      <c r="B86" s="1">
        <f t="shared" si="11"/>
        <v>5000</v>
      </c>
      <c r="C86" s="1">
        <v>0.32869999999999999</v>
      </c>
      <c r="D86" s="1">
        <v>1.08687</v>
      </c>
      <c r="E86">
        <f t="shared" si="12"/>
        <v>82.401389999999992</v>
      </c>
      <c r="F86">
        <f t="shared" si="13"/>
        <v>43.123394099999999</v>
      </c>
      <c r="G86" s="3">
        <f t="shared" si="14"/>
        <v>15944.228117563498</v>
      </c>
      <c r="H86" s="1">
        <f t="shared" si="15"/>
        <v>0.34300407722313303</v>
      </c>
      <c r="I86" s="1">
        <f t="shared" si="16"/>
        <v>24.188200462471777</v>
      </c>
      <c r="O86">
        <f t="shared" si="10"/>
        <v>43123.394099999998</v>
      </c>
      <c r="P86">
        <f t="shared" si="17"/>
        <v>43.39351221269078</v>
      </c>
      <c r="AD86" s="1">
        <v>102.33499999999999</v>
      </c>
      <c r="AE86" s="1">
        <v>4950</v>
      </c>
      <c r="AF86" s="1">
        <v>0.32845000000000002</v>
      </c>
      <c r="AG86" s="1">
        <v>1.08823</v>
      </c>
      <c r="AH86">
        <v>83.403024999999985</v>
      </c>
      <c r="AI86">
        <v>43.211107252499993</v>
      </c>
      <c r="AJ86" s="3">
        <v>15816.892152603052</v>
      </c>
      <c r="AK86" s="1">
        <v>0.34204747204539371</v>
      </c>
      <c r="AL86" s="1">
        <v>24.255847674317057</v>
      </c>
      <c r="AM86">
        <v>43211.107252499991</v>
      </c>
      <c r="AN86">
        <v>43.481774786489957</v>
      </c>
    </row>
    <row r="87" spans="1:40" x14ac:dyDescent="0.35">
      <c r="A87" s="1">
        <v>99.314899999999994</v>
      </c>
      <c r="B87" s="1">
        <f t="shared" si="11"/>
        <v>5050</v>
      </c>
      <c r="C87" s="1">
        <v>0.32984999999999998</v>
      </c>
      <c r="D87" s="1">
        <v>1.0891</v>
      </c>
      <c r="E87">
        <f t="shared" si="12"/>
        <v>80.941643499999984</v>
      </c>
      <c r="F87">
        <f t="shared" si="13"/>
        <v>42.783054699316658</v>
      </c>
      <c r="G87" s="3">
        <f t="shared" si="14"/>
        <v>15976.576656544363</v>
      </c>
      <c r="H87" s="1">
        <f t="shared" si="15"/>
        <v>0.34694226731400457</v>
      </c>
      <c r="I87" s="1">
        <f t="shared" si="16"/>
        <v>23.913636823642765</v>
      </c>
      <c r="O87">
        <f t="shared" si="10"/>
        <v>42783.054699316657</v>
      </c>
      <c r="P87">
        <f t="shared" si="17"/>
        <v>43.051040979889272</v>
      </c>
      <c r="AD87" s="1">
        <v>101.10599999999999</v>
      </c>
      <c r="AE87" s="1">
        <v>5000</v>
      </c>
      <c r="AF87" s="1">
        <v>0.32869999999999999</v>
      </c>
      <c r="AG87" s="1">
        <v>1.08687</v>
      </c>
      <c r="AH87">
        <v>82.401389999999992</v>
      </c>
      <c r="AI87">
        <v>43.123394099999999</v>
      </c>
      <c r="AJ87" s="3">
        <v>15944.228117563498</v>
      </c>
      <c r="AK87" s="1">
        <v>0.34300407722313303</v>
      </c>
      <c r="AL87" s="1">
        <v>24.188200462471777</v>
      </c>
      <c r="AM87">
        <v>43123.394099999998</v>
      </c>
      <c r="AN87">
        <v>43.39351221269078</v>
      </c>
    </row>
    <row r="88" spans="1:40" x14ac:dyDescent="0.35">
      <c r="A88" s="1">
        <v>97.581500000000005</v>
      </c>
      <c r="B88" s="1">
        <f t="shared" si="11"/>
        <v>5100</v>
      </c>
      <c r="C88" s="1">
        <v>0.32969999999999999</v>
      </c>
      <c r="D88" s="1">
        <v>1.09185</v>
      </c>
      <c r="E88">
        <f t="shared" si="12"/>
        <v>79.528922499999993</v>
      </c>
      <c r="F88">
        <f t="shared" si="13"/>
        <v>42.452538830499996</v>
      </c>
      <c r="G88" s="3">
        <f t="shared" si="14"/>
        <v>16010.113233384815</v>
      </c>
      <c r="H88" s="1">
        <f t="shared" si="15"/>
        <v>0.34948439854769597</v>
      </c>
      <c r="I88" s="1">
        <f t="shared" si="16"/>
        <v>23.739690280297317</v>
      </c>
      <c r="O88">
        <f t="shared" si="10"/>
        <v>42452.538830499994</v>
      </c>
      <c r="P88">
        <f t="shared" si="17"/>
        <v>42.718454812002641</v>
      </c>
      <c r="AD88" s="1">
        <v>99.314899999999994</v>
      </c>
      <c r="AE88" s="1">
        <v>5050</v>
      </c>
      <c r="AF88" s="1">
        <v>0.32984999999999998</v>
      </c>
      <c r="AG88" s="1">
        <v>1.0891</v>
      </c>
      <c r="AH88">
        <v>80.941643499999984</v>
      </c>
      <c r="AI88">
        <v>42.783054699316658</v>
      </c>
      <c r="AJ88" s="3">
        <v>15976.576656544363</v>
      </c>
      <c r="AK88" s="1">
        <v>0.34694226731400457</v>
      </c>
      <c r="AL88" s="1">
        <v>23.913636823642765</v>
      </c>
      <c r="AM88">
        <v>42783.054699316657</v>
      </c>
      <c r="AN88">
        <v>43.051040979889272</v>
      </c>
    </row>
    <row r="89" spans="1:40" x14ac:dyDescent="0.35">
      <c r="A89" s="1">
        <v>95.848600000000005</v>
      </c>
      <c r="B89" s="1">
        <f t="shared" si="11"/>
        <v>5150</v>
      </c>
      <c r="C89" s="1">
        <v>0.33095000000000002</v>
      </c>
      <c r="D89" s="1">
        <v>1.0940700000000001</v>
      </c>
      <c r="E89">
        <f t="shared" si="12"/>
        <v>78.116608999999997</v>
      </c>
      <c r="F89">
        <f t="shared" si="13"/>
        <v>42.107456137966672</v>
      </c>
      <c r="G89" s="3">
        <f t="shared" si="14"/>
        <v>16035.658304026241</v>
      </c>
      <c r="H89" s="1">
        <f t="shared" si="15"/>
        <v>0.3536843914579722</v>
      </c>
      <c r="I89" s="1">
        <f t="shared" si="16"/>
        <v>23.457782078302909</v>
      </c>
      <c r="O89">
        <f t="shared" si="10"/>
        <v>42107.45613796667</v>
      </c>
      <c r="P89">
        <f t="shared" si="17"/>
        <v>42.371210576122031</v>
      </c>
      <c r="AD89" s="1">
        <v>97.581500000000005</v>
      </c>
      <c r="AE89" s="1">
        <v>5100</v>
      </c>
      <c r="AF89" s="1">
        <v>0.32969999999999999</v>
      </c>
      <c r="AG89" s="1">
        <v>1.09185</v>
      </c>
      <c r="AH89">
        <v>79.528922499999993</v>
      </c>
      <c r="AI89">
        <v>42.452538830499996</v>
      </c>
      <c r="AJ89" s="3">
        <v>16010.113233384815</v>
      </c>
      <c r="AK89" s="1">
        <v>0.34948439854769597</v>
      </c>
      <c r="AL89" s="1">
        <v>23.739690280297317</v>
      </c>
      <c r="AM89">
        <v>42452.538830499994</v>
      </c>
      <c r="AN89">
        <v>42.718454812002641</v>
      </c>
    </row>
    <row r="90" spans="1:40" x14ac:dyDescent="0.35">
      <c r="A90" s="1">
        <v>94.803299999999993</v>
      </c>
      <c r="B90" s="1">
        <f t="shared" si="11"/>
        <v>5200</v>
      </c>
      <c r="C90" s="1">
        <v>0.33379999999999999</v>
      </c>
      <c r="D90" s="1">
        <v>1.0934600000000001</v>
      </c>
      <c r="E90">
        <f t="shared" si="12"/>
        <v>77.264689499999989</v>
      </c>
      <c r="F90">
        <f t="shared" si="13"/>
        <v>42.052595005199997</v>
      </c>
      <c r="G90" s="3">
        <f t="shared" si="14"/>
        <v>16170.248862817525</v>
      </c>
      <c r="H90" s="1">
        <f t="shared" si="15"/>
        <v>0.35719555471291559</v>
      </c>
      <c r="I90" s="1">
        <f t="shared" si="16"/>
        <v>23.227196614992753</v>
      </c>
      <c r="O90">
        <f t="shared" si="10"/>
        <v>42052.595005199997</v>
      </c>
      <c r="P90">
        <f t="shared" si="17"/>
        <v>42.316005801906151</v>
      </c>
      <c r="AD90" s="1">
        <v>95.848600000000005</v>
      </c>
      <c r="AE90" s="1">
        <v>5150</v>
      </c>
      <c r="AF90" s="1">
        <v>0.33095000000000002</v>
      </c>
      <c r="AG90" s="1">
        <v>1.0940700000000001</v>
      </c>
      <c r="AH90">
        <v>78.116608999999997</v>
      </c>
      <c r="AI90">
        <v>42.107456137966672</v>
      </c>
      <c r="AJ90" s="3">
        <v>16035.658304026241</v>
      </c>
      <c r="AK90" s="1">
        <v>0.3536843914579722</v>
      </c>
      <c r="AL90" s="1">
        <v>23.457782078302909</v>
      </c>
      <c r="AM90">
        <v>42107.45613796667</v>
      </c>
      <c r="AN90">
        <v>42.371210576122031</v>
      </c>
    </row>
    <row r="91" spans="1:40" x14ac:dyDescent="0.35">
      <c r="A91" s="1">
        <v>93.0976</v>
      </c>
      <c r="B91" s="1">
        <f t="shared" si="11"/>
        <v>5250</v>
      </c>
      <c r="C91" s="1">
        <v>0.33129999999999998</v>
      </c>
      <c r="D91" s="1">
        <v>1.0880399999999999</v>
      </c>
      <c r="E91">
        <f t="shared" si="12"/>
        <v>75.874544</v>
      </c>
      <c r="F91">
        <f t="shared" si="13"/>
        <v>41.693061927999999</v>
      </c>
      <c r="G91" s="3">
        <f t="shared" si="14"/>
        <v>16186.153464546533</v>
      </c>
      <c r="H91" s="1">
        <f t="shared" si="15"/>
        <v>0.35757747957551256</v>
      </c>
      <c r="I91" s="1">
        <f t="shared" si="16"/>
        <v>23.20238788294893</v>
      </c>
      <c r="O91">
        <f t="shared" si="10"/>
        <v>41693.061927999996</v>
      </c>
      <c r="P91">
        <f t="shared" si="17"/>
        <v>41.954220666437315</v>
      </c>
      <c r="AD91" s="1">
        <v>94.803299999999993</v>
      </c>
      <c r="AE91" s="1">
        <v>5200</v>
      </c>
      <c r="AF91" s="1">
        <v>0.33379999999999999</v>
      </c>
      <c r="AG91" s="1">
        <v>1.0934600000000001</v>
      </c>
      <c r="AH91">
        <v>77.264689499999989</v>
      </c>
      <c r="AI91">
        <v>42.052595005199997</v>
      </c>
      <c r="AJ91" s="3">
        <v>16170.248862817525</v>
      </c>
      <c r="AK91" s="1">
        <v>0.35719555471291559</v>
      </c>
      <c r="AL91" s="1">
        <v>23.227196614992753</v>
      </c>
      <c r="AM91">
        <v>42052.595005199997</v>
      </c>
      <c r="AN91">
        <v>42.316005801906151</v>
      </c>
    </row>
    <row r="92" spans="1:40" x14ac:dyDescent="0.35">
      <c r="A92" s="1">
        <v>91.788600000000002</v>
      </c>
      <c r="B92" s="1">
        <f t="shared" si="11"/>
        <v>5300</v>
      </c>
      <c r="C92" s="1">
        <v>0.33239999999999997</v>
      </c>
      <c r="D92" s="1">
        <v>1.0833900000000001</v>
      </c>
      <c r="E92">
        <f t="shared" si="12"/>
        <v>74.807709000000003</v>
      </c>
      <c r="F92">
        <f t="shared" si="13"/>
        <v>41.498329772600002</v>
      </c>
      <c r="G92" s="3">
        <f t="shared" si="14"/>
        <v>16263.988055980597</v>
      </c>
      <c r="H92" s="1">
        <f t="shared" si="15"/>
        <v>0.36044824169950762</v>
      </c>
      <c r="I92" s="1">
        <f t="shared" si="16"/>
        <v>23.017594260412302</v>
      </c>
      <c r="O92">
        <f t="shared" si="10"/>
        <v>41498.329772600002</v>
      </c>
      <c r="P92">
        <f t="shared" si="17"/>
        <v>41.758268739648848</v>
      </c>
      <c r="AD92" s="1">
        <v>93.0976</v>
      </c>
      <c r="AE92" s="1">
        <v>5250</v>
      </c>
      <c r="AF92" s="1">
        <v>0.33129999999999998</v>
      </c>
      <c r="AG92" s="1">
        <v>1.0880399999999999</v>
      </c>
      <c r="AH92">
        <v>75.874544</v>
      </c>
      <c r="AI92">
        <v>41.693061927999999</v>
      </c>
      <c r="AJ92" s="3">
        <v>16186.153464546533</v>
      </c>
      <c r="AK92" s="1">
        <v>0.35757747957551256</v>
      </c>
      <c r="AL92" s="1">
        <v>23.20238788294893</v>
      </c>
      <c r="AM92">
        <v>41693.061927999996</v>
      </c>
      <c r="AN92">
        <v>41.954220666437315</v>
      </c>
    </row>
    <row r="93" spans="1:40" x14ac:dyDescent="0.35">
      <c r="A93" s="1">
        <v>90.593800000000002</v>
      </c>
      <c r="B93" s="1">
        <f t="shared" si="11"/>
        <v>5350</v>
      </c>
      <c r="C93" s="1">
        <v>0.33079999999999998</v>
      </c>
      <c r="D93" s="1">
        <v>1.0800700000000001</v>
      </c>
      <c r="E93">
        <f t="shared" si="12"/>
        <v>73.833946999999995</v>
      </c>
      <c r="F93">
        <f t="shared" si="13"/>
        <v>41.344549188433334</v>
      </c>
      <c r="G93" s="3">
        <f t="shared" si="14"/>
        <v>16356.583776778374</v>
      </c>
      <c r="H93" s="1">
        <f t="shared" si="15"/>
        <v>0.36004746193156095</v>
      </c>
      <c r="I93" s="1">
        <f t="shared" si="16"/>
        <v>23.043215843847129</v>
      </c>
      <c r="O93">
        <f t="shared" si="10"/>
        <v>41344.549188433331</v>
      </c>
      <c r="P93">
        <f t="shared" si="17"/>
        <v>41.603524898251841</v>
      </c>
      <c r="AD93" s="1">
        <v>91.788600000000002</v>
      </c>
      <c r="AE93" s="1">
        <v>5300</v>
      </c>
      <c r="AF93" s="1">
        <v>0.33239999999999997</v>
      </c>
      <c r="AG93" s="1">
        <v>1.0833900000000001</v>
      </c>
      <c r="AH93">
        <v>74.807709000000003</v>
      </c>
      <c r="AI93">
        <v>41.498329772600002</v>
      </c>
      <c r="AJ93" s="3">
        <v>16263.988055980597</v>
      </c>
      <c r="AK93" s="1">
        <v>0.36044824169950762</v>
      </c>
      <c r="AL93" s="1">
        <v>23.017594260412302</v>
      </c>
      <c r="AM93">
        <v>41498.329772600002</v>
      </c>
      <c r="AN93">
        <v>41.758268739648848</v>
      </c>
    </row>
    <row r="94" spans="1:40" x14ac:dyDescent="0.35">
      <c r="A94" s="1">
        <v>89.6374</v>
      </c>
      <c r="B94" s="1">
        <f t="shared" si="11"/>
        <v>5400</v>
      </c>
      <c r="C94" s="1">
        <v>0.33879999999999999</v>
      </c>
      <c r="D94" s="1">
        <v>1.0789500000000001</v>
      </c>
      <c r="E94">
        <f t="shared" si="12"/>
        <v>73.054480999999996</v>
      </c>
      <c r="F94">
        <f t="shared" si="13"/>
        <v>41.290392661200002</v>
      </c>
      <c r="G94" s="3">
        <f t="shared" si="14"/>
        <v>16487.823597035884</v>
      </c>
      <c r="H94" s="1">
        <f t="shared" si="15"/>
        <v>0.36923843580510313</v>
      </c>
      <c r="I94" s="1">
        <f t="shared" si="16"/>
        <v>22.469630934352541</v>
      </c>
      <c r="O94">
        <f t="shared" si="10"/>
        <v>41290.3926612</v>
      </c>
      <c r="P94">
        <f t="shared" si="17"/>
        <v>41.549029143106807</v>
      </c>
      <c r="AD94" s="1">
        <v>90.593800000000002</v>
      </c>
      <c r="AE94" s="1">
        <v>5350</v>
      </c>
      <c r="AF94" s="1">
        <v>0.33079999999999998</v>
      </c>
      <c r="AG94" s="1">
        <v>1.0800700000000001</v>
      </c>
      <c r="AH94">
        <v>73.833946999999995</v>
      </c>
      <c r="AI94">
        <v>41.344549188433334</v>
      </c>
      <c r="AJ94" s="3">
        <v>16356.583776778374</v>
      </c>
      <c r="AK94" s="1">
        <v>0.36004746193156095</v>
      </c>
      <c r="AL94" s="1">
        <v>23.043215843847129</v>
      </c>
      <c r="AM94">
        <v>41344.549188433331</v>
      </c>
      <c r="AN94">
        <v>41.603524898251841</v>
      </c>
    </row>
    <row r="95" spans="1:40" x14ac:dyDescent="0.35">
      <c r="A95" s="1">
        <v>88.925600000000003</v>
      </c>
      <c r="B95" s="1">
        <f t="shared" si="11"/>
        <v>5450</v>
      </c>
      <c r="C95" s="1">
        <v>0.34379999999999999</v>
      </c>
      <c r="D95" s="1">
        <v>1.0792299999999999</v>
      </c>
      <c r="E95">
        <f t="shared" si="12"/>
        <v>72.474363999999994</v>
      </c>
      <c r="F95">
        <f t="shared" si="13"/>
        <v>41.341793037733325</v>
      </c>
      <c r="G95" s="3">
        <f t="shared" si="14"/>
        <v>16661.203555198903</v>
      </c>
      <c r="H95" s="1">
        <f t="shared" si="15"/>
        <v>0.37422179502179231</v>
      </c>
      <c r="I95" s="1">
        <f t="shared" si="16"/>
        <v>22.170412011505494</v>
      </c>
      <c r="O95">
        <f t="shared" si="10"/>
        <v>41341.793037733325</v>
      </c>
      <c r="P95">
        <f t="shared" si="17"/>
        <v>41.600751483460243</v>
      </c>
      <c r="AD95" s="1">
        <v>89.6374</v>
      </c>
      <c r="AE95" s="1">
        <v>5400</v>
      </c>
      <c r="AF95" s="1">
        <v>0.33879999999999999</v>
      </c>
      <c r="AG95" s="1">
        <v>1.0789500000000001</v>
      </c>
      <c r="AH95">
        <v>73.054480999999996</v>
      </c>
      <c r="AI95">
        <v>41.290392661200002</v>
      </c>
      <c r="AJ95" s="3">
        <v>16487.823597035884</v>
      </c>
      <c r="AK95" s="1">
        <v>0.36923843580510313</v>
      </c>
      <c r="AL95" s="1">
        <v>22.469630934352541</v>
      </c>
      <c r="AM95">
        <v>41290.3926612</v>
      </c>
      <c r="AN95">
        <v>41.549029143106807</v>
      </c>
    </row>
    <row r="96" spans="1:40" x14ac:dyDescent="0.35">
      <c r="A96" s="1">
        <v>88.647400000000005</v>
      </c>
      <c r="B96" s="1">
        <f t="shared" si="11"/>
        <v>5500</v>
      </c>
      <c r="C96" s="1">
        <v>0.3488</v>
      </c>
      <c r="D96" s="1">
        <v>1.0836600000000001</v>
      </c>
      <c r="E96">
        <f t="shared" si="12"/>
        <v>72.247630999999998</v>
      </c>
      <c r="F96">
        <f t="shared" si="13"/>
        <v>41.59055291233333</v>
      </c>
      <c r="G96" s="3">
        <f t="shared" si="14"/>
        <v>16915.231389145716</v>
      </c>
      <c r="H96" s="1">
        <f t="shared" si="15"/>
        <v>0.37739339587729986</v>
      </c>
      <c r="I96" s="1">
        <f t="shared" si="16"/>
        <v>21.984092646962331</v>
      </c>
      <c r="O96">
        <f t="shared" si="10"/>
        <v>41590.552912333333</v>
      </c>
      <c r="P96">
        <f t="shared" si="17"/>
        <v>41.851069550527299</v>
      </c>
      <c r="AD96" s="1">
        <v>88.925600000000003</v>
      </c>
      <c r="AE96" s="1">
        <v>5450</v>
      </c>
      <c r="AF96" s="1">
        <v>0.34379999999999999</v>
      </c>
      <c r="AG96" s="1">
        <v>1.0792299999999999</v>
      </c>
      <c r="AH96">
        <v>72.474363999999994</v>
      </c>
      <c r="AI96">
        <v>41.341793037733325</v>
      </c>
      <c r="AJ96" s="3">
        <v>16661.203555198903</v>
      </c>
      <c r="AK96" s="1">
        <v>0.37422179502179231</v>
      </c>
      <c r="AL96" s="1">
        <v>22.170412011505494</v>
      </c>
      <c r="AM96">
        <v>41341.793037733325</v>
      </c>
      <c r="AN96">
        <v>41.600751483460243</v>
      </c>
    </row>
    <row r="97" spans="30:40" x14ac:dyDescent="0.35">
      <c r="AD97" s="1">
        <v>88.647400000000005</v>
      </c>
      <c r="AE97" s="1">
        <v>5500</v>
      </c>
      <c r="AF97" s="1">
        <v>0.3488</v>
      </c>
      <c r="AG97" s="1">
        <v>1.0836600000000001</v>
      </c>
      <c r="AH97">
        <v>72.247630999999998</v>
      </c>
      <c r="AI97">
        <v>41.59055291233333</v>
      </c>
      <c r="AJ97" s="3">
        <v>16915.231389145716</v>
      </c>
      <c r="AK97" s="1">
        <v>0.37739339587729986</v>
      </c>
      <c r="AL97" s="1">
        <v>21.984092646962331</v>
      </c>
      <c r="AM97">
        <v>41590.552912333333</v>
      </c>
      <c r="AN97">
        <v>41.851069550527299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ef5847a-e696-4fee-a2c0-6c3f8756832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8A3138619E1D4F8EE743C5DD485012" ma:contentTypeVersion="9" ma:contentTypeDescription="Create a new document." ma:contentTypeScope="" ma:versionID="14026aa46351726f7356c807f381766f">
  <xsd:schema xmlns:xsd="http://www.w3.org/2001/XMLSchema" xmlns:xs="http://www.w3.org/2001/XMLSchema" xmlns:p="http://schemas.microsoft.com/office/2006/metadata/properties" xmlns:ns3="3ef5847a-e696-4fee-a2c0-6c3f87568321" targetNamespace="http://schemas.microsoft.com/office/2006/metadata/properties" ma:root="true" ma:fieldsID="7827c892fcd8c17a332dec5c1606e904" ns3:_="">
    <xsd:import namespace="3ef5847a-e696-4fee-a2c0-6c3f87568321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f5847a-e696-4fee-a2c0-6c3f8756832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4640ED-7A82-4878-8B1B-669434172879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dcmitype/"/>
    <ds:schemaRef ds:uri="3ef5847a-e696-4fee-a2c0-6c3f87568321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05E021-F7E9-42C8-9FEB-9AECBC37A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f5847a-e696-4fee-a2c0-6c3f875683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Adam Blackmore (2103079)</cp:lastModifiedBy>
  <cp:revision/>
  <dcterms:created xsi:type="dcterms:W3CDTF">2019-10-18T15:00:30Z</dcterms:created>
  <dcterms:modified xsi:type="dcterms:W3CDTF">2026-03-29T19:22:03Z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0x010100388A3138619E1D4F8EE743C5DD485012</vt:lpwstr>
  </property>
</Properties>
</file>