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5213_student_uwtsd_ac_uk/Documents/1st year/Powertrain/Semester 2/"/>
    </mc:Choice>
  </mc:AlternateContent>
  <xr:revisionPtr revIDLastSave="154" documentId="8_{ABD5D298-E3F9-4C20-B71D-CD862B26BC45}" xr6:coauthVersionLast="47" xr6:coauthVersionMax="47" xr10:uidLastSave="{E0860A2C-B2B1-43DE-A7E7-83DD3329C4B1}"/>
  <bookViews>
    <workbookView xWindow="-28920" yWindow="4875" windowWidth="29040" windowHeight="15720" xr2:uid="{00000000-000D-0000-FFFF-FFFF00000000}"/>
  </bookViews>
  <sheets>
    <sheet name="GrE HnD BsC" sheetId="1" r:id="rId1"/>
    <sheet name="Graph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J6" i="1"/>
  <c r="F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G92" i="1"/>
  <c r="G93" i="1"/>
  <c r="G94" i="1"/>
  <c r="G95" i="1"/>
  <c r="G96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<sst xmlns="http://schemas.openxmlformats.org/spreadsheetml/2006/main" count="26" uniqueCount="24">
  <si>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</si>
  <si>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</si>
  <si>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</si>
  <si>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</si>
  <si>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</si>
  <si>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</si>
  <si>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</si>
  <si>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</si>
  <si>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</si>
  <si>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</si>
  <si>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</si>
  <si>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</si>
  <si>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</si>
  <si>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Corrected Power</t>
  </si>
  <si>
    <t>Torque</t>
  </si>
  <si>
    <t>BMEP</t>
  </si>
  <si>
    <t>SFC</t>
  </si>
  <si>
    <t>Overall Thermal Efficiency</t>
  </si>
  <si>
    <t>Nm</t>
  </si>
  <si>
    <t>Brake Power</t>
  </si>
  <si>
    <t>KW</t>
  </si>
  <si>
    <t>kPa</t>
  </si>
  <si>
    <t>kW</t>
  </si>
  <si>
    <t>g/kWh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</si>
</sst>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14175002787669"/>
          <c:y val="0.15044141567825595"/>
          <c:w val="0.83104566110732081"/>
          <c:h val="0.68232717663828835"/>
        </c:manualLayout>
      </c:layout>
      <c:scatterChart>
        <c:scatterStyle val="smoothMarker"/>
        <c:varyColors val="0"/>
        <c:ser>
          <c:idx val="1"/>
          <c:order val="0"/>
          <c:tx>
            <c:v>SFC against Engine Speed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General</c:formatCode>
                <c:ptCount val="91"/>
                <c:pt idx="0">
                  <c:v>360.07412779632739</c:v>
                </c:pt>
                <c:pt idx="1">
                  <c:v>351.019160691455</c:v>
                </c:pt>
                <c:pt idx="2">
                  <c:v>338.01102268627773</c:v>
                </c:pt>
                <c:pt idx="3">
                  <c:v>317.77304605418919</c:v>
                </c:pt>
                <c:pt idx="4">
                  <c:v>306.51350693889742</c:v>
                </c:pt>
                <c:pt idx="5">
                  <c:v>307.31375972828766</c:v>
                </c:pt>
                <c:pt idx="6">
                  <c:v>290.33939179826746</c:v>
                </c:pt>
                <c:pt idx="7">
                  <c:v>275.89123035371995</c:v>
                </c:pt>
                <c:pt idx="8">
                  <c:v>273.03766428619264</c:v>
                </c:pt>
                <c:pt idx="9">
                  <c:v>263.91213272261047</c:v>
                </c:pt>
                <c:pt idx="10">
                  <c:v>264.26889446100205</c:v>
                </c:pt>
                <c:pt idx="11">
                  <c:v>267.03729058336501</c:v>
                </c:pt>
                <c:pt idx="12">
                  <c:v>264.65208304278502</c:v>
                </c:pt>
                <c:pt idx="13">
                  <c:v>263.589336482551</c:v>
                </c:pt>
                <c:pt idx="14">
                  <c:v>259.4580885059811</c:v>
                </c:pt>
                <c:pt idx="15">
                  <c:v>259.15483398382577</c:v>
                </c:pt>
                <c:pt idx="16">
                  <c:v>265.62156250242668</c:v>
                </c:pt>
                <c:pt idx="17">
                  <c:v>269.12287612092047</c:v>
                </c:pt>
                <c:pt idx="18">
                  <c:v>269.0731865183248</c:v>
                </c:pt>
                <c:pt idx="19">
                  <c:v>267.37614568789206</c:v>
                </c:pt>
                <c:pt idx="20">
                  <c:v>268.8172347163532</c:v>
                </c:pt>
                <c:pt idx="21">
                  <c:v>265.56946156359959</c:v>
                </c:pt>
                <c:pt idx="22">
                  <c:v>263.39194292183959</c:v>
                </c:pt>
                <c:pt idx="23">
                  <c:v>261.93543353879676</c:v>
                </c:pt>
                <c:pt idx="24">
                  <c:v>261.64610062499935</c:v>
                </c:pt>
                <c:pt idx="25">
                  <c:v>260.20298506211691</c:v>
                </c:pt>
                <c:pt idx="26">
                  <c:v>260.27930978203045</c:v>
                </c:pt>
                <c:pt idx="27">
                  <c:v>263.01652384868873</c:v>
                </c:pt>
                <c:pt idx="28">
                  <c:v>264.42897164384743</c:v>
                </c:pt>
                <c:pt idx="29">
                  <c:v>262.60486891602176</c:v>
                </c:pt>
                <c:pt idx="30">
                  <c:v>264.12165334945661</c:v>
                </c:pt>
                <c:pt idx="31">
                  <c:v>264.22600692418308</c:v>
                </c:pt>
                <c:pt idx="32">
                  <c:v>267.99629653818494</c:v>
                </c:pt>
                <c:pt idx="33">
                  <c:v>268.92891198579468</c:v>
                </c:pt>
                <c:pt idx="34">
                  <c:v>270.88994624557836</c:v>
                </c:pt>
                <c:pt idx="35">
                  <c:v>273.83248405110697</c:v>
                </c:pt>
                <c:pt idx="36">
                  <c:v>271.95231644427946</c:v>
                </c:pt>
                <c:pt idx="37">
                  <c:v>272.36781459504459</c:v>
                </c:pt>
                <c:pt idx="38">
                  <c:v>276.63943259639456</c:v>
                </c:pt>
                <c:pt idx="39">
                  <c:v>280.24060157564941</c:v>
                </c:pt>
                <c:pt idx="40">
                  <c:v>285.10043106784775</c:v>
                </c:pt>
                <c:pt idx="41">
                  <c:v>291.76615150604715</c:v>
                </c:pt>
                <c:pt idx="42">
                  <c:v>292.63046263421018</c:v>
                </c:pt>
                <c:pt idx="43">
                  <c:v>296.88087057289562</c:v>
                </c:pt>
                <c:pt idx="44">
                  <c:v>295.4355399347977</c:v>
                </c:pt>
                <c:pt idx="45">
                  <c:v>297.09606276654159</c:v>
                </c:pt>
                <c:pt idx="46">
                  <c:v>293.8799344279841</c:v>
                </c:pt>
                <c:pt idx="47">
                  <c:v>292.02932757159562</c:v>
                </c:pt>
                <c:pt idx="48">
                  <c:v>293.10838329605355</c:v>
                </c:pt>
                <c:pt idx="49">
                  <c:v>289.86422711087766</c:v>
                </c:pt>
                <c:pt idx="50">
                  <c:v>292.97639894173972</c:v>
                </c:pt>
                <c:pt idx="51">
                  <c:v>291.19529302489525</c:v>
                </c:pt>
                <c:pt idx="52">
                  <c:v>298.71621180433715</c:v>
                </c:pt>
                <c:pt idx="53">
                  <c:v>297.74970834744624</c:v>
                </c:pt>
                <c:pt idx="54">
                  <c:v>301.96550326011612</c:v>
                </c:pt>
                <c:pt idx="55">
                  <c:v>298.78744341885101</c:v>
                </c:pt>
                <c:pt idx="56">
                  <c:v>300.15314466729103</c:v>
                </c:pt>
                <c:pt idx="57">
                  <c:v>303.20523743003508</c:v>
                </c:pt>
                <c:pt idx="58">
                  <c:v>302.94060006021454</c:v>
                </c:pt>
                <c:pt idx="59">
                  <c:v>309.10252333856374</c:v>
                </c:pt>
                <c:pt idx="60">
                  <c:v>310.09275730007943</c:v>
                </c:pt>
                <c:pt idx="61">
                  <c:v>312.3142618721003</c:v>
                </c:pt>
                <c:pt idx="62">
                  <c:v>313.90927649793304</c:v>
                </c:pt>
                <c:pt idx="63">
                  <c:v>317.07094722743631</c:v>
                </c:pt>
                <c:pt idx="64">
                  <c:v>316.82150052056602</c:v>
                </c:pt>
                <c:pt idx="65">
                  <c:v>317.94304516545287</c:v>
                </c:pt>
                <c:pt idx="66">
                  <c:v>321.3829954213208</c:v>
                </c:pt>
                <c:pt idx="67">
                  <c:v>322.79446009827984</c:v>
                </c:pt>
                <c:pt idx="68">
                  <c:v>322.82147728127245</c:v>
                </c:pt>
                <c:pt idx="69">
                  <c:v>319.59693677136949</c:v>
                </c:pt>
                <c:pt idx="70">
                  <c:v>322.60784462687576</c:v>
                </c:pt>
                <c:pt idx="71">
                  <c:v>322.41173162800629</c:v>
                </c:pt>
                <c:pt idx="72">
                  <c:v>323.73698936621844</c:v>
                </c:pt>
                <c:pt idx="73">
                  <c:v>324.69080893182803</c:v>
                </c:pt>
                <c:pt idx="74">
                  <c:v>324.56656248037422</c:v>
                </c:pt>
                <c:pt idx="75">
                  <c:v>329.25493174745435</c:v>
                </c:pt>
                <c:pt idx="76">
                  <c:v>330.32160758285625</c:v>
                </c:pt>
                <c:pt idx="77">
                  <c:v>333.79815121485802</c:v>
                </c:pt>
                <c:pt idx="78">
                  <c:v>337.57884896797856</c:v>
                </c:pt>
                <c:pt idx="79">
                  <c:v>339.17873786660016</c:v>
                </c:pt>
                <c:pt idx="80">
                  <c:v>340.12732004696852</c:v>
                </c:pt>
                <c:pt idx="81">
                  <c:v>344.03248074443815</c:v>
                </c:pt>
                <c:pt idx="82">
                  <c:v>346.55329125702195</c:v>
                </c:pt>
                <c:pt idx="83">
                  <c:v>350.71805904740393</c:v>
                </c:pt>
                <c:pt idx="84">
                  <c:v>354.19977436058468</c:v>
                </c:pt>
                <c:pt idx="85">
                  <c:v>354.57849603942327</c:v>
                </c:pt>
                <c:pt idx="86">
                  <c:v>357.42518123229809</c:v>
                </c:pt>
                <c:pt idx="87">
                  <c:v>357.02776278321033</c:v>
                </c:pt>
                <c:pt idx="88">
                  <c:v>366.14165244171727</c:v>
                </c:pt>
                <c:pt idx="89">
                  <c:v>371.08321648645369</c:v>
                </c:pt>
                <c:pt idx="90">
                  <c:v>374.22821729220425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422-42D1-B979-C7F70AA644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3596031"/>
        <c:axId val="873608031"/>
      </c:scatterChart>
      <c:valAx>
        <c:axId val="8735960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608031"/>
        <c:crosses val="autoZero"/>
        <c:crossBetween val="midCat"/>
      </c:valAx>
      <c:valAx>
        <c:axId val="873608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SFC(g/KwH)</a:t>
                </a:r>
              </a:p>
            </c:rich>
          </c:tx>
          <c:layout>
            <c:manualLayout>
              <c:xMode val="edge"/>
              <c:yMode val="edge"/>
              <c:x val="2.3846234991095339E-2"/>
              <c:y val="0.3046240696662816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5960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81429937536878"/>
          <c:y val="0.16996287571191607"/>
          <c:w val="0.80710818124478623"/>
          <c:h val="0.67657337579987797"/>
        </c:manualLayout>
      </c:layout>
      <c:scatterChart>
        <c:scatterStyle val="smoothMarker"/>
        <c:varyColors val="0"/>
        <c:ser>
          <c:idx val="0"/>
          <c:order val="0"/>
          <c:tx>
            <c:v>Torque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General</c:formatCode>
                <c:ptCount val="91"/>
                <c:pt idx="0">
                  <c:v>83.456400000000002</c:v>
                </c:pt>
                <c:pt idx="1">
                  <c:v>83.848895999999996</c:v>
                </c:pt>
                <c:pt idx="2">
                  <c:v>84.610223999999988</c:v>
                </c:pt>
                <c:pt idx="3">
                  <c:v>85.034543999999997</c:v>
                </c:pt>
                <c:pt idx="4">
                  <c:v>86.341775999999996</c:v>
                </c:pt>
                <c:pt idx="5">
                  <c:v>87.728160000000003</c:v>
                </c:pt>
                <c:pt idx="6">
                  <c:v>89.342207999999999</c:v>
                </c:pt>
                <c:pt idx="7">
                  <c:v>91.226351999999991</c:v>
                </c:pt>
                <c:pt idx="8">
                  <c:v>93.242688000000001</c:v>
                </c:pt>
                <c:pt idx="9">
                  <c:v>94.478927999999996</c:v>
                </c:pt>
                <c:pt idx="10">
                  <c:v>95.459759999999989</c:v>
                </c:pt>
                <c:pt idx="11">
                  <c:v>96.115007999999989</c:v>
                </c:pt>
                <c:pt idx="12">
                  <c:v>96.672336000000001</c:v>
                </c:pt>
                <c:pt idx="13">
                  <c:v>96.917952</c:v>
                </c:pt>
                <c:pt idx="14">
                  <c:v>96.823295999999999</c:v>
                </c:pt>
                <c:pt idx="15">
                  <c:v>96.99057599999999</c:v>
                </c:pt>
                <c:pt idx="16">
                  <c:v>97.580544000000003</c:v>
                </c:pt>
                <c:pt idx="17">
                  <c:v>97.866143999999991</c:v>
                </c:pt>
                <c:pt idx="18">
                  <c:v>98.063615999999996</c:v>
                </c:pt>
                <c:pt idx="19">
                  <c:v>98.693567999999985</c:v>
                </c:pt>
                <c:pt idx="20">
                  <c:v>99.680111999999994</c:v>
                </c:pt>
                <c:pt idx="21">
                  <c:v>100.24151999999999</c:v>
                </c:pt>
                <c:pt idx="22">
                  <c:v>101.01753599999999</c:v>
                </c:pt>
                <c:pt idx="23">
                  <c:v>101.83190399999999</c:v>
                </c:pt>
                <c:pt idx="24">
                  <c:v>102.11179199999999</c:v>
                </c:pt>
                <c:pt idx="25">
                  <c:v>102.838848</c:v>
                </c:pt>
                <c:pt idx="26">
                  <c:v>103.35455999999999</c:v>
                </c:pt>
                <c:pt idx="27">
                  <c:v>103.486752</c:v>
                </c:pt>
                <c:pt idx="28">
                  <c:v>103.37903999999999</c:v>
                </c:pt>
                <c:pt idx="29">
                  <c:v>103.26643199999999</c:v>
                </c:pt>
                <c:pt idx="30">
                  <c:v>103.17340799999999</c:v>
                </c:pt>
                <c:pt idx="31">
                  <c:v>103.01102399999999</c:v>
                </c:pt>
                <c:pt idx="32">
                  <c:v>102.94737599999999</c:v>
                </c:pt>
                <c:pt idx="33">
                  <c:v>102.69115199999999</c:v>
                </c:pt>
                <c:pt idx="34">
                  <c:v>101.927376</c:v>
                </c:pt>
                <c:pt idx="35">
                  <c:v>101.124432</c:v>
                </c:pt>
                <c:pt idx="36">
                  <c:v>100.93022399999998</c:v>
                </c:pt>
                <c:pt idx="37">
                  <c:v>100.68542399999998</c:v>
                </c:pt>
                <c:pt idx="38">
                  <c:v>99.975504000000001</c:v>
                </c:pt>
                <c:pt idx="39">
                  <c:v>99.418992000000003</c:v>
                </c:pt>
                <c:pt idx="40">
                  <c:v>99.314543999999998</c:v>
                </c:pt>
                <c:pt idx="41">
                  <c:v>98.836367999999993</c:v>
                </c:pt>
                <c:pt idx="42">
                  <c:v>98.837183999999993</c:v>
                </c:pt>
                <c:pt idx="43">
                  <c:v>98.614415999999991</c:v>
                </c:pt>
                <c:pt idx="44">
                  <c:v>98.406335999999996</c:v>
                </c:pt>
                <c:pt idx="45">
                  <c:v>98.605440000000002</c:v>
                </c:pt>
                <c:pt idx="46">
                  <c:v>99.252527999999984</c:v>
                </c:pt>
                <c:pt idx="47">
                  <c:v>99.699695999999989</c:v>
                </c:pt>
                <c:pt idx="48">
                  <c:v>100.313328</c:v>
                </c:pt>
                <c:pt idx="49">
                  <c:v>100.75559999999999</c:v>
                </c:pt>
                <c:pt idx="50">
                  <c:v>100.717248</c:v>
                </c:pt>
                <c:pt idx="51">
                  <c:v>101.35127999999999</c:v>
                </c:pt>
                <c:pt idx="52">
                  <c:v>101.23785599999999</c:v>
                </c:pt>
                <c:pt idx="53">
                  <c:v>101.157072</c:v>
                </c:pt>
                <c:pt idx="54">
                  <c:v>101.03303999999999</c:v>
                </c:pt>
                <c:pt idx="55">
                  <c:v>100.993872</c:v>
                </c:pt>
                <c:pt idx="56">
                  <c:v>100.783344</c:v>
                </c:pt>
                <c:pt idx="57">
                  <c:v>100.10035199999999</c:v>
                </c:pt>
                <c:pt idx="58">
                  <c:v>99.680111999999994</c:v>
                </c:pt>
                <c:pt idx="59">
                  <c:v>98.886143999999987</c:v>
                </c:pt>
                <c:pt idx="60">
                  <c:v>97.923264000000003</c:v>
                </c:pt>
                <c:pt idx="61">
                  <c:v>96.886943999999986</c:v>
                </c:pt>
                <c:pt idx="62">
                  <c:v>95.832671999999988</c:v>
                </c:pt>
                <c:pt idx="63">
                  <c:v>95.063999999999993</c:v>
                </c:pt>
                <c:pt idx="64">
                  <c:v>94.599695999999994</c:v>
                </c:pt>
                <c:pt idx="65">
                  <c:v>93.867744000000002</c:v>
                </c:pt>
                <c:pt idx="66">
                  <c:v>93.343056000000004</c:v>
                </c:pt>
                <c:pt idx="67">
                  <c:v>93.037055999999993</c:v>
                </c:pt>
                <c:pt idx="68">
                  <c:v>92.918735999999996</c:v>
                </c:pt>
                <c:pt idx="69">
                  <c:v>93.011759999999995</c:v>
                </c:pt>
                <c:pt idx="70">
                  <c:v>92.457695999999999</c:v>
                </c:pt>
                <c:pt idx="71">
                  <c:v>92.268383999999998</c:v>
                </c:pt>
                <c:pt idx="72">
                  <c:v>91.551119999999983</c:v>
                </c:pt>
                <c:pt idx="73">
                  <c:v>90.625776000000002</c:v>
                </c:pt>
                <c:pt idx="74">
                  <c:v>89.737967999999995</c:v>
                </c:pt>
                <c:pt idx="75">
                  <c:v>88.661663999999988</c:v>
                </c:pt>
                <c:pt idx="76">
                  <c:v>87.374015999999983</c:v>
                </c:pt>
                <c:pt idx="77">
                  <c:v>85.875839999999997</c:v>
                </c:pt>
                <c:pt idx="78">
                  <c:v>84.563711999999995</c:v>
                </c:pt>
                <c:pt idx="79">
                  <c:v>83.505359999999996</c:v>
                </c:pt>
                <c:pt idx="80">
                  <c:v>82.502495999999994</c:v>
                </c:pt>
                <c:pt idx="81">
                  <c:v>81.040958399999994</c:v>
                </c:pt>
                <c:pt idx="82">
                  <c:v>79.626503999999997</c:v>
                </c:pt>
                <c:pt idx="83">
                  <c:v>78.212457599999993</c:v>
                </c:pt>
                <c:pt idx="84">
                  <c:v>77.359492799999984</c:v>
                </c:pt>
                <c:pt idx="85">
                  <c:v>75.967641599999993</c:v>
                </c:pt>
                <c:pt idx="86">
                  <c:v>74.899497600000004</c:v>
                </c:pt>
                <c:pt idx="87">
                  <c:v>73.924540800000003</c:v>
                </c:pt>
                <c:pt idx="88">
                  <c:v>73.144118399999996</c:v>
                </c:pt>
                <c:pt idx="89">
                  <c:v>72.563289600000004</c:v>
                </c:pt>
                <c:pt idx="90">
                  <c:v>72.336278399999998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4BC-4479-8606-A43D372875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9426895"/>
        <c:axId val="829424975"/>
      </c:scatterChart>
      <c:valAx>
        <c:axId val="8294268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9424975"/>
        <c:crosses val="autoZero"/>
        <c:crossBetween val="midCat"/>
      </c:valAx>
      <c:valAx>
        <c:axId val="829424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94268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07575147997008"/>
          <c:y val="0.16134853136572319"/>
          <c:w val="0.79890721688985955"/>
          <c:h val="0.65508100429778182"/>
        </c:manualLayout>
      </c:layout>
      <c:scatterChart>
        <c:scatterStyle val="smoothMarker"/>
        <c:varyColors val="0"/>
        <c:ser>
          <c:idx val="0"/>
          <c:order val="0"/>
          <c:tx>
            <c:v>Brake Power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General</c:formatCode>
                <c:ptCount val="91"/>
                <c:pt idx="0">
                  <c:v>8.7395337711683752</c:v>
                </c:pt>
                <c:pt idx="1">
                  <c:v>9.2196676489825098</c:v>
                </c:pt>
                <c:pt idx="2">
                  <c:v>9.7463981316895154</c:v>
                </c:pt>
                <c:pt idx="3">
                  <c:v>10.240516118050726</c:v>
                </c:pt>
                <c:pt idx="4">
                  <c:v>10.85002756717982</c:v>
                </c:pt>
                <c:pt idx="5">
                  <c:v>11.483589290372915</c:v>
                </c:pt>
                <c:pt idx="6">
                  <c:v>12.16266238669262</c:v>
                </c:pt>
                <c:pt idx="7">
                  <c:v>12.896821676564842</c:v>
                </c:pt>
                <c:pt idx="8">
                  <c:v>13.670092035682375</c:v>
                </c:pt>
                <c:pt idx="9">
                  <c:v>14.346024795985551</c:v>
                </c:pt>
                <c:pt idx="10">
                  <c:v>14.994784036472238</c:v>
                </c:pt>
                <c:pt idx="11">
                  <c:v>15.600967156680413</c:v>
                </c:pt>
                <c:pt idx="12">
                  <c:v>16.197605364424753</c:v>
                </c:pt>
                <c:pt idx="13">
                  <c:v>16.746219930229252</c:v>
                </c:pt>
                <c:pt idx="14">
                  <c:v>17.236830139897162</c:v>
                </c:pt>
                <c:pt idx="15">
                  <c:v>17.77445139336081</c:v>
                </c:pt>
                <c:pt idx="16">
                  <c:v>18.393499209821734</c:v>
                </c:pt>
                <c:pt idx="17">
                  <c:v>18.959759473242915</c:v>
                </c:pt>
                <c:pt idx="18">
                  <c:v>19.511475921969865</c:v>
                </c:pt>
                <c:pt idx="19">
                  <c:v>20.153574232048701</c:v>
                </c:pt>
                <c:pt idx="20">
                  <c:v>20.876953837880521</c:v>
                </c:pt>
                <c:pt idx="21">
                  <c:v>21.519398225806075</c:v>
                </c:pt>
                <c:pt idx="22">
                  <c:v>22.214916428693972</c:v>
                </c:pt>
                <c:pt idx="23">
                  <c:v>22.927195908034712</c:v>
                </c:pt>
                <c:pt idx="24">
                  <c:v>23.52486807675319</c:v>
                </c:pt>
                <c:pt idx="25">
                  <c:v>24.230832703532805</c:v>
                </c:pt>
                <c:pt idx="26">
                  <c:v>24.893507691510422</c:v>
                </c:pt>
                <c:pt idx="27">
                  <c:v>25.467202219787058</c:v>
                </c:pt>
                <c:pt idx="28">
                  <c:v>25.981986607933226</c:v>
                </c:pt>
                <c:pt idx="29">
                  <c:v>26.494386904246443</c:v>
                </c:pt>
                <c:pt idx="30">
                  <c:v>27.010735051551865</c:v>
                </c:pt>
                <c:pt idx="31">
                  <c:v>27.507587480158755</c:v>
                </c:pt>
                <c:pt idx="32">
                  <c:v>28.029622412822</c:v>
                </c:pt>
                <c:pt idx="33">
                  <c:v>28.49754956954876</c:v>
                </c:pt>
                <c:pt idx="34">
                  <c:v>28.819286607715615</c:v>
                </c:pt>
                <c:pt idx="35">
                  <c:v>29.12174582805039</c:v>
                </c:pt>
                <c:pt idx="36">
                  <c:v>29.594287356066737</c:v>
                </c:pt>
                <c:pt idx="37">
                  <c:v>30.049695894387476</c:v>
                </c:pt>
                <c:pt idx="38">
                  <c:v>30.361289860849244</c:v>
                </c:pt>
                <c:pt idx="39">
                  <c:v>30.712840864626074</c:v>
                </c:pt>
                <c:pt idx="40">
                  <c:v>31.20058418250203</c:v>
                </c:pt>
                <c:pt idx="41">
                  <c:v>31.567866774323559</c:v>
                </c:pt>
                <c:pt idx="42">
                  <c:v>32.085637686109933</c:v>
                </c:pt>
                <c:pt idx="43">
                  <c:v>32.529664108583013</c:v>
                </c:pt>
                <c:pt idx="44">
                  <c:v>32.976279706057475</c:v>
                </c:pt>
                <c:pt idx="45">
                  <c:v>33.559296973365484</c:v>
                </c:pt>
                <c:pt idx="46">
                  <c:v>34.299211409651676</c:v>
                </c:pt>
                <c:pt idx="47">
                  <c:v>34.975767964592151</c:v>
                </c:pt>
                <c:pt idx="48">
                  <c:v>35.716276287553569</c:v>
                </c:pt>
                <c:pt idx="49">
                  <c:v>36.401301068323647</c:v>
                </c:pt>
                <c:pt idx="50">
                  <c:v>36.914799414101154</c:v>
                </c:pt>
                <c:pt idx="51">
                  <c:v>37.677858340457448</c:v>
                </c:pt>
                <c:pt idx="52">
                  <c:v>38.165772560973764</c:v>
                </c:pt>
                <c:pt idx="53">
                  <c:v>38.664974900885547</c:v>
                </c:pt>
                <c:pt idx="54">
                  <c:v>39.146574268840716</c:v>
                </c:pt>
                <c:pt idx="55">
                  <c:v>39.660200791598484</c:v>
                </c:pt>
                <c:pt idx="56">
                  <c:v>40.105226994517643</c:v>
                </c:pt>
                <c:pt idx="57">
                  <c:v>40.357564743002214</c:v>
                </c:pt>
                <c:pt idx="58">
                  <c:v>40.710059983867012</c:v>
                </c:pt>
                <c:pt idx="59">
                  <c:v>40.903564498409274</c:v>
                </c:pt>
                <c:pt idx="60">
                  <c:v>41.018000906391187</c:v>
                </c:pt>
                <c:pt idx="61">
                  <c:v>41.091207052387361</c:v>
                </c:pt>
                <c:pt idx="62">
                  <c:v>41.145853171640965</c:v>
                </c:pt>
                <c:pt idx="63">
                  <c:v>41.313577022885646</c:v>
                </c:pt>
                <c:pt idx="64">
                  <c:v>41.607119397959885</c:v>
                </c:pt>
                <c:pt idx="65">
                  <c:v>41.77668045258838</c:v>
                </c:pt>
                <c:pt idx="66">
                  <c:v>42.031906455694966</c:v>
                </c:pt>
                <c:pt idx="67">
                  <c:v>42.381257087977211</c:v>
                </c:pt>
                <c:pt idx="68">
                  <c:v>42.813880031772584</c:v>
                </c:pt>
                <c:pt idx="69">
                  <c:v>43.343750850496122</c:v>
                </c:pt>
                <c:pt idx="70">
                  <c:v>43.569662778215758</c:v>
                </c:pt>
                <c:pt idx="71">
                  <c:v>43.963567728838633</c:v>
                </c:pt>
                <c:pt idx="72">
                  <c:v>44.101169989720695</c:v>
                </c:pt>
                <c:pt idx="73">
                  <c:v>44.129937176658501</c:v>
                </c:pt>
                <c:pt idx="74">
                  <c:v>44.167488759310558</c:v>
                </c:pt>
                <c:pt idx="75">
                  <c:v>44.101981777262381</c:v>
                </c:pt>
                <c:pt idx="76">
                  <c:v>43.918970684837923</c:v>
                </c:pt>
                <c:pt idx="77">
                  <c:v>43.615550137151146</c:v>
                </c:pt>
                <c:pt idx="78">
                  <c:v>43.391906941982228</c:v>
                </c:pt>
                <c:pt idx="79">
                  <c:v>43.286071209376203</c:v>
                </c:pt>
                <c:pt idx="80">
                  <c:v>43.198205889403546</c:v>
                </c:pt>
                <c:pt idx="81">
                  <c:v>42.857276057468205</c:v>
                </c:pt>
                <c:pt idx="82">
                  <c:v>42.526186799564506</c:v>
                </c:pt>
                <c:pt idx="83">
                  <c:v>42.18050544697067</c:v>
                </c:pt>
                <c:pt idx="84">
                  <c:v>42.125549139424827</c:v>
                </c:pt>
                <c:pt idx="85">
                  <c:v>41.765392333192906</c:v>
                </c:pt>
                <c:pt idx="86">
                  <c:v>41.570322350464984</c:v>
                </c:pt>
                <c:pt idx="87">
                  <c:v>41.416274983014752</c:v>
                </c:pt>
                <c:pt idx="88">
                  <c:v>41.362024503373561</c:v>
                </c:pt>
                <c:pt idx="89">
                  <c:v>41.413514050859803</c:v>
                </c:pt>
                <c:pt idx="90">
                  <c:v>41.662705481735436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05E-4F14-B2F7-01AEAB7937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1629119"/>
        <c:axId val="2081629599"/>
      </c:scatterChart>
      <c:valAx>
        <c:axId val="20816291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629599"/>
        <c:crosses val="autoZero"/>
        <c:crossBetween val="midCat"/>
      </c:valAx>
      <c:valAx>
        <c:axId val="2081629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Power(</a:t>
                </a:r>
                <a:r>
                  <a:rPr lang="en-GB" baseline="0"/>
                  <a:t> 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6291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381000</xdr:colOff>
      <xdr:row>3</xdr:row>
      <xdr:rowOff>14287</xdr:rowOff>
    </xdr:from>
    <xdr:to>
      <xdr:col>18</xdr:col>
      <xdr:colOff>600075</xdr:colOff>
      <xdr:row>3</xdr:row>
      <xdr:rowOff>571500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62D166C-7217-151F-9448-E39B7C403A46}"/>
            </a:ext>
          </a:extLst>
        </xdr:cNvPr>
        <xdr:cNvSpPr txBox="1"/>
      </xdr:nvSpPr>
      <xdr:spPr>
        <a:xfrm>
          <a:off x="12125325" y="585787"/>
          <a:ext cx="2047875" cy="5572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Engine Dyno Torque arm length (M):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1</xdr:row>
      <xdr:rowOff>47625</xdr:rowOff>
    </xdr:from>
    <xdr:to>
      <xdr:col>10</xdr:col>
      <xdr:colOff>409574</xdr:colOff>
      <xdr:row>18</xdr:row>
      <xdr:rowOff>100014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241EDC1-181F-4772-AFA2-C5767797CE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295275</xdr:colOff>
      <xdr:row>1</xdr:row>
      <xdr:rowOff>142875</xdr:rowOff>
    </xdr:from>
    <xdr:to>
      <xdr:col>20</xdr:col>
      <xdr:colOff>333375</xdr:colOff>
      <xdr:row>17</xdr:row>
      <xdr:rowOff>90488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ADE82DB-D25D-4E71-B426-FC7609B36E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333375</xdr:colOff>
      <xdr:row>20</xdr:row>
      <xdr:rowOff>38100</xdr:rowOff>
    </xdr:from>
    <xdr:to>
      <xdr:col>10</xdr:col>
      <xdr:colOff>66675</xdr:colOff>
      <xdr:row>35</xdr:row>
      <xdr:rowOff>100013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2FA6A29-0111-4B6A-9191-18AA4FE1C6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6"/>
  <sheetViews>
    <sheetView tabSelected="1" zoomScaleNormal="100" workbookViewId="0">
      <selection activeCell="I5" sqref="I5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6" max="6" width="15.5703125" customWidth="1"/>
    <col min="7" max="8" width="9.140625" style="1"/>
    <col min="9" max="9" width="15.28515625" style="1" customWidth="1"/>
    <col min="10" max="10" width="24.42578125" customWidth="1"/>
    <col min="11" max="12" width="13.28515625" customWidth="1"/>
    <col min="22" max="22" width="18.5703125" customWidth="1"/>
  </cols>
  <sheetData>
    <row r="1" spans="1:20" x14ac:dyDescent="0.25">
      <c r="A1"/>
      <c r="B1"/>
      <c r="G1" s="2" t="s">
        <v>0</v>
      </c>
      <c r="H1" s="2" t="s">
        <v>1</v>
      </c>
      <c r="I1" s="2" t="s">
        <v>2</v>
      </c>
    </row>
    <row r="2" spans="1:20" x14ac:dyDescent="0.25">
      <c r="C2" s="1"/>
      <c r="G2" s="2" t="s">
        <v>3</v>
      </c>
      <c r="H2" s="2" t="s">
        <v>4</v>
      </c>
      <c r="I2" s="2" t="s">
        <v>5</v>
      </c>
    </row>
    <row r="3" spans="1:20" x14ac:dyDescent="0.25">
      <c r="C3" s="1"/>
      <c r="G3" s="3">
        <v>1018.9</v>
      </c>
      <c r="H3" s="3">
        <v>46</v>
      </c>
      <c r="I3" s="3">
        <v>27</v>
      </c>
    </row>
    <row r="4" spans="1:20" ht="55.5" customHeight="1" x14ac:dyDescent="0.25">
      <c r="A4" s="2" t="s">
        <v>6</v>
      </c>
      <c r="B4" s="2" t="s">
        <v>7</v>
      </c>
      <c r="C4" s="2" t="s">
        <v>8</v>
      </c>
      <c r="D4" s="2" t="s">
        <v>9</v>
      </c>
      <c r="F4" s="2" t="s">
        <v>13</v>
      </c>
      <c r="G4" s="2" t="s">
        <v>14</v>
      </c>
      <c r="H4" s="2" t="s">
        <v>15</v>
      </c>
      <c r="I4" s="2" t="s">
        <v>16</v>
      </c>
      <c r="J4" s="2" t="s">
        <v>17</v>
      </c>
      <c r="K4" s="2" t="s">
        <v>19</v>
      </c>
      <c r="T4" s="4">
        <v>0.81599999999999995</v>
      </c>
    </row>
    <row r="5" spans="1:20" ht="32.25" customHeight="1" x14ac:dyDescent="0.25">
      <c r="A5" s="2" t="s">
        <v>10</v>
      </c>
      <c r="B5" s="2" t="s">
        <v>11</v>
      </c>
      <c r="C5" s="2" t="s">
        <v>12</v>
      </c>
      <c r="D5" s="2" t="s">
        <v>9</v>
      </c>
      <c r="F5" s="2" t="s">
        <v>22</v>
      </c>
      <c r="G5" s="1" t="s">
        <v>18</v>
      </c>
      <c r="H5" s="1" t="s">
        <v>21</v>
      </c>
      <c r="I5" s="1" t="s">
        <v>23</v>
      </c>
      <c r="J5" s="1" t="s">
        <v>4</v>
      </c>
      <c r="K5" t="s">
        <v>20</v>
      </c>
    </row>
    <row r="6" spans="1:20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F6">
        <f>K6*(1018.9/1013)*(298/(273+27))</f>
        <v>8.7318323985329069</v>
      </c>
      <c r="G6" s="1">
        <f>A6*$T$4</f>
        <v>83.456400000000002</v>
      </c>
      <c r="H6" s="1">
        <f>((4*PI()*G6)/0.0016)/1000</f>
        <v>655.46503283762809</v>
      </c>
      <c r="I6" s="1">
        <f>((C6*0.745/60)*3600*1000)/K6</f>
        <v>360.07412779632739</v>
      </c>
      <c r="J6">
        <f>K6*1000/((C6*0.745/60)*44000000)</f>
        <v>0.2272259390556978</v>
      </c>
      <c r="K6">
        <f>((2*PI())*(B6/60)*G6)/1000</f>
        <v>8.7395337711683752</v>
      </c>
    </row>
    <row r="7" spans="1:20" x14ac:dyDescent="0.25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F7">
        <f t="shared" ref="F7:F70" si="1">K7*(1018.9/1013)*(298/(273+27))</f>
        <v>9.21154317712862</v>
      </c>
      <c r="G7" s="1">
        <f t="shared" ref="G7:G70" si="2">A7*$T$4</f>
        <v>83.848895999999996</v>
      </c>
      <c r="H7" s="1">
        <f t="shared" ref="H7:H70" si="3">((4*PI()*G7)/0.0016)/1000</f>
        <v>658.54768921303639</v>
      </c>
      <c r="I7" s="1">
        <f t="shared" ref="I7:I70" si="4">((C7*0.745/60)*3600*1000)/K7</f>
        <v>351.019160691455</v>
      </c>
      <c r="J7">
        <f t="shared" ref="J7:J70" si="5">K7*1000/((C7*0.745/60)*44000000)</f>
        <v>0.23308750911777093</v>
      </c>
      <c r="K7">
        <f t="shared" ref="K7:K70" si="6">((2*PI())*(B7/60)*G7)/1000</f>
        <v>9.2196676489825098</v>
      </c>
    </row>
    <row r="8" spans="1:20" x14ac:dyDescent="0.2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F8">
        <f t="shared" si="1"/>
        <v>9.7378094991799191</v>
      </c>
      <c r="G8" s="1">
        <f t="shared" si="2"/>
        <v>84.610223999999988</v>
      </c>
      <c r="H8" s="1">
        <f t="shared" si="3"/>
        <v>664.52714534246684</v>
      </c>
      <c r="I8" s="1">
        <f t="shared" si="4"/>
        <v>338.01102268627773</v>
      </c>
      <c r="J8">
        <f t="shared" si="5"/>
        <v>0.24205773281577478</v>
      </c>
      <c r="K8">
        <f t="shared" si="6"/>
        <v>9.7463981316895154</v>
      </c>
    </row>
    <row r="9" spans="1:20" x14ac:dyDescent="0.2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F9">
        <f t="shared" si="1"/>
        <v>10.231492063373484</v>
      </c>
      <c r="G9" s="1">
        <f t="shared" si="2"/>
        <v>85.034543999999997</v>
      </c>
      <c r="H9" s="1">
        <f t="shared" si="3"/>
        <v>667.85974682939491</v>
      </c>
      <c r="I9" s="1">
        <f t="shared" si="4"/>
        <v>317.77304605418919</v>
      </c>
      <c r="J9">
        <f t="shared" si="5"/>
        <v>0.25747363671690876</v>
      </c>
      <c r="K9">
        <f t="shared" si="6"/>
        <v>10.240516118050726</v>
      </c>
    </row>
    <row r="10" spans="1:20" x14ac:dyDescent="0.2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F10">
        <f t="shared" si="1"/>
        <v>10.840466404354908</v>
      </c>
      <c r="G10" s="1">
        <f t="shared" si="2"/>
        <v>86.341775999999996</v>
      </c>
      <c r="H10" s="1">
        <f t="shared" si="3"/>
        <v>678.12672294873869</v>
      </c>
      <c r="I10" s="1">
        <f t="shared" si="4"/>
        <v>306.51350693889742</v>
      </c>
      <c r="J10">
        <f t="shared" si="5"/>
        <v>0.26693173372778006</v>
      </c>
      <c r="K10">
        <f t="shared" si="6"/>
        <v>10.85002756717982</v>
      </c>
    </row>
    <row r="11" spans="1:20" x14ac:dyDescent="0.2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F11">
        <f t="shared" si="1"/>
        <v>11.473469826036089</v>
      </c>
      <c r="G11" s="1">
        <f t="shared" si="2"/>
        <v>87.728160000000003</v>
      </c>
      <c r="H11" s="1">
        <f t="shared" si="3"/>
        <v>689.01535742237479</v>
      </c>
      <c r="I11" s="1">
        <f t="shared" si="4"/>
        <v>307.31375972828766</v>
      </c>
      <c r="J11">
        <f t="shared" si="5"/>
        <v>0.26623663675366044</v>
      </c>
      <c r="K11">
        <f t="shared" si="6"/>
        <v>11.483589290372915</v>
      </c>
    </row>
    <row r="12" spans="1:20" x14ac:dyDescent="0.2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F12">
        <f t="shared" si="1"/>
        <v>12.151944515724683</v>
      </c>
      <c r="G12" s="1">
        <f t="shared" si="2"/>
        <v>89.342207999999999</v>
      </c>
      <c r="H12" s="1">
        <f t="shared" si="3"/>
        <v>701.69206077072818</v>
      </c>
      <c r="I12" s="1">
        <f t="shared" si="4"/>
        <v>290.33939179826746</v>
      </c>
      <c r="J12">
        <f t="shared" si="5"/>
        <v>0.28180186405787616</v>
      </c>
      <c r="K12">
        <f t="shared" si="6"/>
        <v>12.16266238669262</v>
      </c>
    </row>
    <row r="13" spans="1:20" x14ac:dyDescent="0.2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F13">
        <f t="shared" si="1"/>
        <v>12.88545685641024</v>
      </c>
      <c r="G13" s="1">
        <f t="shared" si="2"/>
        <v>91.226351999999991</v>
      </c>
      <c r="H13" s="1">
        <f t="shared" si="3"/>
        <v>716.49009314249122</v>
      </c>
      <c r="I13" s="1">
        <f t="shared" si="4"/>
        <v>275.89123035371995</v>
      </c>
      <c r="J13">
        <f t="shared" si="5"/>
        <v>0.29655955977028625</v>
      </c>
      <c r="K13">
        <f t="shared" si="6"/>
        <v>12.896821676564842</v>
      </c>
    </row>
    <row r="14" spans="1:20" x14ac:dyDescent="0.2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F14">
        <f t="shared" si="1"/>
        <v>13.658045801239613</v>
      </c>
      <c r="G14" s="1">
        <f t="shared" si="2"/>
        <v>93.242688000000001</v>
      </c>
      <c r="H14" s="1">
        <f t="shared" si="3"/>
        <v>732.32635905441282</v>
      </c>
      <c r="I14" s="1">
        <f t="shared" si="4"/>
        <v>273.03766428619264</v>
      </c>
      <c r="J14">
        <f t="shared" si="5"/>
        <v>0.29965895742655352</v>
      </c>
      <c r="K14">
        <f t="shared" si="6"/>
        <v>13.670092035682375</v>
      </c>
    </row>
    <row r="15" spans="1:20" x14ac:dyDescent="0.2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F15">
        <f t="shared" si="1"/>
        <v>14.333382922210083</v>
      </c>
      <c r="G15" s="1">
        <f t="shared" si="2"/>
        <v>94.478927999999996</v>
      </c>
      <c r="H15" s="1">
        <f t="shared" si="3"/>
        <v>742.03576530959754</v>
      </c>
      <c r="I15" s="1">
        <f t="shared" si="4"/>
        <v>263.91213272261047</v>
      </c>
      <c r="J15">
        <f t="shared" si="5"/>
        <v>0.31002053969295257</v>
      </c>
      <c r="K15">
        <f t="shared" si="6"/>
        <v>14.346024795985551</v>
      </c>
    </row>
    <row r="16" spans="1:20" x14ac:dyDescent="0.2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F16">
        <f t="shared" si="1"/>
        <v>14.981570468966588</v>
      </c>
      <c r="G16" s="1">
        <f t="shared" si="2"/>
        <v>95.459759999999989</v>
      </c>
      <c r="H16" s="1">
        <f t="shared" si="3"/>
        <v>749.73920182361178</v>
      </c>
      <c r="I16" s="1">
        <f t="shared" si="4"/>
        <v>264.26889446100205</v>
      </c>
      <c r="J16">
        <f t="shared" si="5"/>
        <v>0.30960201345321653</v>
      </c>
      <c r="K16">
        <f t="shared" si="6"/>
        <v>14.994784036472238</v>
      </c>
    </row>
    <row r="17" spans="1:11" x14ac:dyDescent="0.2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F17">
        <f t="shared" si="1"/>
        <v>15.587219413986899</v>
      </c>
      <c r="G17" s="1">
        <f t="shared" si="2"/>
        <v>96.115007999999989</v>
      </c>
      <c r="H17" s="1">
        <f t="shared" si="3"/>
        <v>754.88550758131032</v>
      </c>
      <c r="I17" s="1">
        <f t="shared" si="4"/>
        <v>267.03729058336501</v>
      </c>
      <c r="J17">
        <f t="shared" si="5"/>
        <v>0.30639234557631728</v>
      </c>
      <c r="K17">
        <f t="shared" si="6"/>
        <v>15.600967156680413</v>
      </c>
    </row>
    <row r="18" spans="1:11" x14ac:dyDescent="0.2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F18">
        <f t="shared" si="1"/>
        <v>16.183331857624513</v>
      </c>
      <c r="G18" s="1">
        <f t="shared" si="2"/>
        <v>96.672336000000001</v>
      </c>
      <c r="H18" s="1">
        <f t="shared" si="3"/>
        <v>759.26275145741022</v>
      </c>
      <c r="I18" s="1">
        <f t="shared" si="4"/>
        <v>264.65208304278502</v>
      </c>
      <c r="J18">
        <f t="shared" si="5"/>
        <v>0.30915374206578483</v>
      </c>
      <c r="K18">
        <f t="shared" si="6"/>
        <v>16.197605364424753</v>
      </c>
    </row>
    <row r="19" spans="1:11" x14ac:dyDescent="0.2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F19">
        <f t="shared" si="1"/>
        <v>16.731462978280206</v>
      </c>
      <c r="G19" s="1">
        <f t="shared" si="2"/>
        <v>96.917952</v>
      </c>
      <c r="H19" s="1">
        <f t="shared" si="3"/>
        <v>761.19181501042056</v>
      </c>
      <c r="I19" s="1">
        <f t="shared" si="4"/>
        <v>263.589336482551</v>
      </c>
      <c r="J19">
        <f t="shared" si="5"/>
        <v>0.31040019641916727</v>
      </c>
      <c r="K19">
        <f t="shared" si="6"/>
        <v>16.746219930229252</v>
      </c>
    </row>
    <row r="20" spans="1:11" x14ac:dyDescent="0.2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F20">
        <f t="shared" si="1"/>
        <v>17.221640856871616</v>
      </c>
      <c r="G20" s="1">
        <f t="shared" si="2"/>
        <v>96.823295999999999</v>
      </c>
      <c r="H20" s="1">
        <f t="shared" si="3"/>
        <v>760.44838852487487</v>
      </c>
      <c r="I20" s="1">
        <f t="shared" si="4"/>
        <v>259.4580885059811</v>
      </c>
      <c r="J20">
        <f t="shared" si="5"/>
        <v>0.31534257532424448</v>
      </c>
      <c r="K20">
        <f t="shared" si="6"/>
        <v>17.236830139897162</v>
      </c>
    </row>
    <row r="21" spans="1:11" x14ac:dyDescent="0.25">
      <c r="A21" s="1">
        <v>118.861</v>
      </c>
      <c r="B21" s="1">
        <f t="shared" si="0"/>
        <v>1750</v>
      </c>
      <c r="C21" s="1">
        <v>0.10305</v>
      </c>
      <c r="D21" s="1">
        <v>1.31053</v>
      </c>
      <c r="F21">
        <f t="shared" si="1"/>
        <v>17.758788352613387</v>
      </c>
      <c r="G21" s="1">
        <f t="shared" si="2"/>
        <v>96.99057599999999</v>
      </c>
      <c r="H21" s="1">
        <f t="shared" si="3"/>
        <v>761.76220257260616</v>
      </c>
      <c r="I21" s="1">
        <f t="shared" si="4"/>
        <v>259.15483398382577</v>
      </c>
      <c r="J21">
        <f t="shared" si="5"/>
        <v>0.31571157890609997</v>
      </c>
      <c r="K21">
        <f t="shared" si="6"/>
        <v>17.77445139336081</v>
      </c>
    </row>
    <row r="22" spans="1:11" x14ac:dyDescent="0.2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F22">
        <f t="shared" si="1"/>
        <v>18.377290657375568</v>
      </c>
      <c r="G22" s="1">
        <f t="shared" si="2"/>
        <v>97.580544000000003</v>
      </c>
      <c r="H22" s="1">
        <f t="shared" si="3"/>
        <v>766.39580040923886</v>
      </c>
      <c r="I22" s="1">
        <f t="shared" si="4"/>
        <v>265.62156250242668</v>
      </c>
      <c r="J22">
        <f t="shared" si="5"/>
        <v>0.30802537658227325</v>
      </c>
      <c r="K22">
        <f t="shared" si="6"/>
        <v>18.393499209821734</v>
      </c>
    </row>
    <row r="23" spans="1:11" x14ac:dyDescent="0.2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F23">
        <f t="shared" si="1"/>
        <v>18.943051926066431</v>
      </c>
      <c r="G23" s="1">
        <f t="shared" si="2"/>
        <v>97.866143999999991</v>
      </c>
      <c r="H23" s="1">
        <f t="shared" si="3"/>
        <v>768.63889756390188</v>
      </c>
      <c r="I23" s="1">
        <f t="shared" si="4"/>
        <v>269.12287612092047</v>
      </c>
      <c r="J23">
        <f t="shared" si="5"/>
        <v>0.30401793781893083</v>
      </c>
      <c r="K23">
        <f t="shared" si="6"/>
        <v>18.959759473242915</v>
      </c>
    </row>
    <row r="24" spans="1:11" x14ac:dyDescent="0.2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F24">
        <f t="shared" si="1"/>
        <v>19.494282196231453</v>
      </c>
      <c r="G24" s="1">
        <f t="shared" si="2"/>
        <v>98.063615999999996</v>
      </c>
      <c r="H24" s="1">
        <f t="shared" si="3"/>
        <v>770.18983902512605</v>
      </c>
      <c r="I24" s="1">
        <f t="shared" si="4"/>
        <v>269.0731865183248</v>
      </c>
      <c r="J24">
        <f t="shared" si="5"/>
        <v>0.30407408065020902</v>
      </c>
      <c r="K24">
        <f t="shared" si="6"/>
        <v>19.511475921969865</v>
      </c>
    </row>
    <row r="25" spans="1:11" x14ac:dyDescent="0.2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F25">
        <f t="shared" si="1"/>
        <v>20.135814682264751</v>
      </c>
      <c r="G25" s="1">
        <f t="shared" si="2"/>
        <v>98.693567999999985</v>
      </c>
      <c r="H25" s="1">
        <f t="shared" si="3"/>
        <v>775.13747046341166</v>
      </c>
      <c r="I25" s="1">
        <f t="shared" si="4"/>
        <v>267.37614568789206</v>
      </c>
      <c r="J25">
        <f t="shared" si="5"/>
        <v>0.30600404388238928</v>
      </c>
      <c r="K25">
        <f t="shared" si="6"/>
        <v>20.153574232048701</v>
      </c>
    </row>
    <row r="26" spans="1:11" x14ac:dyDescent="0.2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F26">
        <f t="shared" si="1"/>
        <v>20.858556838085246</v>
      </c>
      <c r="G26" s="1">
        <f t="shared" si="2"/>
        <v>99.680111999999994</v>
      </c>
      <c r="H26" s="1">
        <f t="shared" si="3"/>
        <v>782.88576892051924</v>
      </c>
      <c r="I26" s="1">
        <f t="shared" si="4"/>
        <v>268.8172347163532</v>
      </c>
      <c r="J26">
        <f t="shared" si="5"/>
        <v>0.30436360192646711</v>
      </c>
      <c r="K26">
        <f t="shared" si="6"/>
        <v>20.876953837880521</v>
      </c>
    </row>
    <row r="27" spans="1:11" x14ac:dyDescent="0.2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F27">
        <f t="shared" si="1"/>
        <v>21.500435096997681</v>
      </c>
      <c r="G27" s="1">
        <f t="shared" si="2"/>
        <v>100.24151999999999</v>
      </c>
      <c r="H27" s="1">
        <f t="shared" si="3"/>
        <v>787.29505704168571</v>
      </c>
      <c r="I27" s="1">
        <f t="shared" si="4"/>
        <v>265.56946156359959</v>
      </c>
      <c r="J27">
        <f t="shared" si="5"/>
        <v>0.30808580676580427</v>
      </c>
      <c r="K27">
        <f t="shared" si="6"/>
        <v>21.519398225806075</v>
      </c>
    </row>
    <row r="28" spans="1:11" x14ac:dyDescent="0.2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F28">
        <f t="shared" si="1"/>
        <v>22.195340401646906</v>
      </c>
      <c r="G28" s="1">
        <f t="shared" si="2"/>
        <v>101.01753599999999</v>
      </c>
      <c r="H28" s="1">
        <f t="shared" si="3"/>
        <v>793.38987245335591</v>
      </c>
      <c r="I28" s="1">
        <f t="shared" si="4"/>
        <v>263.39194292183959</v>
      </c>
      <c r="J28">
        <f t="shared" si="5"/>
        <v>0.31063281932834597</v>
      </c>
      <c r="K28">
        <f t="shared" si="6"/>
        <v>22.214916428693972</v>
      </c>
    </row>
    <row r="29" spans="1:11" x14ac:dyDescent="0.2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F29">
        <f t="shared" si="1"/>
        <v>22.906992212529044</v>
      </c>
      <c r="G29" s="1">
        <f t="shared" si="2"/>
        <v>101.83190399999999</v>
      </c>
      <c r="H29" s="1">
        <f t="shared" si="3"/>
        <v>799.78590376865247</v>
      </c>
      <c r="I29" s="1">
        <f t="shared" si="4"/>
        <v>261.93543353879676</v>
      </c>
      <c r="J29">
        <f t="shared" si="5"/>
        <v>0.31236011376087169</v>
      </c>
      <c r="K29">
        <f t="shared" si="6"/>
        <v>22.927195908034712</v>
      </c>
    </row>
    <row r="30" spans="1:11" x14ac:dyDescent="0.2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F30">
        <f t="shared" si="1"/>
        <v>23.504137706003092</v>
      </c>
      <c r="G30" s="1">
        <f t="shared" si="2"/>
        <v>102.11179199999999</v>
      </c>
      <c r="H30" s="1">
        <f t="shared" si="3"/>
        <v>801.9841389802225</v>
      </c>
      <c r="I30" s="1">
        <f t="shared" si="4"/>
        <v>261.64610062499935</v>
      </c>
      <c r="J30">
        <f t="shared" si="5"/>
        <v>0.31270552713279914</v>
      </c>
      <c r="K30">
        <f t="shared" si="6"/>
        <v>23.52486807675319</v>
      </c>
    </row>
    <row r="31" spans="1:11" x14ac:dyDescent="0.2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F31">
        <f t="shared" si="1"/>
        <v>24.209480229041176</v>
      </c>
      <c r="G31" s="1">
        <f t="shared" si="2"/>
        <v>102.838848</v>
      </c>
      <c r="H31" s="1">
        <f t="shared" si="3"/>
        <v>807.69442345109337</v>
      </c>
      <c r="I31" s="1">
        <f t="shared" si="4"/>
        <v>260.20298506211691</v>
      </c>
      <c r="J31">
        <f t="shared" si="5"/>
        <v>0.31443982780846957</v>
      </c>
      <c r="K31">
        <f t="shared" si="6"/>
        <v>24.230832703532805</v>
      </c>
    </row>
    <row r="32" spans="1:11" x14ac:dyDescent="0.2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F32">
        <f t="shared" si="1"/>
        <v>24.871571260579898</v>
      </c>
      <c r="G32" s="1">
        <f t="shared" si="2"/>
        <v>103.35455999999999</v>
      </c>
      <c r="H32" s="1">
        <f t="shared" si="3"/>
        <v>811.74481602751371</v>
      </c>
      <c r="I32" s="1">
        <f t="shared" si="4"/>
        <v>260.27930978203045</v>
      </c>
      <c r="J32">
        <f t="shared" si="5"/>
        <v>0.31434762097187063</v>
      </c>
      <c r="K32">
        <f t="shared" si="6"/>
        <v>24.893507691510422</v>
      </c>
    </row>
    <row r="33" spans="1:11" x14ac:dyDescent="0.2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F33">
        <f t="shared" si="1"/>
        <v>25.444760242970805</v>
      </c>
      <c r="G33" s="1">
        <f t="shared" si="2"/>
        <v>103.486752</v>
      </c>
      <c r="H33" s="1">
        <f t="shared" si="3"/>
        <v>812.78304956767192</v>
      </c>
      <c r="I33" s="1">
        <f t="shared" si="4"/>
        <v>263.01652384868873</v>
      </c>
      <c r="J33">
        <f t="shared" si="5"/>
        <v>0.31107620396219349</v>
      </c>
      <c r="K33">
        <f t="shared" si="6"/>
        <v>25.467202219787058</v>
      </c>
    </row>
    <row r="34" spans="1:11" x14ac:dyDescent="0.2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F34">
        <f t="shared" si="1"/>
        <v>25.959090997490303</v>
      </c>
      <c r="G34" s="1">
        <f t="shared" si="2"/>
        <v>103.37903999999999</v>
      </c>
      <c r="H34" s="1">
        <f t="shared" si="3"/>
        <v>811.93708149791337</v>
      </c>
      <c r="I34" s="1">
        <f t="shared" si="4"/>
        <v>264.42897164384743</v>
      </c>
      <c r="J34">
        <f t="shared" si="5"/>
        <v>0.30941458989743609</v>
      </c>
      <c r="K34">
        <f t="shared" si="6"/>
        <v>25.981986607933226</v>
      </c>
    </row>
    <row r="35" spans="1:11" x14ac:dyDescent="0.2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F35">
        <f t="shared" si="1"/>
        <v>26.471039761064617</v>
      </c>
      <c r="G35" s="1">
        <f t="shared" si="2"/>
        <v>103.26643199999999</v>
      </c>
      <c r="H35" s="1">
        <f t="shared" si="3"/>
        <v>811.05266033407474</v>
      </c>
      <c r="I35" s="1">
        <f t="shared" si="4"/>
        <v>262.60486891602176</v>
      </c>
      <c r="J35">
        <f t="shared" si="5"/>
        <v>0.3115638417364851</v>
      </c>
      <c r="K35">
        <f t="shared" si="6"/>
        <v>26.494386904246443</v>
      </c>
    </row>
    <row r="36" spans="1:11" x14ac:dyDescent="0.2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F36">
        <f t="shared" si="1"/>
        <v>26.986932896741713</v>
      </c>
      <c r="G36" s="1">
        <f t="shared" si="2"/>
        <v>103.17340799999999</v>
      </c>
      <c r="H36" s="1">
        <f t="shared" si="3"/>
        <v>810.32205154655594</v>
      </c>
      <c r="I36" s="1">
        <f t="shared" si="4"/>
        <v>264.12165334945661</v>
      </c>
      <c r="J36">
        <f t="shared" si="5"/>
        <v>0.30977460871005918</v>
      </c>
      <c r="K36">
        <f t="shared" si="6"/>
        <v>27.010735051551865</v>
      </c>
    </row>
    <row r="37" spans="1:11" x14ac:dyDescent="0.2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F37">
        <f t="shared" si="1"/>
        <v>27.483347493560576</v>
      </c>
      <c r="G37" s="1">
        <f t="shared" si="2"/>
        <v>103.01102399999999</v>
      </c>
      <c r="H37" s="1">
        <f t="shared" si="3"/>
        <v>809.0466905929045</v>
      </c>
      <c r="I37" s="1">
        <f t="shared" si="4"/>
        <v>264.22600692418308</v>
      </c>
      <c r="J37">
        <f t="shared" si="5"/>
        <v>0.30965226614372865</v>
      </c>
      <c r="K37">
        <f t="shared" si="6"/>
        <v>27.507587480158755</v>
      </c>
    </row>
    <row r="38" spans="1:11" x14ac:dyDescent="0.25">
      <c r="A38" s="1">
        <v>126.161</v>
      </c>
      <c r="B38" s="1">
        <f t="shared" si="0"/>
        <v>2600</v>
      </c>
      <c r="C38" s="1">
        <v>0.16805</v>
      </c>
      <c r="D38" s="1">
        <v>1.27634</v>
      </c>
      <c r="F38">
        <f t="shared" si="1"/>
        <v>28.00492240333811</v>
      </c>
      <c r="G38" s="1">
        <f t="shared" si="2"/>
        <v>102.94737599999999</v>
      </c>
      <c r="H38" s="1">
        <f t="shared" si="3"/>
        <v>808.54680036986542</v>
      </c>
      <c r="I38" s="1">
        <f t="shared" si="4"/>
        <v>267.99629653818494</v>
      </c>
      <c r="J38">
        <f t="shared" si="5"/>
        <v>0.30529594205240862</v>
      </c>
      <c r="K38">
        <f t="shared" si="6"/>
        <v>28.029622412822</v>
      </c>
    </row>
    <row r="39" spans="1:11" x14ac:dyDescent="0.25">
      <c r="A39" s="1">
        <v>125.84699999999999</v>
      </c>
      <c r="B39" s="1">
        <f t="shared" ref="B39:B70" si="7">B38+50</f>
        <v>2650</v>
      </c>
      <c r="C39" s="1">
        <v>0.17144999999999999</v>
      </c>
      <c r="D39" s="1">
        <v>1.28027</v>
      </c>
      <c r="F39">
        <f t="shared" si="1"/>
        <v>28.472437217542428</v>
      </c>
      <c r="G39" s="1">
        <f t="shared" si="2"/>
        <v>102.69115199999999</v>
      </c>
      <c r="H39" s="1">
        <f t="shared" si="3"/>
        <v>806.53442177968179</v>
      </c>
      <c r="I39" s="1">
        <f t="shared" si="4"/>
        <v>268.92891198579468</v>
      </c>
      <c r="J39">
        <f t="shared" si="5"/>
        <v>0.3042372098039931</v>
      </c>
      <c r="K39">
        <f t="shared" si="6"/>
        <v>28.49754956954876</v>
      </c>
    </row>
    <row r="40" spans="1:11" x14ac:dyDescent="0.25">
      <c r="A40" s="1">
        <v>124.911</v>
      </c>
      <c r="B40" s="1">
        <f t="shared" si="7"/>
        <v>2700</v>
      </c>
      <c r="C40" s="1">
        <v>0.17465</v>
      </c>
      <c r="D40" s="1">
        <v>1.2837099999999999</v>
      </c>
      <c r="F40">
        <f t="shared" si="1"/>
        <v>28.793890737516385</v>
      </c>
      <c r="G40" s="1">
        <f t="shared" si="2"/>
        <v>101.927376</v>
      </c>
      <c r="H40" s="1">
        <f t="shared" si="3"/>
        <v>800.53573910321143</v>
      </c>
      <c r="I40" s="1">
        <f t="shared" si="4"/>
        <v>270.88994624557836</v>
      </c>
      <c r="J40">
        <f t="shared" si="5"/>
        <v>0.30203476707846744</v>
      </c>
      <c r="K40">
        <f t="shared" si="6"/>
        <v>28.819286607715615</v>
      </c>
    </row>
    <row r="41" spans="1:11" x14ac:dyDescent="0.25">
      <c r="A41" s="1">
        <v>123.92700000000001</v>
      </c>
      <c r="B41" s="1">
        <f t="shared" si="7"/>
        <v>2750</v>
      </c>
      <c r="C41" s="1">
        <v>0.1784</v>
      </c>
      <c r="D41" s="1">
        <v>1.2811999999999999</v>
      </c>
      <c r="F41">
        <f t="shared" si="1"/>
        <v>29.09608342748194</v>
      </c>
      <c r="G41" s="1">
        <f t="shared" si="2"/>
        <v>101.124432</v>
      </c>
      <c r="H41" s="1">
        <f t="shared" si="3"/>
        <v>794.22943167410153</v>
      </c>
      <c r="I41" s="1">
        <f t="shared" si="4"/>
        <v>273.83248405110697</v>
      </c>
      <c r="J41">
        <f t="shared" si="5"/>
        <v>0.29878917434394525</v>
      </c>
      <c r="K41">
        <f t="shared" si="6"/>
        <v>29.12174582805039</v>
      </c>
    </row>
    <row r="42" spans="1:11" x14ac:dyDescent="0.25">
      <c r="A42" s="1">
        <v>123.68899999999999</v>
      </c>
      <c r="B42" s="1">
        <f t="shared" si="7"/>
        <v>2800</v>
      </c>
      <c r="C42" s="1">
        <v>0.18004999999999999</v>
      </c>
      <c r="D42" s="1">
        <v>1.2744800000000001</v>
      </c>
      <c r="F42">
        <f t="shared" si="1"/>
        <v>29.568208546741452</v>
      </c>
      <c r="G42" s="1">
        <f t="shared" si="2"/>
        <v>100.93022399999998</v>
      </c>
      <c r="H42" s="1">
        <f t="shared" si="3"/>
        <v>792.70412560893033</v>
      </c>
      <c r="I42" s="1">
        <f t="shared" si="4"/>
        <v>271.95231644427946</v>
      </c>
      <c r="J42">
        <f t="shared" si="5"/>
        <v>0.30085488106127467</v>
      </c>
      <c r="K42">
        <f t="shared" si="6"/>
        <v>29.594287356066737</v>
      </c>
    </row>
    <row r="43" spans="1:11" x14ac:dyDescent="0.25">
      <c r="A43" s="1">
        <v>123.389</v>
      </c>
      <c r="B43" s="1">
        <f t="shared" si="7"/>
        <v>2850</v>
      </c>
      <c r="C43" s="1">
        <v>0.18310000000000001</v>
      </c>
      <c r="D43" s="1">
        <v>1.2603599999999999</v>
      </c>
      <c r="F43">
        <f t="shared" si="1"/>
        <v>30.023215774083045</v>
      </c>
      <c r="G43" s="1">
        <f t="shared" si="2"/>
        <v>100.68542399999998</v>
      </c>
      <c r="H43" s="1">
        <f t="shared" si="3"/>
        <v>790.78147090493337</v>
      </c>
      <c r="I43" s="1">
        <f t="shared" si="4"/>
        <v>272.36781459504459</v>
      </c>
      <c r="J43">
        <f t="shared" si="5"/>
        <v>0.30039592578083707</v>
      </c>
      <c r="K43">
        <f t="shared" si="6"/>
        <v>30.049695894387476</v>
      </c>
    </row>
    <row r="44" spans="1:11" x14ac:dyDescent="0.25">
      <c r="A44" s="1">
        <v>122.51900000000001</v>
      </c>
      <c r="B44" s="1">
        <f t="shared" si="7"/>
        <v>2900</v>
      </c>
      <c r="C44" s="1">
        <v>0.18790000000000001</v>
      </c>
      <c r="D44" s="1">
        <v>1.2531000000000001</v>
      </c>
      <c r="F44">
        <f t="shared" si="1"/>
        <v>30.334535160537513</v>
      </c>
      <c r="G44" s="1">
        <f t="shared" si="2"/>
        <v>99.975504000000001</v>
      </c>
      <c r="H44" s="1">
        <f t="shared" si="3"/>
        <v>785.2057722633424</v>
      </c>
      <c r="I44" s="1">
        <f t="shared" si="4"/>
        <v>276.63943259639456</v>
      </c>
      <c r="J44">
        <f t="shared" si="5"/>
        <v>0.29575748131883695</v>
      </c>
      <c r="K44">
        <f t="shared" si="6"/>
        <v>30.361289860849244</v>
      </c>
    </row>
    <row r="45" spans="1:11" x14ac:dyDescent="0.25">
      <c r="A45" s="1">
        <v>121.837</v>
      </c>
      <c r="B45" s="1">
        <f t="shared" si="7"/>
        <v>2950</v>
      </c>
      <c r="C45" s="1">
        <v>0.19255</v>
      </c>
      <c r="D45" s="1">
        <v>1.23943</v>
      </c>
      <c r="F45">
        <f t="shared" si="1"/>
        <v>30.685776373729244</v>
      </c>
      <c r="G45" s="1">
        <f t="shared" si="2"/>
        <v>99.418992000000003</v>
      </c>
      <c r="H45" s="1">
        <f t="shared" si="3"/>
        <v>780.83493723625611</v>
      </c>
      <c r="I45" s="1">
        <f t="shared" si="4"/>
        <v>280.24060157564941</v>
      </c>
      <c r="J45">
        <f t="shared" si="5"/>
        <v>0.29195691615761626</v>
      </c>
      <c r="K45">
        <f t="shared" si="6"/>
        <v>30.712840864626074</v>
      </c>
    </row>
    <row r="46" spans="1:11" x14ac:dyDescent="0.25">
      <c r="A46" s="1">
        <v>121.709</v>
      </c>
      <c r="B46" s="1">
        <f t="shared" si="7"/>
        <v>3000</v>
      </c>
      <c r="C46" s="1">
        <v>0.19900000000000001</v>
      </c>
      <c r="D46" s="1">
        <v>1.2273499999999999</v>
      </c>
      <c r="F46">
        <f t="shared" si="1"/>
        <v>31.173089886865064</v>
      </c>
      <c r="G46" s="1">
        <f t="shared" si="2"/>
        <v>99.314543999999998</v>
      </c>
      <c r="H46" s="1">
        <f t="shared" si="3"/>
        <v>780.01460456255052</v>
      </c>
      <c r="I46" s="1">
        <f t="shared" si="4"/>
        <v>285.10043106784775</v>
      </c>
      <c r="J46">
        <f t="shared" si="5"/>
        <v>0.2869802108391441</v>
      </c>
      <c r="K46">
        <f t="shared" si="6"/>
        <v>31.20058418250203</v>
      </c>
    </row>
    <row r="47" spans="1:11" x14ac:dyDescent="0.25">
      <c r="A47" s="1">
        <v>121.123</v>
      </c>
      <c r="B47" s="1">
        <f t="shared" si="7"/>
        <v>3050</v>
      </c>
      <c r="C47" s="1">
        <v>0.20605000000000001</v>
      </c>
      <c r="D47" s="1">
        <v>1.2193000000000001</v>
      </c>
      <c r="F47">
        <f t="shared" si="1"/>
        <v>31.540048825254249</v>
      </c>
      <c r="G47" s="1">
        <f t="shared" si="2"/>
        <v>98.836367999999993</v>
      </c>
      <c r="H47" s="1">
        <f t="shared" si="3"/>
        <v>776.25901904074328</v>
      </c>
      <c r="I47" s="1">
        <f t="shared" si="4"/>
        <v>291.76615150604715</v>
      </c>
      <c r="J47">
        <f t="shared" si="5"/>
        <v>0.28042383050895481</v>
      </c>
      <c r="K47">
        <f t="shared" si="6"/>
        <v>31.567866774323559</v>
      </c>
    </row>
    <row r="48" spans="1:11" x14ac:dyDescent="0.25">
      <c r="A48" s="1">
        <v>121.124</v>
      </c>
      <c r="B48" s="1">
        <f t="shared" si="7"/>
        <v>3100</v>
      </c>
      <c r="C48" s="1">
        <v>0.21004999999999999</v>
      </c>
      <c r="D48" s="1">
        <v>1.20692</v>
      </c>
      <c r="F48">
        <f t="shared" si="1"/>
        <v>32.057363471656693</v>
      </c>
      <c r="G48" s="1">
        <f t="shared" si="2"/>
        <v>98.837183999999993</v>
      </c>
      <c r="H48" s="1">
        <f t="shared" si="3"/>
        <v>776.26542788975655</v>
      </c>
      <c r="I48" s="1">
        <f t="shared" si="4"/>
        <v>292.63046263421018</v>
      </c>
      <c r="J48">
        <f t="shared" si="5"/>
        <v>0.27959557279740571</v>
      </c>
      <c r="K48">
        <f t="shared" si="6"/>
        <v>32.085637686109933</v>
      </c>
    </row>
    <row r="49" spans="1:11" x14ac:dyDescent="0.25">
      <c r="A49" s="1">
        <v>120.851</v>
      </c>
      <c r="B49" s="1">
        <f t="shared" si="7"/>
        <v>3150</v>
      </c>
      <c r="C49" s="1">
        <v>0.21604999999999999</v>
      </c>
      <c r="D49" s="1">
        <v>1.1927399999999999</v>
      </c>
      <c r="F49">
        <f t="shared" si="1"/>
        <v>32.500998613195463</v>
      </c>
      <c r="G49" s="1">
        <f t="shared" si="2"/>
        <v>98.614415999999991</v>
      </c>
      <c r="H49" s="1">
        <f t="shared" si="3"/>
        <v>774.51581210911922</v>
      </c>
      <c r="I49" s="1">
        <f t="shared" si="4"/>
        <v>296.88087057289562</v>
      </c>
      <c r="J49">
        <f t="shared" si="5"/>
        <v>0.27559263640091064</v>
      </c>
      <c r="K49">
        <f t="shared" si="6"/>
        <v>32.529664108583013</v>
      </c>
    </row>
    <row r="50" spans="1:11" x14ac:dyDescent="0.25">
      <c r="A50" s="1">
        <v>120.596</v>
      </c>
      <c r="B50" s="1">
        <f t="shared" si="7"/>
        <v>3200</v>
      </c>
      <c r="C50" s="1">
        <v>0.21795</v>
      </c>
      <c r="D50" s="1">
        <v>1.1848099999999999</v>
      </c>
      <c r="F50">
        <f t="shared" si="1"/>
        <v>32.947220648126304</v>
      </c>
      <c r="G50" s="1">
        <f t="shared" si="2"/>
        <v>98.406335999999996</v>
      </c>
      <c r="H50" s="1">
        <f t="shared" si="3"/>
        <v>772.88155561072176</v>
      </c>
      <c r="I50" s="1">
        <f t="shared" si="4"/>
        <v>295.4355399347977</v>
      </c>
      <c r="J50">
        <f t="shared" si="5"/>
        <v>0.27694089152658818</v>
      </c>
      <c r="K50">
        <f t="shared" si="6"/>
        <v>32.976279706057475</v>
      </c>
    </row>
    <row r="51" spans="1:11" x14ac:dyDescent="0.25">
      <c r="A51" s="1">
        <v>120.84</v>
      </c>
      <c r="B51" s="1">
        <f t="shared" si="7"/>
        <v>3250</v>
      </c>
      <c r="C51" s="1">
        <v>0.22305</v>
      </c>
      <c r="D51" s="1">
        <v>1.17378</v>
      </c>
      <c r="F51">
        <f t="shared" si="1"/>
        <v>33.529724154249109</v>
      </c>
      <c r="G51" s="1">
        <f t="shared" si="2"/>
        <v>98.605440000000002</v>
      </c>
      <c r="H51" s="1">
        <f t="shared" si="3"/>
        <v>774.44531476997281</v>
      </c>
      <c r="I51" s="1">
        <f t="shared" si="4"/>
        <v>297.09606276654159</v>
      </c>
      <c r="J51">
        <f t="shared" si="5"/>
        <v>0.27539301953817757</v>
      </c>
      <c r="K51">
        <f t="shared" si="6"/>
        <v>33.559296973365484</v>
      </c>
    </row>
    <row r="52" spans="1:11" x14ac:dyDescent="0.25">
      <c r="A52" s="1">
        <v>121.633</v>
      </c>
      <c r="B52" s="1">
        <f t="shared" si="7"/>
        <v>3300</v>
      </c>
      <c r="C52" s="1">
        <v>0.22550000000000001</v>
      </c>
      <c r="D52" s="1">
        <v>1.1611800000000001</v>
      </c>
      <c r="F52">
        <f t="shared" si="1"/>
        <v>34.268986569850739</v>
      </c>
      <c r="G52" s="1">
        <f t="shared" si="2"/>
        <v>99.252527999999984</v>
      </c>
      <c r="H52" s="1">
        <f t="shared" si="3"/>
        <v>779.52753203753798</v>
      </c>
      <c r="I52" s="1">
        <f t="shared" si="4"/>
        <v>293.8799344279841</v>
      </c>
      <c r="J52">
        <f t="shared" si="5"/>
        <v>0.27840683297223046</v>
      </c>
      <c r="K52">
        <f t="shared" si="6"/>
        <v>34.299211409651676</v>
      </c>
    </row>
    <row r="53" spans="1:11" x14ac:dyDescent="0.25">
      <c r="A53" s="1">
        <v>122.181</v>
      </c>
      <c r="B53" s="1">
        <f t="shared" si="7"/>
        <v>3350</v>
      </c>
      <c r="C53" s="1">
        <v>0.22850000000000001</v>
      </c>
      <c r="D53" s="1">
        <v>1.1510400000000001</v>
      </c>
      <c r="F53">
        <f t="shared" si="1"/>
        <v>34.944946935763859</v>
      </c>
      <c r="G53" s="1">
        <f t="shared" si="2"/>
        <v>99.699695999999989</v>
      </c>
      <c r="H53" s="1">
        <f t="shared" si="3"/>
        <v>783.03958129683906</v>
      </c>
      <c r="I53" s="1">
        <f t="shared" si="4"/>
        <v>292.02932757159562</v>
      </c>
      <c r="J53">
        <f t="shared" si="5"/>
        <v>0.28017111328697902</v>
      </c>
      <c r="K53">
        <f t="shared" si="6"/>
        <v>34.975767964592151</v>
      </c>
    </row>
    <row r="54" spans="1:11" x14ac:dyDescent="0.25">
      <c r="A54" s="1">
        <v>122.93300000000001</v>
      </c>
      <c r="B54" s="1">
        <f t="shared" si="7"/>
        <v>3400</v>
      </c>
      <c r="C54" s="1">
        <v>0.23419999999999999</v>
      </c>
      <c r="D54" s="1">
        <v>1.14117</v>
      </c>
      <c r="F54">
        <f t="shared" si="1"/>
        <v>35.684802714701291</v>
      </c>
      <c r="G54" s="1">
        <f t="shared" si="2"/>
        <v>100.313328</v>
      </c>
      <c r="H54" s="1">
        <f t="shared" si="3"/>
        <v>787.85903575485816</v>
      </c>
      <c r="I54" s="1">
        <f t="shared" si="4"/>
        <v>293.10838329605355</v>
      </c>
      <c r="J54">
        <f t="shared" si="5"/>
        <v>0.27913968511621012</v>
      </c>
      <c r="K54">
        <f t="shared" si="6"/>
        <v>35.716276287553569</v>
      </c>
    </row>
    <row r="55" spans="1:11" x14ac:dyDescent="0.25">
      <c r="A55" s="1">
        <v>123.47499999999999</v>
      </c>
      <c r="B55" s="1">
        <f t="shared" si="7"/>
        <v>3450</v>
      </c>
      <c r="C55" s="1">
        <v>0.23605000000000001</v>
      </c>
      <c r="D55" s="1">
        <v>1.12669</v>
      </c>
      <c r="F55">
        <f t="shared" si="1"/>
        <v>36.369223844150902</v>
      </c>
      <c r="G55" s="1">
        <f t="shared" si="2"/>
        <v>100.75559999999999</v>
      </c>
      <c r="H55" s="1">
        <f t="shared" si="3"/>
        <v>791.33263192007928</v>
      </c>
      <c r="I55" s="1">
        <f t="shared" si="4"/>
        <v>289.86422711087766</v>
      </c>
      <c r="J55">
        <f t="shared" si="5"/>
        <v>0.28226381238442738</v>
      </c>
      <c r="K55">
        <f t="shared" si="6"/>
        <v>36.401301068323647</v>
      </c>
    </row>
    <row r="56" spans="1:11" x14ac:dyDescent="0.25">
      <c r="A56" s="1">
        <v>123.428</v>
      </c>
      <c r="B56" s="1">
        <f t="shared" si="7"/>
        <v>3500</v>
      </c>
      <c r="C56" s="1">
        <v>0.24195</v>
      </c>
      <c r="D56" s="1">
        <v>1.11975</v>
      </c>
      <c r="F56">
        <f t="shared" si="1"/>
        <v>36.882269689576326</v>
      </c>
      <c r="G56" s="1">
        <f t="shared" si="2"/>
        <v>100.717248</v>
      </c>
      <c r="H56" s="1">
        <f t="shared" si="3"/>
        <v>791.03141601645314</v>
      </c>
      <c r="I56" s="1">
        <f t="shared" si="4"/>
        <v>292.97639894173972</v>
      </c>
      <c r="J56">
        <f t="shared" si="5"/>
        <v>0.27926543610242099</v>
      </c>
      <c r="K56">
        <f t="shared" si="6"/>
        <v>36.914799414101154</v>
      </c>
    </row>
    <row r="57" spans="1:11" x14ac:dyDescent="0.25">
      <c r="A57" s="1">
        <v>124.205</v>
      </c>
      <c r="B57" s="1">
        <f t="shared" si="7"/>
        <v>3550</v>
      </c>
      <c r="C57" s="1">
        <v>0.24545</v>
      </c>
      <c r="D57" s="1">
        <v>1.10622</v>
      </c>
      <c r="F57">
        <f t="shared" si="1"/>
        <v>37.644656200070564</v>
      </c>
      <c r="G57" s="1">
        <f t="shared" si="2"/>
        <v>101.35127999999999</v>
      </c>
      <c r="H57" s="1">
        <f t="shared" si="3"/>
        <v>796.01109169980509</v>
      </c>
      <c r="I57" s="1">
        <f t="shared" si="4"/>
        <v>291.19529302489525</v>
      </c>
      <c r="J57">
        <f t="shared" si="5"/>
        <v>0.28097357264352107</v>
      </c>
      <c r="K57">
        <f t="shared" si="6"/>
        <v>37.677858340457448</v>
      </c>
    </row>
    <row r="58" spans="1:11" x14ac:dyDescent="0.25">
      <c r="A58" s="1">
        <v>124.066</v>
      </c>
      <c r="B58" s="1">
        <f t="shared" si="7"/>
        <v>3600</v>
      </c>
      <c r="C58" s="1">
        <v>0.25505</v>
      </c>
      <c r="D58" s="1">
        <v>1.09697</v>
      </c>
      <c r="F58">
        <f t="shared" si="1"/>
        <v>38.13214046524547</v>
      </c>
      <c r="G58" s="1">
        <f t="shared" si="2"/>
        <v>101.23785599999999</v>
      </c>
      <c r="H58" s="1">
        <f t="shared" si="3"/>
        <v>795.1202616869532</v>
      </c>
      <c r="I58" s="1">
        <f t="shared" si="4"/>
        <v>298.71621180433715</v>
      </c>
      <c r="J58">
        <f t="shared" si="5"/>
        <v>0.27389936864817271</v>
      </c>
      <c r="K58">
        <f t="shared" si="6"/>
        <v>38.165772560973764</v>
      </c>
    </row>
    <row r="59" spans="1:11" x14ac:dyDescent="0.25">
      <c r="A59" s="1">
        <v>123.967</v>
      </c>
      <c r="B59" s="1">
        <f t="shared" si="7"/>
        <v>3650</v>
      </c>
      <c r="C59" s="1">
        <v>0.25755</v>
      </c>
      <c r="D59" s="1">
        <v>1.0940099999999999</v>
      </c>
      <c r="F59">
        <f t="shared" si="1"/>
        <v>38.630902902601711</v>
      </c>
      <c r="G59" s="1">
        <f t="shared" si="2"/>
        <v>101.157072</v>
      </c>
      <c r="H59" s="1">
        <f t="shared" si="3"/>
        <v>794.48578563463445</v>
      </c>
      <c r="I59" s="1">
        <f t="shared" si="4"/>
        <v>297.74970834744624</v>
      </c>
      <c r="J59">
        <f t="shared" si="5"/>
        <v>0.27478845326930634</v>
      </c>
      <c r="K59">
        <f t="shared" si="6"/>
        <v>38.664974900885547</v>
      </c>
    </row>
    <row r="60" spans="1:11" x14ac:dyDescent="0.25">
      <c r="A60" s="1">
        <v>123.815</v>
      </c>
      <c r="B60" s="1">
        <f t="shared" si="7"/>
        <v>3700</v>
      </c>
      <c r="C60" s="1">
        <v>0.26445000000000002</v>
      </c>
      <c r="D60" s="1">
        <v>1.09659</v>
      </c>
      <c r="F60">
        <f t="shared" si="1"/>
        <v>39.112077879932542</v>
      </c>
      <c r="G60" s="1">
        <f t="shared" si="2"/>
        <v>101.03303999999999</v>
      </c>
      <c r="H60" s="1">
        <f t="shared" si="3"/>
        <v>793.51164058460904</v>
      </c>
      <c r="I60" s="1">
        <f t="shared" si="4"/>
        <v>301.96550326011612</v>
      </c>
      <c r="J60">
        <f t="shared" si="5"/>
        <v>0.27095208205853505</v>
      </c>
      <c r="K60">
        <f t="shared" si="6"/>
        <v>39.146574268840716</v>
      </c>
    </row>
    <row r="61" spans="1:11" x14ac:dyDescent="0.25">
      <c r="A61" s="1">
        <v>123.767</v>
      </c>
      <c r="B61" s="1">
        <f t="shared" si="7"/>
        <v>3750</v>
      </c>
      <c r="C61" s="1">
        <v>0.2651</v>
      </c>
      <c r="D61" s="1">
        <v>1.0980799999999999</v>
      </c>
      <c r="F61">
        <f t="shared" si="1"/>
        <v>39.625251789387264</v>
      </c>
      <c r="G61" s="1">
        <f t="shared" si="2"/>
        <v>100.993872</v>
      </c>
      <c r="H61" s="1">
        <f t="shared" si="3"/>
        <v>793.20401583196963</v>
      </c>
      <c r="I61" s="1">
        <f t="shared" si="4"/>
        <v>298.78744341885101</v>
      </c>
      <c r="J61">
        <f t="shared" si="5"/>
        <v>0.27383407040799285</v>
      </c>
      <c r="K61">
        <f t="shared" si="6"/>
        <v>39.660200791598484</v>
      </c>
    </row>
    <row r="62" spans="1:11" x14ac:dyDescent="0.25">
      <c r="A62" s="1">
        <v>123.509</v>
      </c>
      <c r="B62" s="1">
        <f t="shared" si="7"/>
        <v>3800</v>
      </c>
      <c r="C62" s="1">
        <v>0.26929999999999998</v>
      </c>
      <c r="D62" s="1">
        <v>1.09907</v>
      </c>
      <c r="F62">
        <f t="shared" si="1"/>
        <v>40.069885830354657</v>
      </c>
      <c r="G62" s="1">
        <f t="shared" si="2"/>
        <v>100.783344</v>
      </c>
      <c r="H62" s="1">
        <f t="shared" si="3"/>
        <v>791.55053278653247</v>
      </c>
      <c r="I62" s="1">
        <f t="shared" si="4"/>
        <v>300.15314466729103</v>
      </c>
      <c r="J62">
        <f t="shared" si="5"/>
        <v>0.27258812133677407</v>
      </c>
      <c r="K62">
        <f t="shared" si="6"/>
        <v>40.105226994517643</v>
      </c>
    </row>
    <row r="63" spans="1:11" x14ac:dyDescent="0.25">
      <c r="A63" s="1">
        <v>122.672</v>
      </c>
      <c r="B63" s="1">
        <f t="shared" si="7"/>
        <v>3850</v>
      </c>
      <c r="C63" s="1">
        <v>0.27374999999999999</v>
      </c>
      <c r="D63" s="1">
        <v>1.1053299999999999</v>
      </c>
      <c r="F63">
        <f t="shared" si="1"/>
        <v>40.32200121605856</v>
      </c>
      <c r="G63" s="1">
        <f t="shared" si="2"/>
        <v>100.10035199999999</v>
      </c>
      <c r="H63" s="1">
        <f t="shared" si="3"/>
        <v>786.18632616238074</v>
      </c>
      <c r="I63" s="1">
        <f t="shared" si="4"/>
        <v>303.20523743003508</v>
      </c>
      <c r="J63">
        <f t="shared" si="5"/>
        <v>0.26984422337711578</v>
      </c>
      <c r="K63">
        <f t="shared" si="6"/>
        <v>40.357564743002214</v>
      </c>
    </row>
    <row r="64" spans="1:11" x14ac:dyDescent="0.25">
      <c r="A64" s="1">
        <v>122.157</v>
      </c>
      <c r="B64" s="1">
        <f t="shared" si="7"/>
        <v>3900</v>
      </c>
      <c r="C64" s="1">
        <v>0.27589999999999998</v>
      </c>
      <c r="D64" s="1">
        <v>1.11704</v>
      </c>
      <c r="F64">
        <f t="shared" si="1"/>
        <v>40.674185834266225</v>
      </c>
      <c r="G64" s="1">
        <f t="shared" si="2"/>
        <v>99.680111999999994</v>
      </c>
      <c r="H64" s="1">
        <f t="shared" si="3"/>
        <v>782.88576892051924</v>
      </c>
      <c r="I64" s="1">
        <f t="shared" si="4"/>
        <v>302.94060006021454</v>
      </c>
      <c r="J64">
        <f t="shared" si="5"/>
        <v>0.27007994901283972</v>
      </c>
      <c r="K64">
        <f t="shared" si="6"/>
        <v>40.710059983867012</v>
      </c>
    </row>
    <row r="65" spans="1:11" x14ac:dyDescent="0.25">
      <c r="A65" s="1">
        <v>121.184</v>
      </c>
      <c r="B65" s="1">
        <f t="shared" si="7"/>
        <v>3950</v>
      </c>
      <c r="C65" s="1">
        <v>0.28284999999999999</v>
      </c>
      <c r="D65" s="1">
        <v>1.12259</v>
      </c>
      <c r="F65">
        <f t="shared" si="1"/>
        <v>40.867519830516301</v>
      </c>
      <c r="G65" s="1">
        <f t="shared" si="2"/>
        <v>98.886143999999987</v>
      </c>
      <c r="H65" s="1">
        <f t="shared" si="3"/>
        <v>776.64995883055587</v>
      </c>
      <c r="I65" s="1">
        <f t="shared" si="4"/>
        <v>309.10252333856374</v>
      </c>
      <c r="J65">
        <f t="shared" si="5"/>
        <v>0.26469593626890381</v>
      </c>
      <c r="K65">
        <f t="shared" si="6"/>
        <v>40.903564498409274</v>
      </c>
    </row>
    <row r="66" spans="1:11" x14ac:dyDescent="0.25">
      <c r="A66" s="1">
        <v>120.004</v>
      </c>
      <c r="B66" s="1">
        <f t="shared" si="7"/>
        <v>4000</v>
      </c>
      <c r="C66" s="1">
        <v>0.28455000000000003</v>
      </c>
      <c r="D66" s="1">
        <v>1.1246100000000001</v>
      </c>
      <c r="F66">
        <f t="shared" si="1"/>
        <v>40.981855395885326</v>
      </c>
      <c r="G66" s="1">
        <f t="shared" si="2"/>
        <v>97.923264000000003</v>
      </c>
      <c r="H66" s="1">
        <f t="shared" si="3"/>
        <v>769.0875169948348</v>
      </c>
      <c r="I66" s="1">
        <f t="shared" si="4"/>
        <v>310.09275730007943</v>
      </c>
      <c r="J66">
        <f t="shared" si="5"/>
        <v>0.26385067013676061</v>
      </c>
      <c r="K66">
        <f t="shared" si="6"/>
        <v>41.018000906391187</v>
      </c>
    </row>
    <row r="67" spans="1:11" x14ac:dyDescent="0.25">
      <c r="A67" s="1">
        <v>118.73399999999999</v>
      </c>
      <c r="B67" s="1">
        <f t="shared" si="7"/>
        <v>4050</v>
      </c>
      <c r="C67" s="1">
        <v>0.28710000000000002</v>
      </c>
      <c r="D67" s="1">
        <v>1.1222000000000001</v>
      </c>
      <c r="F67">
        <f t="shared" si="1"/>
        <v>41.054997031825899</v>
      </c>
      <c r="G67" s="1">
        <f t="shared" si="2"/>
        <v>96.886943999999986</v>
      </c>
      <c r="H67" s="1">
        <f t="shared" si="3"/>
        <v>760.94827874791406</v>
      </c>
      <c r="I67" s="1">
        <f t="shared" si="4"/>
        <v>312.3142618721003</v>
      </c>
      <c r="J67">
        <f t="shared" si="5"/>
        <v>0.26197388914531289</v>
      </c>
      <c r="K67">
        <f t="shared" si="6"/>
        <v>41.091207052387361</v>
      </c>
    </row>
    <row r="68" spans="1:11" x14ac:dyDescent="0.25">
      <c r="A68" s="1">
        <v>117.44199999999999</v>
      </c>
      <c r="B68" s="1">
        <f t="shared" si="7"/>
        <v>4100</v>
      </c>
      <c r="C68" s="1">
        <v>0.28894999999999998</v>
      </c>
      <c r="D68" s="1">
        <v>1.1239399999999999</v>
      </c>
      <c r="F68">
        <f t="shared" si="1"/>
        <v>41.109594996322222</v>
      </c>
      <c r="G68" s="1">
        <f t="shared" si="2"/>
        <v>95.832671999999988</v>
      </c>
      <c r="H68" s="1">
        <f t="shared" si="3"/>
        <v>752.66804582270049</v>
      </c>
      <c r="I68" s="1">
        <f t="shared" si="4"/>
        <v>313.90927649793304</v>
      </c>
      <c r="J68">
        <f t="shared" si="5"/>
        <v>0.26064276510388684</v>
      </c>
      <c r="K68">
        <f t="shared" si="6"/>
        <v>41.145853171640965</v>
      </c>
    </row>
    <row r="69" spans="1:11" x14ac:dyDescent="0.25">
      <c r="A69" s="1">
        <v>116.5</v>
      </c>
      <c r="B69" s="1">
        <f t="shared" si="7"/>
        <v>4150</v>
      </c>
      <c r="C69" s="1">
        <v>0.29304999999999998</v>
      </c>
      <c r="D69" s="1">
        <v>1.12233</v>
      </c>
      <c r="F69">
        <f t="shared" si="1"/>
        <v>41.27717104747687</v>
      </c>
      <c r="G69" s="1">
        <f t="shared" si="2"/>
        <v>95.063999999999993</v>
      </c>
      <c r="H69" s="1">
        <f t="shared" si="3"/>
        <v>746.63091005215017</v>
      </c>
      <c r="I69" s="1">
        <f t="shared" si="4"/>
        <v>317.07094722743631</v>
      </c>
      <c r="J69">
        <f t="shared" si="5"/>
        <v>0.25804376759720371</v>
      </c>
      <c r="K69">
        <f t="shared" si="6"/>
        <v>41.313577022885646</v>
      </c>
    </row>
    <row r="70" spans="1:11" x14ac:dyDescent="0.25">
      <c r="A70" s="1">
        <v>115.931</v>
      </c>
      <c r="B70" s="1">
        <f t="shared" si="7"/>
        <v>4200</v>
      </c>
      <c r="C70" s="1">
        <v>0.2949</v>
      </c>
      <c r="D70" s="1">
        <v>1.1217900000000001</v>
      </c>
      <c r="F70">
        <f t="shared" si="1"/>
        <v>41.570454749803339</v>
      </c>
      <c r="G70" s="1">
        <f t="shared" si="2"/>
        <v>94.599695999999994</v>
      </c>
      <c r="H70" s="1">
        <f t="shared" si="3"/>
        <v>742.98427496356931</v>
      </c>
      <c r="I70" s="1">
        <f t="shared" si="4"/>
        <v>316.82150052056602</v>
      </c>
      <c r="J70">
        <f t="shared" si="5"/>
        <v>0.25824693615725963</v>
      </c>
      <c r="K70">
        <f t="shared" si="6"/>
        <v>41.607119397959885</v>
      </c>
    </row>
    <row r="71" spans="1:11" x14ac:dyDescent="0.25">
      <c r="A71" s="1">
        <v>115.03400000000001</v>
      </c>
      <c r="B71" s="1">
        <f t="shared" ref="B71:B96" si="8">B70+50</f>
        <v>4250</v>
      </c>
      <c r="C71" s="1">
        <v>0.29715000000000003</v>
      </c>
      <c r="D71" s="1">
        <v>1.12456</v>
      </c>
      <c r="F71">
        <f t="shared" ref="F71:F96" si="9">K71*(1018.9/1013)*(298/(273+27))</f>
        <v>41.739866385378107</v>
      </c>
      <c r="G71" s="1">
        <f t="shared" ref="G71:G91" si="10">A71*$T$4</f>
        <v>93.867744000000002</v>
      </c>
      <c r="H71" s="1">
        <f t="shared" ref="H71:H96" si="11">((4*PI()*G71)/0.0016)/1000</f>
        <v>737.23553739861836</v>
      </c>
      <c r="I71" s="1">
        <f t="shared" ref="I71:I96" si="12">((C71*0.745/60)*3600*1000)/K71</f>
        <v>317.94304516545287</v>
      </c>
      <c r="J71">
        <f t="shared" ref="J71:J96" si="13">K71*1000/((C71*0.745/60)*44000000)</f>
        <v>0.25733596964074124</v>
      </c>
      <c r="K71">
        <f t="shared" ref="K71:K96" si="14">((2*PI())*(B71/60)*G71)/1000</f>
        <v>41.77668045258838</v>
      </c>
    </row>
    <row r="72" spans="1:11" x14ac:dyDescent="0.25">
      <c r="A72" s="1">
        <v>114.39100000000001</v>
      </c>
      <c r="B72" s="1">
        <f t="shared" si="8"/>
        <v>4300</v>
      </c>
      <c r="C72" s="1">
        <v>0.30220000000000002</v>
      </c>
      <c r="D72" s="1">
        <v>1.1227799999999999</v>
      </c>
      <c r="F72">
        <f t="shared" si="9"/>
        <v>41.994867480542503</v>
      </c>
      <c r="G72" s="1">
        <f t="shared" si="10"/>
        <v>93.343056000000004</v>
      </c>
      <c r="H72" s="1">
        <f t="shared" si="11"/>
        <v>733.11464748305161</v>
      </c>
      <c r="I72" s="1">
        <f t="shared" si="12"/>
        <v>321.3829954213208</v>
      </c>
      <c r="J72">
        <f t="shared" si="13"/>
        <v>0.25458155217864381</v>
      </c>
      <c r="K72">
        <f t="shared" si="14"/>
        <v>42.031906455694966</v>
      </c>
    </row>
    <row r="73" spans="1:11" x14ac:dyDescent="0.25">
      <c r="A73" s="1">
        <v>114.01600000000001</v>
      </c>
      <c r="B73" s="1">
        <f t="shared" si="8"/>
        <v>4350</v>
      </c>
      <c r="C73" s="1">
        <v>0.30604999999999999</v>
      </c>
      <c r="D73" s="1">
        <v>1.1194299999999999</v>
      </c>
      <c r="F73">
        <f t="shared" si="9"/>
        <v>42.343910261231045</v>
      </c>
      <c r="G73" s="1">
        <f t="shared" si="10"/>
        <v>93.037055999999993</v>
      </c>
      <c r="H73" s="1">
        <f t="shared" si="11"/>
        <v>730.71132910305528</v>
      </c>
      <c r="I73" s="1">
        <f t="shared" si="12"/>
        <v>322.79446009827984</v>
      </c>
      <c r="J73">
        <f t="shared" si="13"/>
        <v>0.25346835814118679</v>
      </c>
      <c r="K73">
        <f t="shared" si="14"/>
        <v>42.381257087977211</v>
      </c>
    </row>
    <row r="74" spans="1:11" x14ac:dyDescent="0.25">
      <c r="A74" s="1">
        <v>113.871</v>
      </c>
      <c r="B74" s="1">
        <f t="shared" si="8"/>
        <v>4400</v>
      </c>
      <c r="C74" s="1">
        <v>0.30919999999999997</v>
      </c>
      <c r="D74" s="1">
        <v>1.1198600000000001</v>
      </c>
      <c r="F74">
        <f t="shared" si="9"/>
        <v>42.776151972962097</v>
      </c>
      <c r="G74" s="1">
        <f t="shared" si="10"/>
        <v>92.918735999999996</v>
      </c>
      <c r="H74" s="1">
        <f t="shared" si="11"/>
        <v>729.78204599612343</v>
      </c>
      <c r="I74" s="1">
        <f t="shared" si="12"/>
        <v>322.82147728127245</v>
      </c>
      <c r="J74">
        <f t="shared" si="13"/>
        <v>0.25344714517520817</v>
      </c>
      <c r="K74">
        <f t="shared" si="14"/>
        <v>42.813880031772584</v>
      </c>
    </row>
    <row r="75" spans="1:11" x14ac:dyDescent="0.25">
      <c r="A75" s="1">
        <v>113.985</v>
      </c>
      <c r="B75" s="1">
        <f t="shared" si="8"/>
        <v>4450</v>
      </c>
      <c r="C75" s="1">
        <v>0.30990000000000001</v>
      </c>
      <c r="D75" s="1">
        <v>1.11873</v>
      </c>
      <c r="F75">
        <f t="shared" si="9"/>
        <v>43.30555586373152</v>
      </c>
      <c r="G75" s="1">
        <f t="shared" si="10"/>
        <v>93.011759999999995</v>
      </c>
      <c r="H75" s="1">
        <f t="shared" si="11"/>
        <v>730.51265478364235</v>
      </c>
      <c r="I75" s="1">
        <f t="shared" si="12"/>
        <v>319.59693677136949</v>
      </c>
      <c r="J75">
        <f t="shared" si="13"/>
        <v>0.25600427414832266</v>
      </c>
      <c r="K75">
        <f t="shared" si="14"/>
        <v>43.343750850496122</v>
      </c>
    </row>
    <row r="76" spans="1:11" x14ac:dyDescent="0.25">
      <c r="A76" s="1">
        <v>113.306</v>
      </c>
      <c r="B76" s="1">
        <f t="shared" si="8"/>
        <v>4500</v>
      </c>
      <c r="C76" s="1">
        <v>0.31445000000000001</v>
      </c>
      <c r="D76" s="1">
        <v>1.1156299999999999</v>
      </c>
      <c r="F76">
        <f t="shared" si="9"/>
        <v>43.531268715392443</v>
      </c>
      <c r="G76" s="1">
        <f t="shared" si="10"/>
        <v>92.457695999999999</v>
      </c>
      <c r="H76" s="1">
        <f t="shared" si="11"/>
        <v>726.16104630359598</v>
      </c>
      <c r="I76" s="1">
        <f t="shared" si="12"/>
        <v>322.60784462687576</v>
      </c>
      <c r="J76">
        <f t="shared" si="13"/>
        <v>0.25361497924147419</v>
      </c>
      <c r="K76">
        <f t="shared" si="14"/>
        <v>43.569662778215758</v>
      </c>
    </row>
    <row r="77" spans="1:11" x14ac:dyDescent="0.25">
      <c r="A77" s="1">
        <v>113.074</v>
      </c>
      <c r="B77" s="1">
        <f t="shared" si="8"/>
        <v>4550</v>
      </c>
      <c r="C77" s="1">
        <v>0.31709999999999999</v>
      </c>
      <c r="D77" s="1">
        <v>1.1095299999999999</v>
      </c>
      <c r="F77">
        <f t="shared" si="9"/>
        <v>43.924826552669558</v>
      </c>
      <c r="G77" s="1">
        <f t="shared" si="10"/>
        <v>92.268383999999998</v>
      </c>
      <c r="H77" s="1">
        <f t="shared" si="11"/>
        <v>724.67419333250507</v>
      </c>
      <c r="I77" s="1">
        <f t="shared" si="12"/>
        <v>322.41173162800629</v>
      </c>
      <c r="J77">
        <f t="shared" si="13"/>
        <v>0.25376924532194867</v>
      </c>
      <c r="K77">
        <f t="shared" si="14"/>
        <v>43.963567728838633</v>
      </c>
    </row>
    <row r="78" spans="1:11" x14ac:dyDescent="0.25">
      <c r="A78" s="1">
        <v>112.19499999999999</v>
      </c>
      <c r="B78" s="1">
        <f t="shared" si="8"/>
        <v>4600</v>
      </c>
      <c r="C78" s="1">
        <v>0.31940000000000002</v>
      </c>
      <c r="D78" s="1">
        <v>1.1056900000000001</v>
      </c>
      <c r="F78">
        <f t="shared" si="9"/>
        <v>44.062307556936076</v>
      </c>
      <c r="G78" s="1">
        <f t="shared" si="10"/>
        <v>91.551119999999983</v>
      </c>
      <c r="H78" s="1">
        <f t="shared" si="11"/>
        <v>719.04081504979376</v>
      </c>
      <c r="I78" s="1">
        <f t="shared" si="12"/>
        <v>323.73698936621844</v>
      </c>
      <c r="J78">
        <f t="shared" si="13"/>
        <v>0.25273040926944335</v>
      </c>
      <c r="K78">
        <f t="shared" si="14"/>
        <v>44.101169989720695</v>
      </c>
    </row>
    <row r="79" spans="1:11" x14ac:dyDescent="0.25">
      <c r="A79" s="1">
        <v>111.06100000000001</v>
      </c>
      <c r="B79" s="1">
        <f t="shared" si="8"/>
        <v>4650</v>
      </c>
      <c r="C79" s="1">
        <v>0.32055</v>
      </c>
      <c r="D79" s="1">
        <v>1.09782</v>
      </c>
      <c r="F79">
        <f t="shared" si="9"/>
        <v>44.091049393914474</v>
      </c>
      <c r="G79" s="1">
        <f t="shared" si="10"/>
        <v>90.625776000000002</v>
      </c>
      <c r="H79" s="1">
        <f t="shared" si="11"/>
        <v>711.77318026868545</v>
      </c>
      <c r="I79" s="1">
        <f t="shared" si="12"/>
        <v>324.69080893182803</v>
      </c>
      <c r="J79">
        <f t="shared" si="13"/>
        <v>0.25198798231261405</v>
      </c>
      <c r="K79">
        <f t="shared" si="14"/>
        <v>44.129937176658501</v>
      </c>
    </row>
    <row r="80" spans="1:11" x14ac:dyDescent="0.25">
      <c r="A80" s="1">
        <v>109.973</v>
      </c>
      <c r="B80" s="1">
        <f t="shared" si="8"/>
        <v>4700</v>
      </c>
      <c r="C80" s="1">
        <v>0.32069999999999999</v>
      </c>
      <c r="D80" s="1">
        <v>1.09558</v>
      </c>
      <c r="F80">
        <f t="shared" si="9"/>
        <v>44.128567885701663</v>
      </c>
      <c r="G80" s="1">
        <f t="shared" si="10"/>
        <v>89.737967999999995</v>
      </c>
      <c r="H80" s="1">
        <f t="shared" si="11"/>
        <v>704.80035254218978</v>
      </c>
      <c r="I80" s="1">
        <f t="shared" si="12"/>
        <v>324.56656248037422</v>
      </c>
      <c r="J80">
        <f t="shared" si="13"/>
        <v>0.25208444515330863</v>
      </c>
      <c r="K80">
        <f t="shared" si="14"/>
        <v>44.167488759310558</v>
      </c>
    </row>
    <row r="81" spans="1:11" x14ac:dyDescent="0.25">
      <c r="A81" s="1">
        <v>108.654</v>
      </c>
      <c r="B81" s="1">
        <f t="shared" si="8"/>
        <v>4750</v>
      </c>
      <c r="C81" s="1">
        <v>0.32485000000000003</v>
      </c>
      <c r="D81" s="1">
        <v>1.0882700000000001</v>
      </c>
      <c r="F81">
        <f t="shared" si="9"/>
        <v>44.063118629121711</v>
      </c>
      <c r="G81" s="1">
        <f t="shared" si="10"/>
        <v>88.661663999999988</v>
      </c>
      <c r="H81" s="1">
        <f t="shared" si="11"/>
        <v>696.34708069361636</v>
      </c>
      <c r="I81" s="1">
        <f t="shared" si="12"/>
        <v>329.25493174745435</v>
      </c>
      <c r="J81">
        <f t="shared" si="13"/>
        <v>0.24849493182667992</v>
      </c>
      <c r="K81">
        <f t="shared" si="14"/>
        <v>44.101981777262381</v>
      </c>
    </row>
    <row r="82" spans="1:11" x14ac:dyDescent="0.25">
      <c r="A82" s="1">
        <v>107.07599999999999</v>
      </c>
      <c r="B82" s="1">
        <f t="shared" si="8"/>
        <v>4800</v>
      </c>
      <c r="C82" s="1">
        <v>0.32455000000000001</v>
      </c>
      <c r="D82" s="1">
        <v>1.08396</v>
      </c>
      <c r="F82">
        <f t="shared" si="9"/>
        <v>43.880268808071229</v>
      </c>
      <c r="G82" s="1">
        <f t="shared" si="10"/>
        <v>87.374015999999983</v>
      </c>
      <c r="H82" s="1">
        <f t="shared" si="11"/>
        <v>686.2339169505924</v>
      </c>
      <c r="I82" s="1">
        <f t="shared" si="12"/>
        <v>330.32160758285625</v>
      </c>
      <c r="J82">
        <f t="shared" si="13"/>
        <v>0.24769249101471191</v>
      </c>
      <c r="K82">
        <f t="shared" si="14"/>
        <v>43.918970684837923</v>
      </c>
    </row>
    <row r="83" spans="1:11" x14ac:dyDescent="0.25">
      <c r="A83" s="1">
        <v>105.24</v>
      </c>
      <c r="B83" s="1">
        <f t="shared" si="8"/>
        <v>4850</v>
      </c>
      <c r="C83" s="1">
        <v>0.32569999999999999</v>
      </c>
      <c r="D83" s="1">
        <v>1.0822099999999999</v>
      </c>
      <c r="F83">
        <f t="shared" si="9"/>
        <v>43.577115637885832</v>
      </c>
      <c r="G83" s="1">
        <f t="shared" si="10"/>
        <v>85.875839999999997</v>
      </c>
      <c r="H83" s="1">
        <f t="shared" si="11"/>
        <v>674.46727016213117</v>
      </c>
      <c r="I83" s="1">
        <f t="shared" si="12"/>
        <v>333.79815121485802</v>
      </c>
      <c r="J83">
        <f t="shared" si="13"/>
        <v>0.24511274709103281</v>
      </c>
      <c r="K83">
        <f t="shared" si="14"/>
        <v>43.615550137151146</v>
      </c>
    </row>
    <row r="84" spans="1:11" x14ac:dyDescent="0.25">
      <c r="A84" s="1">
        <v>103.63200000000001</v>
      </c>
      <c r="B84" s="1">
        <f t="shared" si="8"/>
        <v>4900</v>
      </c>
      <c r="C84" s="1">
        <v>0.32769999999999999</v>
      </c>
      <c r="D84" s="1">
        <v>1.0846</v>
      </c>
      <c r="F84">
        <f t="shared" si="9"/>
        <v>43.353669519543722</v>
      </c>
      <c r="G84" s="1">
        <f t="shared" si="10"/>
        <v>84.563711999999995</v>
      </c>
      <c r="H84" s="1">
        <f t="shared" si="11"/>
        <v>664.16184094870755</v>
      </c>
      <c r="I84" s="1">
        <f t="shared" si="12"/>
        <v>337.57884896797856</v>
      </c>
      <c r="J84">
        <f t="shared" si="13"/>
        <v>0.24236761890832431</v>
      </c>
      <c r="K84">
        <f t="shared" si="14"/>
        <v>43.391906941982228</v>
      </c>
    </row>
    <row r="85" spans="1:11" x14ac:dyDescent="0.25">
      <c r="A85" s="1">
        <v>102.33499999999999</v>
      </c>
      <c r="B85" s="1">
        <f t="shared" si="8"/>
        <v>4950</v>
      </c>
      <c r="C85" s="1">
        <v>0.32845000000000002</v>
      </c>
      <c r="D85" s="1">
        <v>1.08823</v>
      </c>
      <c r="F85">
        <f t="shared" si="9"/>
        <v>43.247927050541492</v>
      </c>
      <c r="G85" s="1">
        <f t="shared" si="10"/>
        <v>83.505359999999996</v>
      </c>
      <c r="H85" s="1">
        <f t="shared" si="11"/>
        <v>655.84956377842741</v>
      </c>
      <c r="I85" s="1">
        <f t="shared" si="12"/>
        <v>339.17873786660016</v>
      </c>
      <c r="J85">
        <f t="shared" si="13"/>
        <v>0.24122438314621336</v>
      </c>
      <c r="K85">
        <f t="shared" si="14"/>
        <v>43.286071209376203</v>
      </c>
    </row>
    <row r="86" spans="1:11" x14ac:dyDescent="0.25">
      <c r="A86" s="1">
        <v>101.10599999999999</v>
      </c>
      <c r="B86" s="1">
        <f t="shared" si="8"/>
        <v>5000</v>
      </c>
      <c r="C86" s="1">
        <v>0.32869999999999999</v>
      </c>
      <c r="D86" s="1">
        <v>1.08687</v>
      </c>
      <c r="F86">
        <f t="shared" si="9"/>
        <v>43.160139158448686</v>
      </c>
      <c r="G86" s="1">
        <f t="shared" si="10"/>
        <v>82.502495999999994</v>
      </c>
      <c r="H86" s="1">
        <f t="shared" si="11"/>
        <v>647.9730883410532</v>
      </c>
      <c r="I86" s="1">
        <f t="shared" si="12"/>
        <v>340.12732004696852</v>
      </c>
      <c r="J86">
        <f t="shared" si="13"/>
        <v>0.24055163168569776</v>
      </c>
      <c r="K86">
        <f t="shared" si="14"/>
        <v>43.198205889403546</v>
      </c>
    </row>
    <row r="87" spans="1:11" x14ac:dyDescent="0.25">
      <c r="A87" s="1">
        <v>99.314899999999994</v>
      </c>
      <c r="B87" s="1">
        <f t="shared" si="8"/>
        <v>5050</v>
      </c>
      <c r="C87" s="1">
        <v>0.32984999999999998</v>
      </c>
      <c r="D87" s="1">
        <v>1.0891</v>
      </c>
      <c r="F87">
        <f t="shared" si="9"/>
        <v>42.819509757605779</v>
      </c>
      <c r="G87" s="1">
        <f t="shared" si="10"/>
        <v>81.040958399999994</v>
      </c>
      <c r="H87" s="1">
        <f t="shared" si="11"/>
        <v>636.49419887328997</v>
      </c>
      <c r="I87" s="1">
        <f t="shared" si="12"/>
        <v>344.03248074443815</v>
      </c>
      <c r="J87">
        <f t="shared" si="13"/>
        <v>0.2378210965462875</v>
      </c>
      <c r="K87">
        <f t="shared" si="14"/>
        <v>42.857276057468205</v>
      </c>
    </row>
    <row r="88" spans="1:11" x14ac:dyDescent="0.25">
      <c r="A88" s="1">
        <v>97.581500000000005</v>
      </c>
      <c r="B88" s="1">
        <f t="shared" si="8"/>
        <v>5100</v>
      </c>
      <c r="C88" s="1">
        <v>0.32969999999999999</v>
      </c>
      <c r="D88" s="1">
        <v>1.09185</v>
      </c>
      <c r="F88">
        <f t="shared" si="9"/>
        <v>42.488712259173184</v>
      </c>
      <c r="G88" s="1">
        <f t="shared" si="10"/>
        <v>79.626503999999997</v>
      </c>
      <c r="H88" s="1">
        <f t="shared" si="11"/>
        <v>625.38509999359565</v>
      </c>
      <c r="I88" s="1">
        <f t="shared" si="12"/>
        <v>346.55329125702195</v>
      </c>
      <c r="J88">
        <f t="shared" si="13"/>
        <v>0.23609119833030587</v>
      </c>
      <c r="K88">
        <f t="shared" si="14"/>
        <v>42.526186799564506</v>
      </c>
    </row>
    <row r="89" spans="1:11" x14ac:dyDescent="0.25">
      <c r="A89" s="1">
        <v>95.848600000000005</v>
      </c>
      <c r="B89" s="1">
        <f t="shared" si="8"/>
        <v>5150</v>
      </c>
      <c r="C89" s="1">
        <v>0.33095000000000002</v>
      </c>
      <c r="D89" s="1">
        <v>1.0940700000000001</v>
      </c>
      <c r="F89">
        <f t="shared" si="9"/>
        <v>42.1433355247637</v>
      </c>
      <c r="G89" s="1">
        <f t="shared" si="10"/>
        <v>78.212457599999993</v>
      </c>
      <c r="H89" s="1">
        <f t="shared" si="11"/>
        <v>614.27920553840795</v>
      </c>
      <c r="I89" s="1">
        <f t="shared" si="12"/>
        <v>350.71805904740393</v>
      </c>
      <c r="J89">
        <f t="shared" si="13"/>
        <v>0.23328762151686946</v>
      </c>
      <c r="K89">
        <f t="shared" si="14"/>
        <v>42.18050544697067</v>
      </c>
    </row>
    <row r="90" spans="1:11" x14ac:dyDescent="0.25">
      <c r="A90" s="1">
        <v>94.803299999999993</v>
      </c>
      <c r="B90" s="1">
        <f t="shared" si="8"/>
        <v>5200</v>
      </c>
      <c r="C90" s="1">
        <v>0.33379999999999999</v>
      </c>
      <c r="D90" s="1">
        <v>1.0934600000000001</v>
      </c>
      <c r="F90">
        <f t="shared" si="9"/>
        <v>42.08842764531645</v>
      </c>
      <c r="G90" s="1">
        <f t="shared" si="10"/>
        <v>77.359492799999984</v>
      </c>
      <c r="H90" s="1">
        <f t="shared" si="11"/>
        <v>607.58003566478112</v>
      </c>
      <c r="I90" s="1">
        <f t="shared" si="12"/>
        <v>354.19977436058468</v>
      </c>
      <c r="J90">
        <f t="shared" si="13"/>
        <v>0.23099444929315155</v>
      </c>
      <c r="K90">
        <f t="shared" si="14"/>
        <v>42.125549139424827</v>
      </c>
    </row>
    <row r="91" spans="1:11" x14ac:dyDescent="0.25">
      <c r="A91" s="1">
        <v>93.0976</v>
      </c>
      <c r="B91" s="1">
        <f t="shared" si="8"/>
        <v>5250</v>
      </c>
      <c r="C91" s="1">
        <v>0.33129999999999998</v>
      </c>
      <c r="D91" s="1">
        <v>1.0880399999999999</v>
      </c>
      <c r="F91">
        <f t="shared" si="9"/>
        <v>41.728588213196765</v>
      </c>
      <c r="G91" s="1">
        <f t="shared" si="10"/>
        <v>75.967641599999993</v>
      </c>
      <c r="H91" s="1">
        <f t="shared" si="11"/>
        <v>596.6484619027558</v>
      </c>
      <c r="I91" s="1">
        <f t="shared" si="12"/>
        <v>354.57849603942327</v>
      </c>
      <c r="J91">
        <f t="shared" si="13"/>
        <v>0.23074772647545153</v>
      </c>
      <c r="K91">
        <f t="shared" si="14"/>
        <v>41.765392333192906</v>
      </c>
    </row>
    <row r="92" spans="1:11" x14ac:dyDescent="0.25">
      <c r="A92" s="1">
        <v>91.788600000000002</v>
      </c>
      <c r="B92" s="1">
        <f t="shared" si="8"/>
        <v>5300</v>
      </c>
      <c r="C92" s="1">
        <v>0.33239999999999997</v>
      </c>
      <c r="D92" s="1">
        <v>1.0833900000000001</v>
      </c>
      <c r="F92">
        <f t="shared" si="9"/>
        <v>41.533690128268688</v>
      </c>
      <c r="G92" s="1">
        <f>A92*$T$4</f>
        <v>74.899497600000004</v>
      </c>
      <c r="H92" s="1">
        <f t="shared" si="11"/>
        <v>588.25927854431586</v>
      </c>
      <c r="I92" s="1">
        <f t="shared" si="12"/>
        <v>357.42518123229809</v>
      </c>
      <c r="J92">
        <f t="shared" si="13"/>
        <v>0.2289099540667407</v>
      </c>
      <c r="K92">
        <f t="shared" si="14"/>
        <v>41.570322350464984</v>
      </c>
    </row>
    <row r="93" spans="1:11" x14ac:dyDescent="0.25">
      <c r="A93" s="1">
        <v>90.593800000000002</v>
      </c>
      <c r="B93" s="1">
        <f t="shared" si="8"/>
        <v>5350</v>
      </c>
      <c r="C93" s="1">
        <v>0.33079999999999998</v>
      </c>
      <c r="D93" s="1">
        <v>1.0800700000000001</v>
      </c>
      <c r="F93">
        <f t="shared" si="9"/>
        <v>41.379778509041564</v>
      </c>
      <c r="G93" s="1">
        <f t="shared" ref="G93:G96" si="15">A93*$T$4</f>
        <v>73.924540800000003</v>
      </c>
      <c r="H93" s="1">
        <f t="shared" si="11"/>
        <v>580.60198574319725</v>
      </c>
      <c r="I93" s="1">
        <f t="shared" si="12"/>
        <v>357.02776278321033</v>
      </c>
      <c r="J93">
        <f t="shared" si="13"/>
        <v>0.22916476069078801</v>
      </c>
      <c r="K93">
        <f t="shared" si="14"/>
        <v>41.416274983014752</v>
      </c>
    </row>
    <row r="94" spans="1:11" x14ac:dyDescent="0.25">
      <c r="A94" s="1">
        <v>89.6374</v>
      </c>
      <c r="B94" s="1">
        <f t="shared" si="8"/>
        <v>5400</v>
      </c>
      <c r="C94" s="1">
        <v>0.33879999999999999</v>
      </c>
      <c r="D94" s="1">
        <v>1.0789500000000001</v>
      </c>
      <c r="F94">
        <f t="shared" si="9"/>
        <v>41.325575835515707</v>
      </c>
      <c r="G94" s="1">
        <f t="shared" si="15"/>
        <v>73.144118399999996</v>
      </c>
      <c r="H94" s="1">
        <f t="shared" si="11"/>
        <v>574.47256254685499</v>
      </c>
      <c r="I94" s="1">
        <f t="shared" si="12"/>
        <v>366.14165244171727</v>
      </c>
      <c r="J94">
        <f t="shared" si="13"/>
        <v>0.22346045928551025</v>
      </c>
      <c r="K94">
        <f t="shared" si="14"/>
        <v>41.362024503373561</v>
      </c>
    </row>
    <row r="95" spans="1:11" x14ac:dyDescent="0.25">
      <c r="A95" s="1">
        <v>88.925600000000003</v>
      </c>
      <c r="B95" s="1">
        <f t="shared" si="8"/>
        <v>5450</v>
      </c>
      <c r="C95" s="1">
        <v>0.34379999999999999</v>
      </c>
      <c r="D95" s="1">
        <v>1.0792299999999999</v>
      </c>
      <c r="F95">
        <f t="shared" si="9"/>
        <v>41.377020009850199</v>
      </c>
      <c r="G95" s="1">
        <f t="shared" si="15"/>
        <v>72.563289600000004</v>
      </c>
      <c r="H95" s="1">
        <f t="shared" si="11"/>
        <v>569.91074381917167</v>
      </c>
      <c r="I95" s="1">
        <f t="shared" si="12"/>
        <v>371.08321648645369</v>
      </c>
      <c r="J95">
        <f t="shared" si="13"/>
        <v>0.22048472736887728</v>
      </c>
      <c r="K95">
        <f t="shared" si="14"/>
        <v>41.413514050859803</v>
      </c>
    </row>
    <row r="96" spans="1:11" x14ac:dyDescent="0.25">
      <c r="A96" s="1">
        <v>88.647400000000005</v>
      </c>
      <c r="B96" s="1">
        <f t="shared" si="8"/>
        <v>5500</v>
      </c>
      <c r="C96" s="1">
        <v>0.3488</v>
      </c>
      <c r="D96" s="1">
        <v>1.0836600000000001</v>
      </c>
      <c r="F96">
        <f t="shared" si="9"/>
        <v>41.625991850514609</v>
      </c>
      <c r="G96" s="1">
        <f t="shared" si="15"/>
        <v>72.336278399999998</v>
      </c>
      <c r="H96" s="1">
        <f t="shared" si="11"/>
        <v>568.12780202366503</v>
      </c>
      <c r="I96" s="1">
        <f t="shared" si="12"/>
        <v>374.22821729220425</v>
      </c>
      <c r="J96">
        <f t="shared" si="13"/>
        <v>0.21863178145729373</v>
      </c>
      <c r="K96">
        <f t="shared" si="14"/>
        <v>41.662705481735436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41687-BC2F-4466-A445-AD52813BE007}">
  <dimension ref="A1"/>
  <sheetViews>
    <sheetView workbookViewId="0">
      <selection activeCell="X4" sqref="X4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10" ma:contentTypeDescription="Create a new document." ma:contentTypeScope="" ma:versionID="fb08ab1b9f83492cf626b3040d445edc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2f638ab865d2191807f5a7c74f5823ea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0d7878-6d73-463a-a069-a6c57769e00c" xsi:nil="true"/>
  </documentManagement>
</p:properties>
</file>

<file path=customXml/itemProps1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7171BE-6686-4D36-8AA2-BA15D6BA24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4640ED-7A82-4878-8B1B-669434172879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170d7878-6d73-463a-a069-a6c57769e00c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Graphs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Ryan Hunt (2405213)</cp:lastModifiedBy>
  <cp:revision/>
  <dcterms:created xsi:type="dcterms:W3CDTF">2019-10-18T15:00:30Z</dcterms:created>
  <dcterms:modified xsi:type="dcterms:W3CDTF">2026-03-21T22:21:51Z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0x01010097C3DBBDDD03D9419471381A29C7D881</vt:lpwstr>
  </property>
</Properties>
</file>