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https://pembrokeshiregovuk-my.sharepoint.com/personal/max_james_pembrokeshire_gov_uk/Documents/C-University/Year 5/ACBA 6016 - Intergrated Project/CW2/"/>
    </mc:Choice>
  </mc:AlternateContent>
  <xr:revisionPtr revIDLastSave="374" documentId="8_{F1661D39-395E-499F-9FBD-744B7C82A94B}" xr6:coauthVersionLast="47" xr6:coauthVersionMax="47" xr10:uidLastSave="{793F3DE3-8B09-4EFB-A803-1B0DFAF1D5DA}"/>
  <bookViews>
    <workbookView xWindow="44880" yWindow="-1185" windowWidth="30960" windowHeight="16800" xr2:uid="{00000000-000D-0000-FFFF-FFFF00000000}"/>
  </bookViews>
  <sheets>
    <sheet name="Table 1" sheetId="1" r:id="rId1"/>
    <sheet name="Sheet1" sheetId="2" r:id="rId2"/>
  </sheets>
  <definedNames>
    <definedName name="_xlnm._FilterDatabase" localSheetId="0" hidden="1">'Table 1'!$E$1:$E$65</definedName>
    <definedName name="_xlnm.Print_Area" localSheetId="0">'Table 1'!$A$1:$R$66</definedName>
    <definedName name="_xlnm.Print_Titles" localSheetId="0">'Table 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65" i="1" l="1"/>
  <c r="P24" i="1"/>
  <c r="Q64" i="1"/>
  <c r="P19" i="1"/>
  <c r="P18" i="1"/>
  <c r="P17" i="1"/>
  <c r="P16" i="1"/>
  <c r="I42" i="1"/>
  <c r="I6" i="1"/>
  <c r="P57" i="1" l="1"/>
  <c r="P15" i="1" l="1"/>
  <c r="M19" i="1"/>
  <c r="O19" i="1" s="1"/>
  <c r="I19" i="1"/>
  <c r="I61" i="1"/>
  <c r="I62" i="1"/>
  <c r="P61" i="1"/>
  <c r="P62" i="1"/>
  <c r="M61" i="1"/>
  <c r="O61" i="1" s="1"/>
  <c r="M62" i="1"/>
  <c r="O62" i="1" s="1"/>
  <c r="I59" i="1"/>
  <c r="I60" i="1"/>
  <c r="P58" i="1"/>
  <c r="P59" i="1"/>
  <c r="P60" i="1"/>
  <c r="M59" i="1"/>
  <c r="O59" i="1" s="1"/>
  <c r="M60" i="1"/>
  <c r="O60" i="1" s="1"/>
  <c r="I18" i="1"/>
  <c r="M18" i="1"/>
  <c r="O18" i="1" s="1"/>
  <c r="I17" i="1"/>
  <c r="M17" i="1"/>
  <c r="O17" i="1" s="1"/>
  <c r="I35" i="1" l="1"/>
  <c r="M35" i="1"/>
  <c r="O35" i="1" s="1"/>
  <c r="P35" i="1"/>
  <c r="I16" i="1"/>
  <c r="M16" i="1"/>
  <c r="O16" i="1" s="1"/>
  <c r="M24" i="1"/>
  <c r="O24" i="1" s="1"/>
  <c r="P55" i="1"/>
  <c r="P56" i="1"/>
  <c r="P49" i="1"/>
  <c r="P50" i="1"/>
  <c r="P51" i="1"/>
  <c r="P52" i="1"/>
  <c r="P53" i="1"/>
  <c r="P54" i="1"/>
  <c r="P48" i="1"/>
  <c r="P44" i="1"/>
  <c r="P45" i="1"/>
  <c r="P46" i="1"/>
  <c r="P43" i="1"/>
  <c r="P40" i="1"/>
  <c r="P41" i="1"/>
  <c r="P42" i="1"/>
  <c r="P31" i="1"/>
  <c r="P32" i="1"/>
  <c r="P33" i="1"/>
  <c r="P34" i="1"/>
  <c r="P36" i="1"/>
  <c r="P37" i="1"/>
  <c r="P38" i="1"/>
  <c r="P39" i="1"/>
  <c r="P30" i="1"/>
  <c r="P23" i="1"/>
  <c r="P25" i="1"/>
  <c r="P26" i="1"/>
  <c r="P27" i="1"/>
  <c r="P28" i="1"/>
  <c r="P22" i="1"/>
  <c r="P20" i="1"/>
  <c r="P7" i="1"/>
  <c r="P8" i="1"/>
  <c r="P9" i="1"/>
  <c r="P11" i="1"/>
  <c r="P12" i="1"/>
  <c r="P13" i="1"/>
  <c r="P14" i="1"/>
  <c r="P6" i="1"/>
  <c r="M49" i="1"/>
  <c r="O49" i="1" s="1"/>
  <c r="M50" i="1"/>
  <c r="O50" i="1" s="1"/>
  <c r="M51" i="1"/>
  <c r="O51" i="1" s="1"/>
  <c r="M52" i="1"/>
  <c r="O52" i="1" s="1"/>
  <c r="M53" i="1"/>
  <c r="O53" i="1" s="1"/>
  <c r="M54" i="1"/>
  <c r="O54" i="1" s="1"/>
  <c r="M55" i="1"/>
  <c r="O55" i="1" s="1"/>
  <c r="M56" i="1"/>
  <c r="O56" i="1" s="1"/>
  <c r="M57" i="1"/>
  <c r="O57" i="1" s="1"/>
  <c r="M58" i="1"/>
  <c r="O58" i="1" s="1"/>
  <c r="M48" i="1"/>
  <c r="O48" i="1" s="1"/>
  <c r="M31" i="1"/>
  <c r="O31" i="1" s="1"/>
  <c r="M32" i="1"/>
  <c r="O32" i="1" s="1"/>
  <c r="M33" i="1"/>
  <c r="O33" i="1" s="1"/>
  <c r="M34" i="1"/>
  <c r="O34" i="1" s="1"/>
  <c r="M36" i="1"/>
  <c r="O36" i="1" s="1"/>
  <c r="M37" i="1"/>
  <c r="O37" i="1" s="1"/>
  <c r="M38" i="1"/>
  <c r="O38" i="1" s="1"/>
  <c r="M39" i="1"/>
  <c r="O39" i="1" s="1"/>
  <c r="M40" i="1"/>
  <c r="O40" i="1" s="1"/>
  <c r="M41" i="1"/>
  <c r="O41" i="1" s="1"/>
  <c r="M42" i="1"/>
  <c r="O42" i="1" s="1"/>
  <c r="M43" i="1"/>
  <c r="O43" i="1" s="1"/>
  <c r="M44" i="1"/>
  <c r="O44" i="1" s="1"/>
  <c r="M45" i="1"/>
  <c r="O45" i="1" s="1"/>
  <c r="M46" i="1"/>
  <c r="O46" i="1" s="1"/>
  <c r="M30" i="1"/>
  <c r="O30" i="1" s="1"/>
  <c r="M23" i="1"/>
  <c r="O23" i="1" s="1"/>
  <c r="M25" i="1"/>
  <c r="O25" i="1" s="1"/>
  <c r="M26" i="1"/>
  <c r="O26" i="1" s="1"/>
  <c r="M27" i="1"/>
  <c r="O27" i="1" s="1"/>
  <c r="M28" i="1"/>
  <c r="O28" i="1" s="1"/>
  <c r="M22" i="1"/>
  <c r="O22" i="1" s="1"/>
  <c r="M7" i="1"/>
  <c r="O7" i="1" s="1"/>
  <c r="M8" i="1"/>
  <c r="O8" i="1" s="1"/>
  <c r="M9" i="1"/>
  <c r="O9" i="1" s="1"/>
  <c r="M10" i="1"/>
  <c r="O10" i="1" s="1"/>
  <c r="M11" i="1"/>
  <c r="O11" i="1" s="1"/>
  <c r="M12" i="1"/>
  <c r="O12" i="1" s="1"/>
  <c r="O13" i="1"/>
  <c r="M14" i="1"/>
  <c r="O14" i="1" s="1"/>
  <c r="M15" i="1"/>
  <c r="O15" i="1" s="1"/>
  <c r="M20" i="1"/>
  <c r="O20" i="1" s="1"/>
  <c r="M6" i="1"/>
  <c r="O6" i="1" s="1"/>
  <c r="I49" i="1"/>
  <c r="I50" i="1"/>
  <c r="I51" i="1"/>
  <c r="I52" i="1"/>
  <c r="I53" i="1"/>
  <c r="I54" i="1"/>
  <c r="I55" i="1"/>
  <c r="I56" i="1"/>
  <c r="I57" i="1"/>
  <c r="I58" i="1"/>
  <c r="I48" i="1"/>
  <c r="I31" i="1"/>
  <c r="I32" i="1"/>
  <c r="I33" i="1"/>
  <c r="I34" i="1"/>
  <c r="I36" i="1"/>
  <c r="I37" i="1"/>
  <c r="I38" i="1"/>
  <c r="I39" i="1"/>
  <c r="I40" i="1"/>
  <c r="I41" i="1"/>
  <c r="I43" i="1"/>
  <c r="I44" i="1"/>
  <c r="I45" i="1"/>
  <c r="I46" i="1"/>
  <c r="I30" i="1"/>
  <c r="I23" i="1"/>
  <c r="I25" i="1"/>
  <c r="I26" i="1"/>
  <c r="I27" i="1"/>
  <c r="I28" i="1"/>
  <c r="I22" i="1"/>
  <c r="I20" i="1"/>
  <c r="I7" i="1"/>
  <c r="I8" i="1"/>
  <c r="I9" i="1"/>
  <c r="I10" i="1"/>
  <c r="I11" i="1"/>
  <c r="I12" i="1"/>
  <c r="I13" i="1"/>
  <c r="I14" i="1"/>
  <c r="I15" i="1"/>
  <c r="N1" i="1" l="1"/>
</calcChain>
</file>

<file path=xl/sharedStrings.xml><?xml version="1.0" encoding="utf-8"?>
<sst xmlns="http://schemas.openxmlformats.org/spreadsheetml/2006/main" count="382" uniqueCount="185">
  <si>
    <r>
      <rPr>
        <b/>
        <sz val="11"/>
        <color rgb="FFFFFFFF"/>
        <rFont val="Arial"/>
        <family val="2"/>
      </rPr>
      <t>Post Control</t>
    </r>
  </si>
  <si>
    <r>
      <rPr>
        <sz val="11"/>
        <color rgb="FF3D4E57"/>
        <rFont val="Arial"/>
        <family val="2"/>
      </rPr>
      <t>Likelihood</t>
    </r>
  </si>
  <si>
    <r>
      <rPr>
        <sz val="11"/>
        <color rgb="FF3D4E57"/>
        <rFont val="Arial"/>
        <family val="2"/>
      </rPr>
      <t>Impact</t>
    </r>
  </si>
  <si>
    <r>
      <rPr>
        <sz val="11"/>
        <color rgb="FF3D4E57"/>
        <rFont val="Arial"/>
        <family val="2"/>
      </rPr>
      <t>Programme Impact</t>
    </r>
  </si>
  <si>
    <r>
      <rPr>
        <sz val="11"/>
        <color rgb="FF3D4E57"/>
        <rFont val="Arial"/>
        <family val="2"/>
      </rPr>
      <t>Rating</t>
    </r>
  </si>
  <si>
    <r>
      <rPr>
        <b/>
        <sz val="11"/>
        <color rgb="FFFFFFFF"/>
        <rFont val="Arial"/>
        <family val="2"/>
      </rPr>
      <t>Pre-control</t>
    </r>
  </si>
  <si>
    <r>
      <rPr>
        <sz val="11"/>
        <color rgb="FFFFFFFF"/>
        <rFont val="Arial"/>
        <family val="2"/>
      </rPr>
      <t>Consequence</t>
    </r>
  </si>
  <si>
    <r>
      <rPr>
        <sz val="11"/>
        <color rgb="FFFFFFFF"/>
        <rFont val="Arial"/>
        <family val="2"/>
      </rPr>
      <t>Risk Owner</t>
    </r>
  </si>
  <si>
    <r>
      <rPr>
        <sz val="11"/>
        <color rgb="FF384E57"/>
        <rFont val="Arial"/>
        <family val="2"/>
      </rPr>
      <t>ID.</t>
    </r>
  </si>
  <si>
    <r>
      <rPr>
        <sz val="11"/>
        <color rgb="FFFFFFFF"/>
        <rFont val="Arial"/>
        <family val="2"/>
      </rPr>
      <t>Element</t>
    </r>
  </si>
  <si>
    <r>
      <rPr>
        <sz val="11"/>
        <color rgb="FFFFFFFF"/>
        <rFont val="Arial"/>
        <family val="2"/>
      </rPr>
      <t>Perceived Risk</t>
    </r>
  </si>
  <si>
    <t>Potential Commercial Impact</t>
  </si>
  <si>
    <t>1.0 Contractual</t>
  </si>
  <si>
    <t>3.0 Site</t>
  </si>
  <si>
    <t>4.0 Design</t>
  </si>
  <si>
    <t>Client</t>
  </si>
  <si>
    <t>Contractor</t>
  </si>
  <si>
    <t>Risk open/closed</t>
  </si>
  <si>
    <t>open</t>
  </si>
  <si>
    <t>closed</t>
  </si>
  <si>
    <t>Date:</t>
  </si>
  <si>
    <t xml:space="preserve">Rev: </t>
  </si>
  <si>
    <t>Mitigating Actions / Controls</t>
  </si>
  <si>
    <t>Allocated  to Client</t>
  </si>
  <si>
    <t>Allocated  to Contractor</t>
  </si>
  <si>
    <t>RIBA Stage Close Out</t>
  </si>
  <si>
    <t>Budget</t>
  </si>
  <si>
    <t>Works cost exceeds budget</t>
  </si>
  <si>
    <t>Increased time and cost</t>
  </si>
  <si>
    <t>Inflation</t>
  </si>
  <si>
    <t>increased cost</t>
  </si>
  <si>
    <t>Sign off</t>
  </si>
  <si>
    <t>Programme</t>
  </si>
  <si>
    <t xml:space="preserve">Programme </t>
  </si>
  <si>
    <t xml:space="preserve">increased time and cost </t>
  </si>
  <si>
    <t>Sub-contractors</t>
  </si>
  <si>
    <t>Subcontractor insolvency</t>
  </si>
  <si>
    <t xml:space="preserve">Sub-contractors </t>
  </si>
  <si>
    <t>Delays to programme associated with removal of existing habitats within correct seasons</t>
  </si>
  <si>
    <t>2.0 Planning and SAB</t>
  </si>
  <si>
    <t>Space constraints limit opportunity for SUDS features</t>
  </si>
  <si>
    <t>Ecology</t>
  </si>
  <si>
    <t>Ground water</t>
  </si>
  <si>
    <t>Available electrical capacity</t>
  </si>
  <si>
    <t>Sewer</t>
  </si>
  <si>
    <t>Electrical connection</t>
  </si>
  <si>
    <t>Water connection</t>
  </si>
  <si>
    <t>Telecoms</t>
  </si>
  <si>
    <t>Soft Spots</t>
  </si>
  <si>
    <t>Invasive species</t>
  </si>
  <si>
    <t xml:space="preserve">Contamination </t>
  </si>
  <si>
    <t>Asbestos</t>
  </si>
  <si>
    <t>Increase in planned pupil numbers over brief</t>
  </si>
  <si>
    <t>Planning</t>
  </si>
  <si>
    <t>Ecology requirements - Bat/Bird boxes etc</t>
  </si>
  <si>
    <t>Y</t>
  </si>
  <si>
    <t>N</t>
  </si>
  <si>
    <t>Increased cost</t>
  </si>
  <si>
    <t xml:space="preserve">increased cost </t>
  </si>
  <si>
    <t xml:space="preserve">Availability/pressure of Water supply. Water Authority unable to guarantee minimum pressure. </t>
  </si>
  <si>
    <t>Inflation costs exceed current allowance</t>
  </si>
  <si>
    <t>Cut material unsuitable for reuse</t>
  </si>
  <si>
    <t>Planning consultations take longer than anticipated</t>
  </si>
  <si>
    <t>increased time and cost</t>
  </si>
  <si>
    <t>Closed</t>
  </si>
  <si>
    <t>increased costs</t>
  </si>
  <si>
    <t>UXO</t>
  </si>
  <si>
    <t>Specification</t>
  </si>
  <si>
    <t>Externals</t>
  </si>
  <si>
    <t>Ground Conditions</t>
  </si>
  <si>
    <t>Highways</t>
  </si>
  <si>
    <t>Project Brief</t>
  </si>
  <si>
    <t>Specialist Support</t>
  </si>
  <si>
    <t>Surveys</t>
  </si>
  <si>
    <t>Net Zero Carbon</t>
  </si>
  <si>
    <t>Utilities</t>
  </si>
  <si>
    <t>Earthworks</t>
  </si>
  <si>
    <t>Delay to planning submission</t>
  </si>
  <si>
    <t xml:space="preserve">Value Engineering </t>
  </si>
  <si>
    <t>client</t>
  </si>
  <si>
    <t>increase time</t>
  </si>
  <si>
    <t>Fire protection requirements</t>
  </si>
  <si>
    <t>Fire protections to structural steel - additional requirements</t>
  </si>
  <si>
    <t>Electrical Connection</t>
  </si>
  <si>
    <t>Inadequate capacity in grid for export</t>
  </si>
  <si>
    <t>Increased time and costs</t>
  </si>
  <si>
    <t xml:space="preserve">Fire Engineering </t>
  </si>
  <si>
    <t>Complex Fire engineering solutions may lead to Building Control needing to seek outside advice</t>
  </si>
  <si>
    <t>Increased time</t>
  </si>
  <si>
    <t>Ongoing fire engineering design targetting simple solutions with Building Control's agreement</t>
  </si>
  <si>
    <t>FBC submission</t>
  </si>
  <si>
    <t>Land Ownership</t>
  </si>
  <si>
    <t>Road Safety Audit</t>
  </si>
  <si>
    <t>Late design changes (post contract) from users</t>
  </si>
  <si>
    <t>Regular engagement with the client through constract
Complete final engagement process (colour selection etc)</t>
  </si>
  <si>
    <t>Coal tar</t>
  </si>
  <si>
    <t>Unidentified services</t>
  </si>
  <si>
    <t>Included in priced works</t>
  </si>
  <si>
    <t>User Change</t>
  </si>
  <si>
    <t>Services not identified may impact works</t>
  </si>
  <si>
    <t xml:space="preserve">Undiscovered coal tar may incure additonal disposal costs </t>
  </si>
  <si>
    <t>Increase time</t>
  </si>
  <si>
    <t>Pre-commencement Planning
Conditions delay start on site</t>
  </si>
  <si>
    <t xml:space="preserve"> Client may require RSA to be completed.</t>
  </si>
  <si>
    <t>Brief fixed and confirmed in RIBA Stage 2</t>
  </si>
  <si>
    <t xml:space="preserve">Risk Register - StageCoach Theartre </t>
  </si>
  <si>
    <t>Origional cost plan was based upon high level infromation, to which more information has now become avaliable. The new figure has been based upon further developed designs provided by the client, to which a elemental cost plan has been produced to better inform ACE Capital Projects.</t>
  </si>
  <si>
    <t>M.E.S.S Construction Services Ltd elemental cost plan includes market assessment for inflation for project duration. M.E.S.S Construction Services Ltd to monitor market costs throughout the contract period. Current data indicates construction inflation is stabilising however Inflation allowances to be includes as an item in the cost plan.</t>
  </si>
  <si>
    <t>Delays in Gateway sign-offs  in accordance with M.E.S.S Construction Services Ltd  construction programme</t>
  </si>
  <si>
    <t>M.E.S.S Construction Services Ltd  construction programme has tried to allow all works completed within client’s tender periods and all key milestones however, this has been identified as unachievable. The programme has been generated with acceptable float included, but any item that is effected on the critical path due to design related changes (design team with client), then this will result in the programme being in delay.</t>
  </si>
  <si>
    <t>M.E.S.S Construction Services Ltd will draft the contract during the pre-contract period for the client to review prior to entering into - this will allow sufficient ammendments to be made if necessary, and prevent delay into entering into contract. Not entering into contract on the required date would result in M.E.S.S Construction Services Ltd being at risk of prices not being fixed with sub-contractors due to inflation etc.</t>
  </si>
  <si>
    <t xml:space="preserve">Welsh Government Funding requirements have not been fully developed in terms of when expentiture profiles and forecasting needs to be submitted. </t>
  </si>
  <si>
    <t>M.E.S.S Construction Services Ltd to select from approved supply chain based on capacity, performance and financial health.Commercial Manager Max James monitors all suppliers for resilience.</t>
  </si>
  <si>
    <t xml:space="preserve">Potential scope reduction required to remain within ACE Capital Projects budgetry requirements </t>
  </si>
  <si>
    <t xml:space="preserve">ACE Capital Limited to confirm any scope changes / value engineering required. </t>
  </si>
  <si>
    <t xml:space="preserve">Welsh Government match funding may have maximum allowance </t>
  </si>
  <si>
    <t xml:space="preserve">M.E.S.S Construction Services Ltd to provide support on cost data including abnormal costs which may be rationale as to why the project is at the current cost. </t>
  </si>
  <si>
    <t>Potential Value Engineering required to achieve budget - impact on Planning and redesign</t>
  </si>
  <si>
    <t xml:space="preserve">Assessment of scope by ACE Capital Projects </t>
  </si>
  <si>
    <t xml:space="preserve">Potential Full Business Case (FBC) to be submitted to Welsh Govermeent to inform funding </t>
  </si>
  <si>
    <t xml:space="preserve">No allwance made within programme for funding applications to be submitted, projected start date is as per programme and any deviation to this will result in a later completion. </t>
  </si>
  <si>
    <t xml:space="preserve">Potential Land ownership / party wall issues challneged with adjacent properties. </t>
  </si>
  <si>
    <t>Design avoids interaciton with land owned by the party wall and all relevant party walls to be consulted by ACE Capital Projects Design team prior to commencement. M.E.S.S Construction Services to liase with clients appointed party wall surveyor and also the properties surrounding the site.</t>
  </si>
  <si>
    <t xml:space="preserve">Space allowance required to create public realam element to facilitate car parking and public realam deviates from origional master plan which  Planning Consent are believed to be based upon - potential delay to completion </t>
  </si>
  <si>
    <t xml:space="preserve">Redesign cost to be confirmed.
Drawings to be amended to ensure the latest master plan is presented and this is what is being constructed as reported to client.  </t>
  </si>
  <si>
    <t xml:space="preserve">Limited ecology on site
Surveys to be undertaken prior to any start on site 
Additional bat surveys required </t>
  </si>
  <si>
    <t>Develop a tender Planning Tracker to highlight key risks and manage Planning process, engaging early with Planning Authority to ensure requirements for pre-app consultation,  PAC to be undertaken once design adequately mature.</t>
  </si>
  <si>
    <t>Programme to reflect key planning dates. Clientt design deliverables aligned to complete deign work in line with required dates for Planning</t>
  </si>
  <si>
    <t xml:space="preserve">Allowance included in cost plan </t>
  </si>
  <si>
    <t>Float to be included in programme, pre-app and ongoing engagement with Planning Officer</t>
  </si>
  <si>
    <t>Off site highways improvements may be required as part of Planning Consent</t>
  </si>
  <si>
    <t>Pre-app consultation with highways team</t>
  </si>
  <si>
    <t>Intrusive ecology surveys to be undertaken to determine exact scope of works required. Programed works to reflect these dates and coincide with any key ecology dates for consideration i.e. bird nesting season etc</t>
  </si>
  <si>
    <t>As mitigation methods above</t>
  </si>
  <si>
    <t xml:space="preserve">Watercourse near site </t>
  </si>
  <si>
    <t xml:space="preserve">Ground investigation to be undertaken to confirm soakaway capacity. Drainage surveys to confirm network capacity. Enageg with SAB officer to explore design options.
</t>
  </si>
  <si>
    <t>Insufficient capacity in sewer network - limited existing service drawings</t>
  </si>
  <si>
    <t xml:space="preserve">Early engagement with statutory services to allow sufficient time / lead time on upgrading any networks or services that may be required. </t>
  </si>
  <si>
    <t xml:space="preserve">With the option of PV installation, confirmation required with National Grid that there is capacity to export any energy if required, as surrounding buildings within area have lots of PV installed  </t>
  </si>
  <si>
    <t xml:space="preserve">As sewer mitigation </t>
  </si>
  <si>
    <t>Large cut and fill operation, proof rolling required. More intrusive Ground investigation will provide thorough assessment of site conditions and geotechnical conditions - in current informaiton, appears to be soft spots</t>
  </si>
  <si>
    <t>Further intrusive ground investigation to be undertaken, as demolition of former bus stop may of caused contamination due to inadequate removal of certain materials</t>
  </si>
  <si>
    <t>Asbestos in ground</t>
  </si>
  <si>
    <t>As above</t>
  </si>
  <si>
    <t>Client to obtain details of these works, details provided to M.E.S.S.  to align remaining design work to this spec / what was complete</t>
  </si>
  <si>
    <t>Works completed by other contractor in regards to decomission and demoliton of bus shelter non compliant / re-leveling of site (most recent works)</t>
  </si>
  <si>
    <t>Intrusive Ground Investigation required to indicate condition / any contaminates in material, programme to include earthworks in summer months when wet weather less likely to impact the soil conditions</t>
  </si>
  <si>
    <t>RSA likely to be required for these works</t>
  </si>
  <si>
    <t>Engage with SAB Officer to explore scheme design - site footprint is sufficient however, the overall masterplan indicates other buildings within the facinity. Any additional SUDS features could be incorporated within the other buildings, view of the scheme as a whole i.e. full masterplan</t>
  </si>
  <si>
    <t>NZC challenging due to increased energy demand from stage equipment / application of building</t>
  </si>
  <si>
    <t>Full suite of surveys to support the design process, undertaken by M.E.S.S Construction Services</t>
  </si>
  <si>
    <t>Key specialists engaged with in tender period. Engage with stage specialists etc at a early stage to allow for potential lead tines</t>
  </si>
  <si>
    <t>Fabric first approach to limit energy demand for heating load allowing reduction in PV. Promote campus wide solution that allows connection of other buildings to PV to allow excess energy to be used on site by services that run all year round - allowance for connection to buildings within the masterplan if required</t>
  </si>
  <si>
    <t>Cut and fill model volumes inaccurate / unachievable due to ground conditions</t>
  </si>
  <si>
    <t>Ongoing review and will be further informed by ground condition surveys</t>
  </si>
  <si>
    <t>Design to include fire protection
Further protection requriements may be requested by Building Control</t>
  </si>
  <si>
    <t>Change in fencing requirements for pupils or securing of site features (SUDS etc)</t>
  </si>
  <si>
    <t>Utility Searches to be completecomplete
GPRS to be complete</t>
  </si>
  <si>
    <t xml:space="preserve">Ground investigation to inform
</t>
  </si>
  <si>
    <t>Clear definition of engagement process included in suubmitted programme. Sufficient allowances made for client sign offs required.  Full technical drawings to be provided at RIBA Stages as defined in by client (design team sitting with ACE Capital Projects Ltd)</t>
  </si>
  <si>
    <t>PCSA programme period too short to complete engagement/design works</t>
  </si>
  <si>
    <t>MS PCSA programme includes design periods with additional time for enhanced engagement. (in-line with our SEN Whitepaper). MS PCSA programme includes 1 week betterment compared to client tender programme.</t>
  </si>
  <si>
    <t>Construction programme does not allow adequate time to complete works and meet key dates</t>
  </si>
  <si>
    <t xml:space="preserve">Clients governance process for Construction Contract Award takes longer than programmed </t>
  </si>
  <si>
    <t xml:space="preserve">M.E.S.S Construction Services Ltd programme demonstrates adequate time to adjust for alternate dates or ammend cashflow in accordance with spend requirements. 
</t>
  </si>
  <si>
    <t>Ecology surveys may delay planning application</t>
  </si>
  <si>
    <t>Delays to Planning Approval</t>
  </si>
  <si>
    <t xml:space="preserve">M.E.S.S Construction Services to engage early with planning Authority to ensure any conditions are addressed in the Planning Submission. Planning Application programmed to allow time to discharge any outstanding pre-commencement conditions prior to contract award.
Undertake early engagement wiht Planning Authority.
Review opportunity to undertake early preapp review with Plannign Authority prior to main pre-app
8/11/24 - Risk reduced in meeting. amount  retained forwhilst planning application for Respite centre is in processd
31/01/25 - Risk closed following planning approval for the respite care 
</t>
  </si>
  <si>
    <t>Subsistence requirements for subcontractors depending on selected suppliers</t>
  </si>
  <si>
    <t>Nesting Birds and Bats delay works</t>
  </si>
  <si>
    <t>Telecoms Service Capacity</t>
  </si>
  <si>
    <t>Presence of Soft Spots</t>
  </si>
  <si>
    <t>Invasive Species</t>
  </si>
  <si>
    <t xml:space="preserve">Invasive species removal to be included in ecology assessments, landscaping design and cost plans.
</t>
  </si>
  <si>
    <t>Presence of contamination in existing ground</t>
  </si>
  <si>
    <t>Presence of UXO</t>
  </si>
  <si>
    <t xml:space="preserve">Historical records indicate risk. Ground Penetrating Radar Survey will identify any abnormalities in the ground.
</t>
  </si>
  <si>
    <t>Additional Highways works required to enhance site entrance and exit.</t>
  </si>
  <si>
    <t>Highways to be engaged through preapp.
Section 278 agreement may be required if improvements are required through Planning</t>
  </si>
  <si>
    <t>Late design changes (post RIBA Stage 3) as a result of stakeholder input</t>
  </si>
  <si>
    <t>Gateway process included in CEMs and programme to ensure development of design is managed with stakeholders understanding the process and the impact of change at each stage.</t>
  </si>
  <si>
    <t>Inadequate survey information available to complete design</t>
  </si>
  <si>
    <t>Specialist subcontractors not appointed in time to support design</t>
  </si>
  <si>
    <t>Commence assessments / engagement with specialist and sufficient modelling and BREAAM calculations, with fully intergrated design. Sufficient energy calculations and PV array size</t>
  </si>
  <si>
    <t>National Grid may reject or limit export of excess energy back to the grid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</si>
</sst>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43" formatCode="_-* #,##0.00_-;\-* #,##0.00_-;_-* &quot;-&quot;??_-;_-@_-"/>
    <numFmt numFmtId="164" formatCode="###0;###0"/>
    <numFmt numFmtId="165" formatCode="###0.00;###0.00"/>
  </numFmts>
  <fonts count="13" x14ac:knownFonts="1">
    <font>
      <sz val="10"/>
      <color rgb="FF000000"/>
      <name val="Times New Roman"/>
      <charset val="204"/>
    </font>
    <font>
      <sz val="11"/>
      <color rgb="FFFFFFFF"/>
      <name val="Arial"/>
      <family val="2"/>
    </font>
    <font>
      <sz val="11"/>
      <name val="Arial"/>
      <family val="2"/>
    </font>
    <font>
      <sz val="11"/>
      <color rgb="FF3D4E57"/>
      <name val="Arial"/>
      <family val="2"/>
    </font>
    <font>
      <sz val="11"/>
      <color rgb="FF384E57"/>
      <name val="Arial"/>
      <family val="2"/>
    </font>
    <font>
      <sz val="11"/>
      <color rgb="FF000000"/>
      <name val="Arial"/>
      <family val="2"/>
    </font>
    <font>
      <b/>
      <sz val="11"/>
      <name val="Arial"/>
      <family val="2"/>
    </font>
    <font>
      <b/>
      <sz val="11"/>
      <color rgb="FFFFFFFF"/>
      <name val="Arial"/>
      <family val="2"/>
    </font>
    <font>
      <sz val="11"/>
      <color theme="0"/>
      <name val="Arial"/>
      <family val="2"/>
    </font>
    <font>
      <sz val="24"/>
      <color rgb="FF0097D4"/>
      <name val="Arial"/>
      <family val="2"/>
    </font>
    <font>
      <sz val="10"/>
      <color theme="0"/>
      <name val="Times New Roman"/>
      <family val="1"/>
    </font>
    <font>
      <sz val="10"/>
      <color rgb="FF000000"/>
      <name val="Times New Roman"/>
      <family val="1"/>
    </font>
    <font>
      <b/>
      <sz val="11"/>
      <color rgb="FF000000"/>
      <name val="Arial"/>
      <family val="2"/>
    </font>
  </fonts>
  <fills count="11">
    <fill>
      <patternFill patternType="none"/>
    </fill>
    <fill>
      <patternFill patternType="gray125"/>
    </fill>
    <fill>
      <patternFill patternType="solid">
        <fgColor rgb="FFDCDDDE"/>
      </patternFill>
    </fill>
    <fill>
      <patternFill patternType="solid">
        <fgColor rgb="FF0097D4"/>
      </patternFill>
    </fill>
    <fill>
      <patternFill patternType="solid">
        <fgColor rgb="FF3D4E57"/>
      </patternFill>
    </fill>
    <fill>
      <patternFill patternType="solid">
        <fgColor rgb="FF218197"/>
      </patternFill>
    </fill>
    <fill>
      <patternFill patternType="solid">
        <fgColor rgb="FF91A93C"/>
      </patternFill>
    </fill>
    <fill>
      <patternFill patternType="solid">
        <fgColor rgb="FF384E57"/>
      </patternFill>
    </fill>
    <fill>
      <patternFill patternType="solid">
        <fgColor rgb="FFD8DEE1"/>
      </patternFill>
    </fill>
    <fill>
      <patternFill patternType="solid">
        <fgColor theme="3"/>
        <bgColor indexed="64"/>
      </patternFill>
    </fill>
    <fill>
      <patternFill patternType="solid">
        <fgColor theme="0" tint="-0.249977111117893"/>
        <bgColor indexed="64"/>
      </patternFill>
    </fill>
  </fills>
  <borders count="16">
    <border>
      <left/>
      <right/>
      <top/>
      <bottom/>
      <diagonal/>
    </border>
    <border>
      <left style="thin">
        <color rgb="FFD4D6D9"/>
      </left>
      <right style="thin">
        <color rgb="FFD4D6D9"/>
      </right>
      <top style="thin">
        <color rgb="FFE5E5E6"/>
      </top>
      <bottom style="thin">
        <color rgb="FFD4D6D9"/>
      </bottom>
      <diagonal/>
    </border>
    <border>
      <left style="thin">
        <color rgb="FFE5E5E6"/>
      </left>
      <right style="thin">
        <color rgb="FFE5E5E6"/>
      </right>
      <top style="thin">
        <color rgb="FFD4D6D9"/>
      </top>
      <bottom style="thin">
        <color rgb="FFD4D6D9"/>
      </bottom>
      <diagonal/>
    </border>
    <border>
      <left style="thin">
        <color rgb="FFE5E5E6"/>
      </left>
      <right style="thin">
        <color rgb="FFD4D6D9"/>
      </right>
      <top style="thin">
        <color rgb="FFD4D6D9"/>
      </top>
      <bottom style="thin">
        <color rgb="FFD4D6D9"/>
      </bottom>
      <diagonal/>
    </border>
    <border>
      <left style="thin">
        <color rgb="FFD4D6D9"/>
      </left>
      <right style="thin">
        <color rgb="FFD4D6D9"/>
      </right>
      <top style="thin">
        <color rgb="FFD4D6D9"/>
      </top>
      <bottom style="thin">
        <color rgb="FFD4D6D9"/>
      </bottom>
      <diagonal/>
    </border>
    <border>
      <left style="thin">
        <color indexed="64"/>
      </left>
      <right style="thin">
        <color indexed="64"/>
      </right>
      <top style="thin">
        <color indexed="64"/>
      </top>
      <bottom style="thin">
        <color indexed="64"/>
      </bottom>
      <diagonal/>
    </border>
    <border>
      <left style="thin">
        <color rgb="FFD4D6D9"/>
      </left>
      <right style="thin">
        <color rgb="FFD4D6D9"/>
      </right>
      <top/>
      <bottom style="thin">
        <color rgb="FFD4D6D9"/>
      </bottom>
      <diagonal/>
    </border>
    <border>
      <left style="thin">
        <color indexed="64"/>
      </left>
      <right style="thin">
        <color indexed="64"/>
      </right>
      <top style="thin">
        <color indexed="64"/>
      </top>
      <bottom/>
      <diagonal/>
    </border>
    <border>
      <left/>
      <right/>
      <top/>
      <bottom style="thin">
        <color indexed="64"/>
      </bottom>
      <diagonal/>
    </border>
    <border>
      <left style="thin">
        <color rgb="FFD4D6D9"/>
      </left>
      <right/>
      <top/>
      <bottom/>
      <diagonal/>
    </border>
    <border>
      <left style="thin">
        <color indexed="64"/>
      </left>
      <right style="thin">
        <color indexed="64"/>
      </right>
      <top/>
      <bottom/>
      <diagonal/>
    </border>
    <border>
      <left style="thin">
        <color rgb="FFE5E5E6"/>
      </left>
      <right style="thin">
        <color rgb="FFE5E5E6"/>
      </right>
      <top/>
      <bottom style="thin">
        <color rgb="FFD4D6D9"/>
      </bottom>
      <diagonal/>
    </border>
    <border>
      <left style="thin">
        <color rgb="FFE5E5E6"/>
      </left>
      <right style="thin">
        <color rgb="FFD4D6D9"/>
      </right>
      <top/>
      <bottom style="thin">
        <color rgb="FFD4D6D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applyAlignment="1">
      <alignment horizontal="left" vertical="top"/>
    </xf>
    <xf numFmtId="0" fontId="5" fillId="0" borderId="4" xfId="0" applyFont="1" applyBorder="1" applyAlignment="1">
      <alignment horizontal="left" vertical="top" wrapText="1"/>
    </xf>
    <xf numFmtId="0" fontId="5" fillId="0" borderId="0" xfId="0" applyFont="1" applyAlignment="1">
      <alignment horizontal="left" vertical="top"/>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164" fontId="1" fillId="0" borderId="1" xfId="0" applyNumberFormat="1" applyFont="1" applyBorder="1" applyAlignment="1">
      <alignment horizontal="left" vertical="top" wrapText="1"/>
    </xf>
    <xf numFmtId="0" fontId="8" fillId="0" borderId="1" xfId="0" applyFont="1" applyBorder="1" applyAlignment="1">
      <alignment horizontal="left" vertical="top" wrapText="1"/>
    </xf>
    <xf numFmtId="164" fontId="1" fillId="0" borderId="6" xfId="0" applyNumberFormat="1" applyFont="1" applyBorder="1" applyAlignment="1">
      <alignment horizontal="left" vertical="top" wrapText="1"/>
    </xf>
    <xf numFmtId="0" fontId="11" fillId="0" borderId="0" xfId="0" applyFont="1" applyAlignment="1">
      <alignment horizontal="left" vertical="top"/>
    </xf>
    <xf numFmtId="0" fontId="12" fillId="0" borderId="0" xfId="0" applyFont="1" applyAlignment="1">
      <alignment horizontal="left" vertical="top"/>
    </xf>
    <xf numFmtId="0" fontId="12" fillId="0" borderId="0" xfId="0" applyFont="1" applyAlignment="1">
      <alignment horizontal="left"/>
    </xf>
    <xf numFmtId="0" fontId="5" fillId="0" borderId="4" xfId="0" applyFont="1" applyBorder="1" applyAlignment="1">
      <alignment horizontal="left" vertical="top"/>
    </xf>
    <xf numFmtId="44" fontId="5" fillId="0" borderId="0" xfId="0" applyNumberFormat="1" applyFont="1" applyAlignment="1">
      <alignment horizontal="left" vertical="top"/>
    </xf>
    <xf numFmtId="0" fontId="2" fillId="8" borderId="7" xfId="0" applyFont="1" applyFill="1" applyBorder="1" applyAlignment="1">
      <alignment horizontal="left" vertical="top" textRotation="90" wrapText="1"/>
    </xf>
    <xf numFmtId="0" fontId="2" fillId="2" borderId="7" xfId="0" applyFont="1" applyFill="1" applyBorder="1" applyAlignment="1">
      <alignment horizontal="left" vertical="top" textRotation="90" wrapText="1"/>
    </xf>
    <xf numFmtId="43" fontId="5" fillId="0" borderId="0" xfId="0" applyNumberFormat="1" applyFont="1" applyAlignment="1">
      <alignment horizontal="left" vertical="top"/>
    </xf>
    <xf numFmtId="164" fontId="1" fillId="0" borderId="11" xfId="0" applyNumberFormat="1" applyFont="1" applyBorder="1" applyAlignment="1">
      <alignment horizontal="left" vertical="top" wrapText="1"/>
    </xf>
    <xf numFmtId="0" fontId="5" fillId="0" borderId="11" xfId="0" applyFont="1" applyBorder="1" applyAlignment="1">
      <alignment horizontal="left" vertical="top" wrapText="1"/>
    </xf>
    <xf numFmtId="0" fontId="2" fillId="0" borderId="12" xfId="0" applyFont="1" applyBorder="1" applyAlignment="1">
      <alignment horizontal="left" vertical="top" wrapText="1"/>
    </xf>
    <xf numFmtId="0" fontId="2" fillId="0" borderId="6" xfId="0" applyFont="1" applyBorder="1" applyAlignment="1">
      <alignment horizontal="left" vertical="top" wrapText="1"/>
    </xf>
    <xf numFmtId="164" fontId="3" fillId="0" borderId="6" xfId="0" applyNumberFormat="1" applyFont="1" applyBorder="1" applyAlignment="1">
      <alignment horizontal="left" vertical="top" wrapText="1"/>
    </xf>
    <xf numFmtId="0" fontId="5" fillId="0" borderId="6" xfId="0" applyFont="1" applyBorder="1" applyAlignment="1">
      <alignment horizontal="left" vertical="top" wrapText="1"/>
    </xf>
    <xf numFmtId="0" fontId="8" fillId="0" borderId="6" xfId="0" applyFont="1" applyBorder="1" applyAlignment="1">
      <alignment horizontal="left" vertical="top" wrapText="1"/>
    </xf>
    <xf numFmtId="0" fontId="5" fillId="10" borderId="0" xfId="0" applyFont="1" applyFill="1" applyAlignment="1">
      <alignment horizontal="left" vertical="top"/>
    </xf>
    <xf numFmtId="43" fontId="5" fillId="10" borderId="0" xfId="0" applyNumberFormat="1" applyFont="1" applyFill="1" applyAlignment="1">
      <alignment horizontal="left" vertical="top"/>
    </xf>
    <xf numFmtId="0" fontId="5" fillId="0" borderId="5" xfId="0" applyFont="1" applyBorder="1" applyAlignment="1">
      <alignment horizontal="center" vertical="top" wrapText="1"/>
    </xf>
    <xf numFmtId="0" fontId="2" fillId="2" borderId="5" xfId="0" applyFont="1" applyFill="1" applyBorder="1" applyAlignment="1">
      <alignment horizontal="left" vertical="top" wrapText="1"/>
    </xf>
    <xf numFmtId="0" fontId="1" fillId="3" borderId="5" xfId="0" applyFont="1" applyFill="1" applyBorder="1" applyAlignment="1">
      <alignment horizontal="left" vertical="top" wrapText="1"/>
    </xf>
    <xf numFmtId="0" fontId="2" fillId="3" borderId="7" xfId="0" applyFont="1" applyFill="1" applyBorder="1" applyAlignment="1">
      <alignment horizontal="left" vertical="top" wrapText="1"/>
    </xf>
    <xf numFmtId="0" fontId="8" fillId="9" borderId="7" xfId="0" applyFont="1" applyFill="1" applyBorder="1" applyAlignment="1">
      <alignment horizontal="left" vertical="top" wrapText="1"/>
    </xf>
    <xf numFmtId="0" fontId="10" fillId="9" borderId="10" xfId="0" applyFont="1" applyFill="1" applyBorder="1" applyAlignment="1">
      <alignment horizontal="left" vertical="top" wrapText="1"/>
    </xf>
    <xf numFmtId="0" fontId="2" fillId="4" borderId="5" xfId="0" applyFont="1" applyFill="1" applyBorder="1" applyAlignment="1">
      <alignment horizontal="left" vertical="top" wrapText="1"/>
    </xf>
    <xf numFmtId="0" fontId="2" fillId="4" borderId="7"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3" borderId="5" xfId="0" applyFont="1" applyFill="1" applyBorder="1" applyAlignment="1">
      <alignment horizontal="left" vertical="top" wrapText="1"/>
    </xf>
    <xf numFmtId="15" fontId="5" fillId="0" borderId="0" xfId="0" applyNumberFormat="1" applyFont="1" applyAlignment="1">
      <alignment horizontal="center"/>
    </xf>
    <xf numFmtId="0" fontId="5" fillId="0" borderId="8" xfId="0" applyFont="1" applyBorder="1" applyAlignment="1">
      <alignment horizontal="center" vertical="top"/>
    </xf>
    <xf numFmtId="0" fontId="2" fillId="5" borderId="5" xfId="0" applyFont="1" applyFill="1" applyBorder="1" applyAlignment="1">
      <alignment horizontal="left" vertical="top" wrapText="1"/>
    </xf>
    <xf numFmtId="0" fontId="2" fillId="5" borderId="7" xfId="0" applyFont="1" applyFill="1" applyBorder="1" applyAlignment="1">
      <alignment horizontal="left" vertical="top" wrapText="1"/>
    </xf>
    <xf numFmtId="0" fontId="6" fillId="7" borderId="5" xfId="0" applyFont="1" applyFill="1" applyBorder="1" applyAlignment="1">
      <alignment horizontal="left" vertical="top" wrapText="1"/>
    </xf>
    <xf numFmtId="0" fontId="1" fillId="6" borderId="5" xfId="0" applyFont="1" applyFill="1" applyBorder="1" applyAlignment="1">
      <alignment horizontal="left" vertical="top" wrapText="1"/>
    </xf>
    <xf numFmtId="0" fontId="2" fillId="6" borderId="7" xfId="0" applyFont="1" applyFill="1" applyBorder="1" applyAlignment="1">
      <alignment horizontal="left" vertical="top" wrapText="1"/>
    </xf>
    <xf numFmtId="0" fontId="6" fillId="4" borderId="5" xfId="0" applyFont="1" applyFill="1" applyBorder="1" applyAlignment="1">
      <alignment horizontal="left" vertical="top" wrapText="1"/>
    </xf>
    <xf numFmtId="0" fontId="9" fillId="0" borderId="0" xfId="0" applyFont="1" applyAlignment="1">
      <alignment horizontal="left" vertical="center"/>
    </xf>
    <xf numFmtId="0" fontId="9" fillId="0" borderId="8" xfId="0" applyFont="1" applyBorder="1" applyAlignment="1">
      <alignment horizontal="left" vertical="center"/>
    </xf>
    <xf numFmtId="0" fontId="5" fillId="0" borderId="9" xfId="0" applyFont="1" applyBorder="1" applyAlignment="1">
      <alignment horizontal="left" vertical="top" wrapText="1"/>
    </xf>
    <xf numFmtId="0" fontId="2" fillId="0" borderId="5" xfId="0" applyFont="1" applyFill="1" applyBorder="1" applyAlignment="1">
      <alignment horizontal="left" vertical="top" wrapText="1"/>
    </xf>
    <xf numFmtId="164" fontId="2" fillId="0" borderId="5" xfId="0" applyNumberFormat="1" applyFont="1" applyFill="1" applyBorder="1" applyAlignment="1">
      <alignment horizontal="left" vertical="top" wrapText="1"/>
    </xf>
    <xf numFmtId="44" fontId="2" fillId="0" borderId="5" xfId="0" applyNumberFormat="1" applyFont="1" applyFill="1" applyBorder="1" applyAlignment="1">
      <alignment horizontal="left" vertical="top"/>
    </xf>
    <xf numFmtId="0" fontId="2" fillId="0" borderId="13"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5" xfId="0" applyFont="1" applyFill="1" applyBorder="1" applyAlignment="1">
      <alignment horizontal="left" vertical="top"/>
    </xf>
    <xf numFmtId="165" fontId="2" fillId="0" borderId="5" xfId="0" applyNumberFormat="1" applyFont="1" applyFill="1" applyBorder="1" applyAlignment="1">
      <alignment horizontal="left" vertical="top" wrapText="1"/>
    </xf>
    <xf numFmtId="0" fontId="5" fillId="0" borderId="0" xfId="0" applyFont="1" applyBorder="1" applyAlignment="1">
      <alignment horizontal="left" vertical="top" wrapText="1"/>
    </xf>
    <xf numFmtId="17" fontId="5" fillId="0" borderId="0" xfId="0" applyNumberFormat="1" applyFont="1" applyAlignment="1">
      <alignment horizontal="center" vertical="center"/>
    </xf>
  </cellXfs>
  <cellStyles count="1">
    <cellStyle name="Normal" xfId="0" builtinId="0"/>
  </cellStyles>
  <dxfs count="6">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528639</xdr:colOff>
      <xdr:row>0</xdr:row>
      <xdr:rowOff>20731</xdr:rowOff>
    </xdr:from>
    <xdr:to>
      <xdr:col>17</xdr:col>
      <xdr:colOff>839886</xdr:colOff>
      <xdr:row>1</xdr:row>
      <xdr:rowOff>856408</xdr:rowOff>
    </xdr:to>
    <xdr:pic>
      <xdr:nvPicPr>
        <xdr:cNvPr id="4" name="Picture 3">
          <a:extLst>
            <a:ext uri="{FF2B5EF4-FFF2-40B4-BE49-F238E27FC236}">
              <a16:creationId xmlns:a16="http://schemas.microsoft.com/office/drawing/2014/main" id="{D71606F1-1F18-46BC-F6D0-E980B0BD1ABC}"/>
            </a:ext>
          </a:extLst>
        </xdr:cNvPr>
        <xdr:cNvPicPr>
          <a:picLocks noChangeAspect="1"/>
        </xdr:cNvPicPr>
      </xdr:nvPicPr>
      <xdr:blipFill>
        <a:blip xmlns:r="http://schemas.openxmlformats.org/officeDocument/2006/relationships" r:embed="rId1"/>
        <a:stretch>
          <a:fillRect/>
        </a:stretch>
      </xdr:blipFill>
      <xdr:spPr>
        <a:xfrm>
          <a:off x="23444668" y="20731"/>
          <a:ext cx="1633541" cy="16265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65"/>
  <sheetViews>
    <sheetView tabSelected="1" view="pageBreakPreview" topLeftCell="C1" zoomScale="85" zoomScaleNormal="90" zoomScaleSheetLayoutView="85" workbookViewId="0">
      <pane ySplit="4" topLeftCell="A51" activePane="bottomLeft" state="frozen"/>
      <selection pane="bottomLeft" sqref="A1:K2"/>
    </sheetView>
  </sheetViews>
  <sheetFormatPr defaultColWidth="9.35546875" defaultRowHeight="13.5" x14ac:dyDescent="0.4"/>
  <cols>
    <col min="1" max="1" width="11.85546875" style="2" customWidth="1"/>
    <col min="2" max="2" width="21.35546875" style="2" customWidth="1"/>
    <col min="3" max="3" width="36" style="2" customWidth="1"/>
    <col min="4" max="4" width="32.140625" style="2" customWidth="1"/>
    <col min="5" max="5" width="17" style="2" customWidth="1"/>
    <col min="6" max="7" width="5.85546875" style="2" customWidth="1"/>
    <col min="8" max="8" width="6.85546875" style="2" customWidth="1"/>
    <col min="9" max="9" width="9.28515625" style="2" bestFit="1" customWidth="1"/>
    <col min="10" max="10" width="28.85546875" style="2" customWidth="1"/>
    <col min="11" max="11" width="84" style="2" customWidth="1"/>
    <col min="12" max="13" width="5.85546875" style="2" customWidth="1"/>
    <col min="14" max="15" width="6.85546875" style="2" customWidth="1"/>
    <col min="16" max="16" width="20.640625" style="2" customWidth="1"/>
    <col min="17" max="17" width="19.85546875" style="2" customWidth="1"/>
    <col min="18" max="18" width="12.640625" style="2" bestFit="1" customWidth="1"/>
    <col min="19" max="19" width="12.35546875" style="2" customWidth="1"/>
    <col min="20" max="20" width="18.640625" style="15" bestFit="1" customWidth="1"/>
    <col min="21" max="21" width="16" style="15" bestFit="1" customWidth="1"/>
    <col min="22" max="16384" width="9.35546875" style="2"/>
  </cols>
  <sheetData>
    <row r="1" spans="1:21" ht="63" customHeight="1" x14ac:dyDescent="0.4">
      <c r="A1" s="43" t="s">
        <v>105</v>
      </c>
      <c r="B1" s="43"/>
      <c r="C1" s="43"/>
      <c r="D1" s="43"/>
      <c r="E1" s="43"/>
      <c r="F1" s="43"/>
      <c r="G1" s="43"/>
      <c r="H1" s="43"/>
      <c r="I1" s="43"/>
      <c r="J1" s="43"/>
      <c r="K1" s="43"/>
      <c r="L1" s="10" t="s">
        <v>20</v>
      </c>
      <c r="N1" s="35">
        <f ca="1">TODAY()</f>
        <v>45784</v>
      </c>
      <c r="O1" s="35"/>
      <c r="P1" s="56">
        <v>45778</v>
      </c>
    </row>
    <row r="2" spans="1:21" ht="68.25" customHeight="1" x14ac:dyDescent="0.4">
      <c r="A2" s="44"/>
      <c r="B2" s="44"/>
      <c r="C2" s="44"/>
      <c r="D2" s="44"/>
      <c r="E2" s="44"/>
      <c r="F2" s="44"/>
      <c r="G2" s="44"/>
      <c r="H2" s="44"/>
      <c r="I2" s="44"/>
      <c r="J2" s="44"/>
      <c r="K2" s="44"/>
      <c r="L2" s="9" t="s">
        <v>21</v>
      </c>
      <c r="N2" s="36">
        <v>1</v>
      </c>
      <c r="O2" s="36"/>
    </row>
    <row r="3" spans="1:21" ht="18" customHeight="1" x14ac:dyDescent="0.4">
      <c r="A3" s="26" t="s">
        <v>8</v>
      </c>
      <c r="B3" s="34" t="s">
        <v>9</v>
      </c>
      <c r="C3" s="34" t="s">
        <v>10</v>
      </c>
      <c r="D3" s="31" t="s">
        <v>6</v>
      </c>
      <c r="E3" s="37" t="s">
        <v>7</v>
      </c>
      <c r="F3" s="42" t="s">
        <v>5</v>
      </c>
      <c r="G3" s="42"/>
      <c r="H3" s="42"/>
      <c r="I3" s="42"/>
      <c r="J3" s="27" t="s">
        <v>11</v>
      </c>
      <c r="K3" s="40" t="s">
        <v>22</v>
      </c>
      <c r="L3" s="39" t="s">
        <v>0</v>
      </c>
      <c r="M3" s="39"/>
      <c r="N3" s="39"/>
      <c r="O3" s="39"/>
      <c r="P3" s="27" t="s">
        <v>11</v>
      </c>
      <c r="Q3" s="29" t="s">
        <v>17</v>
      </c>
      <c r="R3" s="25" t="s">
        <v>25</v>
      </c>
    </row>
    <row r="4" spans="1:21" ht="69.75" customHeight="1" x14ac:dyDescent="0.4">
      <c r="A4" s="33"/>
      <c r="B4" s="28"/>
      <c r="C4" s="28"/>
      <c r="D4" s="32"/>
      <c r="E4" s="38"/>
      <c r="F4" s="13" t="s">
        <v>1</v>
      </c>
      <c r="G4" s="13" t="s">
        <v>2</v>
      </c>
      <c r="H4" s="13" t="s">
        <v>3</v>
      </c>
      <c r="I4" s="13" t="s">
        <v>4</v>
      </c>
      <c r="J4" s="28"/>
      <c r="K4" s="41"/>
      <c r="L4" s="14" t="s">
        <v>1</v>
      </c>
      <c r="M4" s="14" t="s">
        <v>2</v>
      </c>
      <c r="N4" s="14" t="s">
        <v>3</v>
      </c>
      <c r="O4" s="14" t="s">
        <v>4</v>
      </c>
      <c r="P4" s="28"/>
      <c r="Q4" s="30"/>
      <c r="R4" s="25"/>
    </row>
    <row r="5" spans="1:21" ht="14.25" customHeight="1" x14ac:dyDescent="0.4">
      <c r="A5" s="26" t="s">
        <v>12</v>
      </c>
      <c r="B5" s="26"/>
      <c r="C5" s="26"/>
      <c r="D5" s="26"/>
      <c r="E5" s="26"/>
      <c r="F5" s="26"/>
      <c r="G5" s="26"/>
      <c r="H5" s="26"/>
      <c r="I5" s="26"/>
      <c r="J5" s="26"/>
      <c r="K5" s="26"/>
      <c r="L5" s="26"/>
      <c r="M5" s="26"/>
      <c r="N5" s="26"/>
      <c r="O5" s="26"/>
      <c r="P5" s="26"/>
      <c r="Q5" s="26"/>
      <c r="R5" s="26"/>
    </row>
    <row r="6" spans="1:21" s="23" customFormat="1" ht="54" x14ac:dyDescent="0.4">
      <c r="A6" s="54">
        <v>1.01</v>
      </c>
      <c r="B6" s="46" t="s">
        <v>26</v>
      </c>
      <c r="C6" s="46" t="s">
        <v>27</v>
      </c>
      <c r="D6" s="46" t="s">
        <v>28</v>
      </c>
      <c r="E6" s="46" t="s">
        <v>15</v>
      </c>
      <c r="F6" s="47">
        <v>3</v>
      </c>
      <c r="G6" s="47">
        <v>5</v>
      </c>
      <c r="H6" s="46" t="s">
        <v>55</v>
      </c>
      <c r="I6" s="47">
        <f>F6*G6</f>
        <v>15</v>
      </c>
      <c r="J6" s="48">
        <v>0</v>
      </c>
      <c r="K6" s="46" t="s">
        <v>106</v>
      </c>
      <c r="L6" s="46">
        <v>2</v>
      </c>
      <c r="M6" s="47">
        <f>G6</f>
        <v>5</v>
      </c>
      <c r="N6" s="46"/>
      <c r="O6" s="46">
        <f>L6*M6</f>
        <v>10</v>
      </c>
      <c r="P6" s="48">
        <f>J6</f>
        <v>0</v>
      </c>
      <c r="Q6" s="53" t="s">
        <v>18</v>
      </c>
      <c r="R6" s="53">
        <v>4</v>
      </c>
      <c r="T6" s="24"/>
      <c r="U6" s="24"/>
    </row>
    <row r="7" spans="1:21" s="23" customFormat="1" ht="54" x14ac:dyDescent="0.4">
      <c r="A7" s="54">
        <v>1.02</v>
      </c>
      <c r="B7" s="46" t="s">
        <v>29</v>
      </c>
      <c r="C7" s="46" t="s">
        <v>60</v>
      </c>
      <c r="D7" s="46" t="s">
        <v>30</v>
      </c>
      <c r="E7" s="46" t="s">
        <v>16</v>
      </c>
      <c r="F7" s="47">
        <v>3</v>
      </c>
      <c r="G7" s="47">
        <v>5</v>
      </c>
      <c r="H7" s="46" t="s">
        <v>56</v>
      </c>
      <c r="I7" s="47">
        <f t="shared" ref="I7:I20" si="0">F7*G7</f>
        <v>15</v>
      </c>
      <c r="J7" s="48">
        <v>0</v>
      </c>
      <c r="K7" s="46" t="s">
        <v>107</v>
      </c>
      <c r="L7" s="46">
        <v>2</v>
      </c>
      <c r="M7" s="47">
        <f t="shared" ref="M7:M20" si="1">G7</f>
        <v>5</v>
      </c>
      <c r="N7" s="46"/>
      <c r="O7" s="46">
        <f t="shared" ref="O7:O20" si="2">L7*M7</f>
        <v>10</v>
      </c>
      <c r="P7" s="48">
        <f t="shared" ref="P7:P14" si="3">J7</f>
        <v>0</v>
      </c>
      <c r="Q7" s="53" t="s">
        <v>18</v>
      </c>
      <c r="R7" s="53">
        <v>4</v>
      </c>
      <c r="T7" s="24"/>
      <c r="U7" s="24"/>
    </row>
    <row r="8" spans="1:21" s="23" customFormat="1" ht="54" x14ac:dyDescent="0.4">
      <c r="A8" s="54">
        <v>1.03</v>
      </c>
      <c r="B8" s="46" t="s">
        <v>31</v>
      </c>
      <c r="C8" s="46" t="s">
        <v>108</v>
      </c>
      <c r="D8" s="46" t="s">
        <v>28</v>
      </c>
      <c r="E8" s="46" t="s">
        <v>15</v>
      </c>
      <c r="F8" s="47">
        <v>3</v>
      </c>
      <c r="G8" s="47">
        <v>5</v>
      </c>
      <c r="H8" s="46" t="s">
        <v>55</v>
      </c>
      <c r="I8" s="47">
        <f t="shared" si="0"/>
        <v>15</v>
      </c>
      <c r="J8" s="48"/>
      <c r="K8" s="46" t="s">
        <v>159</v>
      </c>
      <c r="L8" s="46">
        <v>2</v>
      </c>
      <c r="M8" s="47">
        <f t="shared" si="1"/>
        <v>5</v>
      </c>
      <c r="N8" s="46"/>
      <c r="O8" s="46">
        <f t="shared" si="2"/>
        <v>10</v>
      </c>
      <c r="P8" s="48">
        <f t="shared" si="3"/>
        <v>0</v>
      </c>
      <c r="Q8" s="53" t="s">
        <v>18</v>
      </c>
      <c r="R8" s="53">
        <v>4</v>
      </c>
      <c r="T8" s="24"/>
      <c r="U8" s="24"/>
    </row>
    <row r="9" spans="1:21" s="23" customFormat="1" ht="40.5" hidden="1" x14ac:dyDescent="0.4">
      <c r="A9" s="54">
        <v>1.05</v>
      </c>
      <c r="B9" s="46" t="s">
        <v>32</v>
      </c>
      <c r="C9" s="46" t="s">
        <v>160</v>
      </c>
      <c r="D9" s="46" t="s">
        <v>28</v>
      </c>
      <c r="E9" s="46" t="s">
        <v>16</v>
      </c>
      <c r="F9" s="47">
        <v>2</v>
      </c>
      <c r="G9" s="47">
        <v>3</v>
      </c>
      <c r="H9" s="46" t="s">
        <v>55</v>
      </c>
      <c r="I9" s="47">
        <f t="shared" si="0"/>
        <v>6</v>
      </c>
      <c r="J9" s="48">
        <v>0</v>
      </c>
      <c r="K9" s="46" t="s">
        <v>161</v>
      </c>
      <c r="L9" s="46">
        <v>2</v>
      </c>
      <c r="M9" s="47">
        <f t="shared" si="1"/>
        <v>3</v>
      </c>
      <c r="N9" s="46"/>
      <c r="O9" s="46">
        <f t="shared" si="2"/>
        <v>6</v>
      </c>
      <c r="P9" s="48">
        <f t="shared" si="3"/>
        <v>0</v>
      </c>
      <c r="Q9" s="53" t="s">
        <v>64</v>
      </c>
      <c r="R9" s="53">
        <v>3</v>
      </c>
      <c r="T9" s="24"/>
      <c r="U9" s="24"/>
    </row>
    <row r="10" spans="1:21" s="23" customFormat="1" ht="67.5" x14ac:dyDescent="0.4">
      <c r="A10" s="54">
        <v>1.06</v>
      </c>
      <c r="B10" s="46" t="s">
        <v>32</v>
      </c>
      <c r="C10" s="46" t="s">
        <v>162</v>
      </c>
      <c r="D10" s="46" t="s">
        <v>28</v>
      </c>
      <c r="E10" s="46" t="s">
        <v>16</v>
      </c>
      <c r="F10" s="47">
        <v>1</v>
      </c>
      <c r="G10" s="47">
        <v>1</v>
      </c>
      <c r="H10" s="46" t="s">
        <v>55</v>
      </c>
      <c r="I10" s="47">
        <f t="shared" si="0"/>
        <v>1</v>
      </c>
      <c r="J10" s="48">
        <v>50000</v>
      </c>
      <c r="K10" s="46" t="s">
        <v>109</v>
      </c>
      <c r="L10" s="46">
        <v>1</v>
      </c>
      <c r="M10" s="47">
        <f t="shared" si="1"/>
        <v>1</v>
      </c>
      <c r="N10" s="46"/>
      <c r="O10" s="46">
        <f t="shared" si="2"/>
        <v>1</v>
      </c>
      <c r="P10" s="48">
        <v>50000</v>
      </c>
      <c r="Q10" s="53"/>
      <c r="R10" s="53">
        <v>5</v>
      </c>
      <c r="T10" s="24"/>
      <c r="U10" s="24"/>
    </row>
    <row r="11" spans="1:21" s="23" customFormat="1" ht="67.5" x14ac:dyDescent="0.4">
      <c r="A11" s="54">
        <v>1.07</v>
      </c>
      <c r="B11" s="46" t="s">
        <v>33</v>
      </c>
      <c r="C11" s="46" t="s">
        <v>163</v>
      </c>
      <c r="D11" s="46" t="s">
        <v>28</v>
      </c>
      <c r="E11" s="46" t="s">
        <v>15</v>
      </c>
      <c r="F11" s="47">
        <v>2</v>
      </c>
      <c r="G11" s="47">
        <v>3</v>
      </c>
      <c r="H11" s="46" t="s">
        <v>55</v>
      </c>
      <c r="I11" s="47">
        <f t="shared" si="0"/>
        <v>6</v>
      </c>
      <c r="J11" s="48">
        <v>15000</v>
      </c>
      <c r="K11" s="46" t="s">
        <v>110</v>
      </c>
      <c r="L11" s="46">
        <v>1</v>
      </c>
      <c r="M11" s="47">
        <f t="shared" si="1"/>
        <v>3</v>
      </c>
      <c r="N11" s="46"/>
      <c r="O11" s="46">
        <f t="shared" si="2"/>
        <v>3</v>
      </c>
      <c r="P11" s="48">
        <f t="shared" si="3"/>
        <v>15000</v>
      </c>
      <c r="Q11" s="53" t="s">
        <v>18</v>
      </c>
      <c r="R11" s="53">
        <v>4</v>
      </c>
      <c r="T11" s="24"/>
      <c r="U11" s="24"/>
    </row>
    <row r="12" spans="1:21" s="23" customFormat="1" ht="67.5" x14ac:dyDescent="0.4">
      <c r="A12" s="54">
        <v>1.08</v>
      </c>
      <c r="B12" s="46" t="s">
        <v>33</v>
      </c>
      <c r="C12" s="46" t="s">
        <v>111</v>
      </c>
      <c r="D12" s="46" t="s">
        <v>34</v>
      </c>
      <c r="E12" s="46" t="s">
        <v>15</v>
      </c>
      <c r="F12" s="47">
        <v>2</v>
      </c>
      <c r="G12" s="47">
        <v>3</v>
      </c>
      <c r="H12" s="46" t="s">
        <v>55</v>
      </c>
      <c r="I12" s="47">
        <f t="shared" si="0"/>
        <v>6</v>
      </c>
      <c r="J12" s="48">
        <v>25000</v>
      </c>
      <c r="K12" s="46" t="s">
        <v>164</v>
      </c>
      <c r="L12" s="46">
        <v>2</v>
      </c>
      <c r="M12" s="47">
        <f t="shared" si="1"/>
        <v>3</v>
      </c>
      <c r="N12" s="46"/>
      <c r="O12" s="46">
        <f t="shared" si="2"/>
        <v>6</v>
      </c>
      <c r="P12" s="48">
        <f t="shared" si="3"/>
        <v>25000</v>
      </c>
      <c r="Q12" s="53" t="s">
        <v>18</v>
      </c>
      <c r="R12" s="53">
        <v>2</v>
      </c>
      <c r="T12" s="24"/>
      <c r="U12" s="24"/>
    </row>
    <row r="13" spans="1:21" s="23" customFormat="1" ht="40.5" x14ac:dyDescent="0.4">
      <c r="A13" s="54">
        <v>1.0900000000000001</v>
      </c>
      <c r="B13" s="46" t="s">
        <v>35</v>
      </c>
      <c r="C13" s="46" t="s">
        <v>36</v>
      </c>
      <c r="D13" s="46" t="s">
        <v>34</v>
      </c>
      <c r="E13" s="46" t="s">
        <v>16</v>
      </c>
      <c r="F13" s="47">
        <v>2</v>
      </c>
      <c r="G13" s="47">
        <v>4</v>
      </c>
      <c r="H13" s="46" t="s">
        <v>55</v>
      </c>
      <c r="I13" s="47">
        <f t="shared" si="0"/>
        <v>8</v>
      </c>
      <c r="J13" s="48">
        <v>500000</v>
      </c>
      <c r="K13" s="46" t="s">
        <v>112</v>
      </c>
      <c r="L13" s="46">
        <v>1</v>
      </c>
      <c r="M13" s="47">
        <v>3</v>
      </c>
      <c r="N13" s="46"/>
      <c r="O13" s="46">
        <f t="shared" si="2"/>
        <v>3</v>
      </c>
      <c r="P13" s="48">
        <f t="shared" si="3"/>
        <v>500000</v>
      </c>
      <c r="Q13" s="53"/>
      <c r="R13" s="53">
        <v>5</v>
      </c>
      <c r="T13" s="24"/>
      <c r="U13" s="24"/>
    </row>
    <row r="14" spans="1:21" s="23" customFormat="1" ht="40.5" x14ac:dyDescent="0.4">
      <c r="A14" s="54">
        <v>1.1000000000000001</v>
      </c>
      <c r="B14" s="46" t="s">
        <v>26</v>
      </c>
      <c r="C14" s="46" t="s">
        <v>113</v>
      </c>
      <c r="D14" s="46" t="s">
        <v>34</v>
      </c>
      <c r="E14" s="46" t="s">
        <v>15</v>
      </c>
      <c r="F14" s="47">
        <v>4</v>
      </c>
      <c r="G14" s="47">
        <v>5</v>
      </c>
      <c r="H14" s="46" t="s">
        <v>55</v>
      </c>
      <c r="I14" s="47">
        <f t="shared" si="0"/>
        <v>20</v>
      </c>
      <c r="J14" s="48">
        <v>100000</v>
      </c>
      <c r="K14" s="46" t="s">
        <v>114</v>
      </c>
      <c r="L14" s="46">
        <v>4</v>
      </c>
      <c r="M14" s="47">
        <f t="shared" si="1"/>
        <v>5</v>
      </c>
      <c r="N14" s="46"/>
      <c r="O14" s="46">
        <f t="shared" si="2"/>
        <v>20</v>
      </c>
      <c r="P14" s="48">
        <f t="shared" si="3"/>
        <v>100000</v>
      </c>
      <c r="Q14" s="53" t="s">
        <v>18</v>
      </c>
      <c r="R14" s="53">
        <v>4</v>
      </c>
      <c r="T14" s="24"/>
      <c r="U14" s="24"/>
    </row>
    <row r="15" spans="1:21" s="23" customFormat="1" ht="27" x14ac:dyDescent="0.4">
      <c r="A15" s="54">
        <v>1.1100000000000001</v>
      </c>
      <c r="B15" s="46" t="s">
        <v>26</v>
      </c>
      <c r="C15" s="46" t="s">
        <v>115</v>
      </c>
      <c r="D15" s="46" t="s">
        <v>34</v>
      </c>
      <c r="E15" s="46" t="s">
        <v>15</v>
      </c>
      <c r="F15" s="47">
        <v>4</v>
      </c>
      <c r="G15" s="47">
        <v>5</v>
      </c>
      <c r="H15" s="46" t="s">
        <v>55</v>
      </c>
      <c r="I15" s="47">
        <f t="shared" si="0"/>
        <v>20</v>
      </c>
      <c r="J15" s="48">
        <v>50000</v>
      </c>
      <c r="K15" s="46" t="s">
        <v>116</v>
      </c>
      <c r="L15" s="46">
        <v>4</v>
      </c>
      <c r="M15" s="47">
        <f t="shared" si="1"/>
        <v>5</v>
      </c>
      <c r="N15" s="46"/>
      <c r="O15" s="46">
        <f t="shared" si="2"/>
        <v>20</v>
      </c>
      <c r="P15" s="48">
        <f>J14</f>
        <v>100000</v>
      </c>
      <c r="Q15" s="53" t="s">
        <v>18</v>
      </c>
      <c r="R15" s="53">
        <v>4</v>
      </c>
      <c r="T15" s="24"/>
      <c r="U15" s="24"/>
    </row>
    <row r="16" spans="1:21" s="23" customFormat="1" ht="40.5" x14ac:dyDescent="0.4">
      <c r="A16" s="54">
        <v>1.1200000000000001</v>
      </c>
      <c r="B16" s="46" t="s">
        <v>78</v>
      </c>
      <c r="C16" s="46" t="s">
        <v>117</v>
      </c>
      <c r="D16" s="46" t="s">
        <v>34</v>
      </c>
      <c r="E16" s="46" t="s">
        <v>79</v>
      </c>
      <c r="F16" s="47">
        <v>2</v>
      </c>
      <c r="G16" s="47">
        <v>5</v>
      </c>
      <c r="H16" s="46" t="s">
        <v>55</v>
      </c>
      <c r="I16" s="47">
        <f t="shared" si="0"/>
        <v>10</v>
      </c>
      <c r="J16" s="48">
        <v>100000</v>
      </c>
      <c r="K16" s="46" t="s">
        <v>118</v>
      </c>
      <c r="L16" s="46">
        <v>1</v>
      </c>
      <c r="M16" s="47">
        <f t="shared" si="1"/>
        <v>5</v>
      </c>
      <c r="N16" s="46"/>
      <c r="O16" s="46">
        <f t="shared" si="2"/>
        <v>5</v>
      </c>
      <c r="P16" s="48">
        <f>J16</f>
        <v>100000</v>
      </c>
      <c r="Q16" s="53" t="s">
        <v>18</v>
      </c>
      <c r="R16" s="53">
        <v>4</v>
      </c>
      <c r="T16" s="24"/>
      <c r="U16" s="24"/>
    </row>
    <row r="17" spans="1:21" s="23" customFormat="1" ht="40.5" x14ac:dyDescent="0.4">
      <c r="A17" s="54">
        <v>1.1299999999999999</v>
      </c>
      <c r="B17" s="46" t="s">
        <v>90</v>
      </c>
      <c r="C17" s="46" t="s">
        <v>119</v>
      </c>
      <c r="D17" s="46" t="s">
        <v>34</v>
      </c>
      <c r="E17" s="46" t="s">
        <v>79</v>
      </c>
      <c r="F17" s="47">
        <v>4</v>
      </c>
      <c r="G17" s="47">
        <v>5</v>
      </c>
      <c r="H17" s="46" t="s">
        <v>55</v>
      </c>
      <c r="I17" s="47">
        <f t="shared" si="0"/>
        <v>20</v>
      </c>
      <c r="J17" s="48">
        <v>10000</v>
      </c>
      <c r="K17" s="46" t="s">
        <v>120</v>
      </c>
      <c r="L17" s="46">
        <v>1</v>
      </c>
      <c r="M17" s="47">
        <f t="shared" si="1"/>
        <v>5</v>
      </c>
      <c r="N17" s="46"/>
      <c r="O17" s="46">
        <f t="shared" si="2"/>
        <v>5</v>
      </c>
      <c r="P17" s="48">
        <f t="shared" ref="P17:P19" si="4">J17</f>
        <v>10000</v>
      </c>
      <c r="Q17" s="53" t="s">
        <v>18</v>
      </c>
      <c r="R17" s="53">
        <v>4</v>
      </c>
      <c r="T17" s="24"/>
      <c r="U17" s="24"/>
    </row>
    <row r="18" spans="1:21" s="23" customFormat="1" ht="54" x14ac:dyDescent="0.4">
      <c r="A18" s="54">
        <v>1.1399999999999999</v>
      </c>
      <c r="B18" s="46" t="s">
        <v>91</v>
      </c>
      <c r="C18" s="46" t="s">
        <v>121</v>
      </c>
      <c r="D18" s="46" t="s">
        <v>34</v>
      </c>
      <c r="E18" s="46" t="s">
        <v>79</v>
      </c>
      <c r="F18" s="47">
        <v>4</v>
      </c>
      <c r="G18" s="47">
        <v>5</v>
      </c>
      <c r="H18" s="46" t="s">
        <v>55</v>
      </c>
      <c r="I18" s="47">
        <f t="shared" si="0"/>
        <v>20</v>
      </c>
      <c r="J18" s="48">
        <v>50000</v>
      </c>
      <c r="K18" s="46" t="s">
        <v>122</v>
      </c>
      <c r="L18" s="46">
        <v>1</v>
      </c>
      <c r="M18" s="47">
        <f t="shared" si="1"/>
        <v>5</v>
      </c>
      <c r="N18" s="46"/>
      <c r="O18" s="46">
        <f t="shared" si="2"/>
        <v>5</v>
      </c>
      <c r="P18" s="48">
        <f t="shared" si="4"/>
        <v>50000</v>
      </c>
      <c r="Q18" s="53" t="s">
        <v>18</v>
      </c>
      <c r="R18" s="53">
        <v>4</v>
      </c>
      <c r="T18" s="24"/>
      <c r="U18" s="24"/>
    </row>
    <row r="19" spans="1:21" s="23" customFormat="1" ht="94.5" x14ac:dyDescent="0.4">
      <c r="A19" s="54">
        <v>1.1499999999999999</v>
      </c>
      <c r="B19" s="46" t="s">
        <v>91</v>
      </c>
      <c r="C19" s="46" t="s">
        <v>123</v>
      </c>
      <c r="D19" s="46" t="s">
        <v>34</v>
      </c>
      <c r="E19" s="46" t="s">
        <v>79</v>
      </c>
      <c r="F19" s="47">
        <v>5</v>
      </c>
      <c r="G19" s="47">
        <v>4</v>
      </c>
      <c r="H19" s="46" t="s">
        <v>56</v>
      </c>
      <c r="I19" s="47">
        <f t="shared" si="0"/>
        <v>20</v>
      </c>
      <c r="J19" s="48">
        <v>10000</v>
      </c>
      <c r="K19" s="46" t="s">
        <v>124</v>
      </c>
      <c r="L19" s="46">
        <v>1</v>
      </c>
      <c r="M19" s="47">
        <f t="shared" si="1"/>
        <v>4</v>
      </c>
      <c r="N19" s="46"/>
      <c r="O19" s="46">
        <f t="shared" si="2"/>
        <v>4</v>
      </c>
      <c r="P19" s="48">
        <f t="shared" si="4"/>
        <v>10000</v>
      </c>
      <c r="Q19" s="53" t="s">
        <v>18</v>
      </c>
      <c r="R19" s="53">
        <v>5</v>
      </c>
      <c r="T19" s="24"/>
      <c r="U19" s="24"/>
    </row>
    <row r="20" spans="1:21" x14ac:dyDescent="0.4">
      <c r="A20" s="54"/>
      <c r="B20" s="46"/>
      <c r="C20" s="46"/>
      <c r="D20" s="46"/>
      <c r="E20" s="46"/>
      <c r="F20" s="47"/>
      <c r="G20" s="47"/>
      <c r="H20" s="46"/>
      <c r="I20" s="47">
        <f t="shared" si="0"/>
        <v>0</v>
      </c>
      <c r="J20" s="48"/>
      <c r="K20" s="46"/>
      <c r="L20" s="46"/>
      <c r="M20" s="47">
        <f t="shared" si="1"/>
        <v>0</v>
      </c>
      <c r="N20" s="46"/>
      <c r="O20" s="46">
        <f t="shared" si="2"/>
        <v>0</v>
      </c>
      <c r="P20" s="48">
        <f>J20</f>
        <v>0</v>
      </c>
      <c r="Q20" s="53"/>
      <c r="R20" s="53"/>
    </row>
    <row r="21" spans="1:21" ht="14.25" customHeight="1" x14ac:dyDescent="0.4">
      <c r="A21" s="49" t="s">
        <v>39</v>
      </c>
      <c r="B21" s="50"/>
      <c r="C21" s="50"/>
      <c r="D21" s="50"/>
      <c r="E21" s="50"/>
      <c r="F21" s="50"/>
      <c r="G21" s="50"/>
      <c r="H21" s="50"/>
      <c r="I21" s="50"/>
      <c r="J21" s="50"/>
      <c r="K21" s="50"/>
      <c r="L21" s="50"/>
      <c r="M21" s="50"/>
      <c r="N21" s="50"/>
      <c r="O21" s="50"/>
      <c r="P21" s="50"/>
      <c r="Q21" s="50"/>
      <c r="R21" s="51"/>
    </row>
    <row r="22" spans="1:21" s="23" customFormat="1" ht="40.5" x14ac:dyDescent="0.4">
      <c r="A22" s="54">
        <v>2.0099999999999998</v>
      </c>
      <c r="B22" s="46" t="s">
        <v>33</v>
      </c>
      <c r="C22" s="46" t="s">
        <v>165</v>
      </c>
      <c r="D22" s="46" t="s">
        <v>34</v>
      </c>
      <c r="E22" s="46" t="s">
        <v>15</v>
      </c>
      <c r="F22" s="47">
        <v>2</v>
      </c>
      <c r="G22" s="47">
        <v>4</v>
      </c>
      <c r="H22" s="46" t="s">
        <v>55</v>
      </c>
      <c r="I22" s="47">
        <f>F22*G22</f>
        <v>8</v>
      </c>
      <c r="J22" s="48">
        <v>25000</v>
      </c>
      <c r="K22" s="46" t="s">
        <v>125</v>
      </c>
      <c r="L22" s="46">
        <v>1</v>
      </c>
      <c r="M22" s="47">
        <f>G22</f>
        <v>4</v>
      </c>
      <c r="N22" s="46"/>
      <c r="O22" s="46">
        <f>L22*M22</f>
        <v>4</v>
      </c>
      <c r="P22" s="48">
        <f>J22</f>
        <v>25000</v>
      </c>
      <c r="Q22" s="53" t="s">
        <v>18</v>
      </c>
      <c r="R22" s="53">
        <v>4</v>
      </c>
      <c r="T22" s="24"/>
      <c r="U22" s="24"/>
    </row>
    <row r="23" spans="1:21" s="23" customFormat="1" ht="40.5" x14ac:dyDescent="0.4">
      <c r="A23" s="54">
        <v>2.02</v>
      </c>
      <c r="B23" s="46" t="s">
        <v>33</v>
      </c>
      <c r="C23" s="46" t="s">
        <v>166</v>
      </c>
      <c r="D23" s="46" t="s">
        <v>34</v>
      </c>
      <c r="E23" s="46" t="s">
        <v>15</v>
      </c>
      <c r="F23" s="47">
        <v>2</v>
      </c>
      <c r="G23" s="47">
        <v>4</v>
      </c>
      <c r="H23" s="46" t="s">
        <v>55</v>
      </c>
      <c r="I23" s="47">
        <f t="shared" ref="I23:I28" si="5">F23*G23</f>
        <v>8</v>
      </c>
      <c r="J23" s="48">
        <v>15000</v>
      </c>
      <c r="K23" s="46" t="s">
        <v>126</v>
      </c>
      <c r="L23" s="46">
        <v>1</v>
      </c>
      <c r="M23" s="47">
        <f t="shared" ref="M23:M28" si="6">G23</f>
        <v>4</v>
      </c>
      <c r="N23" s="46"/>
      <c r="O23" s="46">
        <f t="shared" ref="O23:O28" si="7">L23*M23</f>
        <v>4</v>
      </c>
      <c r="P23" s="48">
        <f t="shared" ref="P23:P28" si="8">J23</f>
        <v>15000</v>
      </c>
      <c r="Q23" s="53" t="s">
        <v>18</v>
      </c>
      <c r="R23" s="53">
        <v>4</v>
      </c>
      <c r="T23" s="24"/>
      <c r="U23" s="24"/>
    </row>
    <row r="24" spans="1:21" s="23" customFormat="1" ht="27" x14ac:dyDescent="0.4">
      <c r="A24" s="54">
        <v>2.0299999999999998</v>
      </c>
      <c r="B24" s="46" t="s">
        <v>33</v>
      </c>
      <c r="C24" s="46" t="s">
        <v>77</v>
      </c>
      <c r="D24" s="46" t="s">
        <v>34</v>
      </c>
      <c r="E24" s="46" t="s">
        <v>16</v>
      </c>
      <c r="F24" s="47">
        <v>2</v>
      </c>
      <c r="G24" s="47">
        <v>4</v>
      </c>
      <c r="H24" s="46" t="s">
        <v>55</v>
      </c>
      <c r="I24" s="47"/>
      <c r="J24" s="48">
        <v>100000</v>
      </c>
      <c r="K24" s="46" t="s">
        <v>127</v>
      </c>
      <c r="L24" s="46">
        <v>1</v>
      </c>
      <c r="M24" s="47">
        <f t="shared" si="6"/>
        <v>4</v>
      </c>
      <c r="N24" s="46"/>
      <c r="O24" s="46">
        <f t="shared" si="7"/>
        <v>4</v>
      </c>
      <c r="P24" s="48">
        <f t="shared" si="8"/>
        <v>100000</v>
      </c>
      <c r="Q24" s="53" t="s">
        <v>18</v>
      </c>
      <c r="R24" s="53">
        <v>4</v>
      </c>
      <c r="T24" s="24"/>
      <c r="U24" s="24"/>
    </row>
    <row r="25" spans="1:21" s="23" customFormat="1" ht="108" customHeight="1" x14ac:dyDescent="0.4">
      <c r="A25" s="54">
        <v>2.04</v>
      </c>
      <c r="B25" s="46" t="s">
        <v>33</v>
      </c>
      <c r="C25" s="46" t="s">
        <v>102</v>
      </c>
      <c r="D25" s="46" t="s">
        <v>34</v>
      </c>
      <c r="E25" s="46" t="s">
        <v>15</v>
      </c>
      <c r="F25" s="47">
        <v>2</v>
      </c>
      <c r="G25" s="47">
        <v>4</v>
      </c>
      <c r="H25" s="46" t="s">
        <v>55</v>
      </c>
      <c r="I25" s="47">
        <f t="shared" si="5"/>
        <v>8</v>
      </c>
      <c r="J25" s="48">
        <v>100000</v>
      </c>
      <c r="K25" s="46" t="s">
        <v>167</v>
      </c>
      <c r="L25" s="46">
        <v>2</v>
      </c>
      <c r="M25" s="47">
        <f t="shared" si="6"/>
        <v>4</v>
      </c>
      <c r="N25" s="46"/>
      <c r="O25" s="46">
        <f t="shared" si="7"/>
        <v>8</v>
      </c>
      <c r="P25" s="48">
        <f t="shared" si="8"/>
        <v>100000</v>
      </c>
      <c r="Q25" s="53" t="s">
        <v>18</v>
      </c>
      <c r="R25" s="53">
        <v>5</v>
      </c>
      <c r="T25" s="24"/>
      <c r="U25" s="24"/>
    </row>
    <row r="26" spans="1:21" s="23" customFormat="1" ht="27" x14ac:dyDescent="0.4">
      <c r="A26" s="54">
        <v>2.06</v>
      </c>
      <c r="B26" s="46" t="s">
        <v>53</v>
      </c>
      <c r="C26" s="46" t="s">
        <v>54</v>
      </c>
      <c r="D26" s="46" t="s">
        <v>34</v>
      </c>
      <c r="E26" s="46" t="s">
        <v>16</v>
      </c>
      <c r="F26" s="47">
        <v>3</v>
      </c>
      <c r="G26" s="47">
        <v>2</v>
      </c>
      <c r="H26" s="46" t="s">
        <v>55</v>
      </c>
      <c r="I26" s="47">
        <f t="shared" si="5"/>
        <v>6</v>
      </c>
      <c r="J26" s="48">
        <v>15000</v>
      </c>
      <c r="K26" s="46" t="s">
        <v>128</v>
      </c>
      <c r="L26" s="46">
        <v>1</v>
      </c>
      <c r="M26" s="47">
        <f t="shared" si="6"/>
        <v>2</v>
      </c>
      <c r="N26" s="46"/>
      <c r="O26" s="46">
        <f t="shared" si="7"/>
        <v>2</v>
      </c>
      <c r="P26" s="48">
        <f t="shared" si="8"/>
        <v>15000</v>
      </c>
      <c r="Q26" s="53" t="s">
        <v>18</v>
      </c>
      <c r="R26" s="53">
        <v>4</v>
      </c>
      <c r="T26" s="24"/>
      <c r="U26" s="24"/>
    </row>
    <row r="27" spans="1:21" s="23" customFormat="1" ht="27" x14ac:dyDescent="0.4">
      <c r="A27" s="54">
        <v>2.08</v>
      </c>
      <c r="B27" s="46" t="s">
        <v>53</v>
      </c>
      <c r="C27" s="46" t="s">
        <v>62</v>
      </c>
      <c r="D27" s="46" t="s">
        <v>63</v>
      </c>
      <c r="E27" s="46" t="s">
        <v>15</v>
      </c>
      <c r="F27" s="47">
        <v>3</v>
      </c>
      <c r="G27" s="47">
        <v>4</v>
      </c>
      <c r="H27" s="46" t="s">
        <v>55</v>
      </c>
      <c r="I27" s="47">
        <f t="shared" si="5"/>
        <v>12</v>
      </c>
      <c r="J27" s="48">
        <v>10000</v>
      </c>
      <c r="K27" s="46" t="s">
        <v>129</v>
      </c>
      <c r="L27" s="46">
        <v>2</v>
      </c>
      <c r="M27" s="47">
        <f t="shared" si="6"/>
        <v>4</v>
      </c>
      <c r="N27" s="46"/>
      <c r="O27" s="46">
        <f t="shared" si="7"/>
        <v>8</v>
      </c>
      <c r="P27" s="48">
        <f t="shared" si="8"/>
        <v>10000</v>
      </c>
      <c r="Q27" s="53" t="s">
        <v>18</v>
      </c>
      <c r="R27" s="53">
        <v>4</v>
      </c>
      <c r="T27" s="24"/>
      <c r="U27" s="24"/>
    </row>
    <row r="28" spans="1:21" s="23" customFormat="1" ht="40.5" x14ac:dyDescent="0.4">
      <c r="A28" s="54">
        <v>2.09</v>
      </c>
      <c r="B28" s="46" t="s">
        <v>53</v>
      </c>
      <c r="C28" s="46" t="s">
        <v>130</v>
      </c>
      <c r="D28" s="46" t="s">
        <v>63</v>
      </c>
      <c r="E28" s="46" t="s">
        <v>15</v>
      </c>
      <c r="F28" s="47">
        <v>3</v>
      </c>
      <c r="G28" s="47">
        <v>3</v>
      </c>
      <c r="H28" s="46" t="s">
        <v>55</v>
      </c>
      <c r="I28" s="47">
        <f t="shared" si="5"/>
        <v>9</v>
      </c>
      <c r="J28" s="48">
        <v>100000</v>
      </c>
      <c r="K28" s="46" t="s">
        <v>131</v>
      </c>
      <c r="L28" s="46">
        <v>2</v>
      </c>
      <c r="M28" s="47">
        <f t="shared" si="6"/>
        <v>3</v>
      </c>
      <c r="N28" s="46"/>
      <c r="O28" s="46">
        <f t="shared" si="7"/>
        <v>6</v>
      </c>
      <c r="P28" s="48">
        <f t="shared" si="8"/>
        <v>100000</v>
      </c>
      <c r="Q28" s="53"/>
      <c r="R28" s="53">
        <v>5</v>
      </c>
      <c r="T28" s="24"/>
      <c r="U28" s="24"/>
    </row>
    <row r="29" spans="1:21" x14ac:dyDescent="0.4">
      <c r="A29" s="52" t="s">
        <v>13</v>
      </c>
      <c r="B29" s="52"/>
      <c r="C29" s="52"/>
      <c r="D29" s="52"/>
      <c r="E29" s="52"/>
      <c r="F29" s="52"/>
      <c r="G29" s="52"/>
      <c r="H29" s="52"/>
      <c r="I29" s="52"/>
      <c r="J29" s="52"/>
      <c r="K29" s="52"/>
      <c r="L29" s="52"/>
      <c r="M29" s="52"/>
      <c r="N29" s="52"/>
      <c r="O29" s="52"/>
      <c r="P29" s="52"/>
      <c r="Q29" s="52"/>
      <c r="R29" s="52"/>
    </row>
    <row r="30" spans="1:21" s="23" customFormat="1" ht="40.5" x14ac:dyDescent="0.4">
      <c r="A30" s="54">
        <v>3.01</v>
      </c>
      <c r="B30" s="46" t="s">
        <v>37</v>
      </c>
      <c r="C30" s="46" t="s">
        <v>168</v>
      </c>
      <c r="D30" s="46" t="s">
        <v>57</v>
      </c>
      <c r="E30" s="46" t="s">
        <v>16</v>
      </c>
      <c r="F30" s="47">
        <v>3</v>
      </c>
      <c r="G30" s="47">
        <v>3</v>
      </c>
      <c r="H30" s="46" t="s">
        <v>56</v>
      </c>
      <c r="I30" s="47">
        <f>F30*G30</f>
        <v>9</v>
      </c>
      <c r="J30" s="48"/>
      <c r="K30" s="46" t="s">
        <v>97</v>
      </c>
      <c r="L30" s="46">
        <v>1</v>
      </c>
      <c r="M30" s="47">
        <f>G30</f>
        <v>3</v>
      </c>
      <c r="N30" s="46"/>
      <c r="O30" s="46">
        <f>L30*M30</f>
        <v>3</v>
      </c>
      <c r="P30" s="48">
        <f>J30</f>
        <v>0</v>
      </c>
      <c r="Q30" s="53" t="s">
        <v>18</v>
      </c>
      <c r="R30" s="53">
        <v>5</v>
      </c>
      <c r="T30" s="24"/>
      <c r="U30" s="24"/>
    </row>
    <row r="31" spans="1:21" s="23" customFormat="1" ht="84.4" customHeight="1" x14ac:dyDescent="0.4">
      <c r="A31" s="54">
        <v>3.02</v>
      </c>
      <c r="B31" s="46" t="s">
        <v>41</v>
      </c>
      <c r="C31" s="46" t="s">
        <v>38</v>
      </c>
      <c r="D31" s="46" t="s">
        <v>34</v>
      </c>
      <c r="E31" s="46" t="s">
        <v>15</v>
      </c>
      <c r="F31" s="47">
        <v>2</v>
      </c>
      <c r="G31" s="47">
        <v>2</v>
      </c>
      <c r="H31" s="46" t="s">
        <v>55</v>
      </c>
      <c r="I31" s="47">
        <f t="shared" ref="I31:I46" si="9">F31*G31</f>
        <v>4</v>
      </c>
      <c r="J31" s="48">
        <v>50000</v>
      </c>
      <c r="K31" s="46" t="s">
        <v>132</v>
      </c>
      <c r="L31" s="46">
        <v>1</v>
      </c>
      <c r="M31" s="47">
        <f t="shared" ref="M31:M46" si="10">G31</f>
        <v>2</v>
      </c>
      <c r="N31" s="46"/>
      <c r="O31" s="46">
        <f t="shared" ref="O31:O46" si="11">L31*M31</f>
        <v>2</v>
      </c>
      <c r="P31" s="48">
        <f t="shared" ref="P31:P39" si="12">J31</f>
        <v>50000</v>
      </c>
      <c r="Q31" s="53"/>
      <c r="R31" s="53">
        <v>5</v>
      </c>
      <c r="T31" s="24"/>
      <c r="U31" s="24"/>
    </row>
    <row r="32" spans="1:21" s="23" customFormat="1" x14ac:dyDescent="0.4">
      <c r="A32" s="54">
        <v>3.03</v>
      </c>
      <c r="B32" s="46" t="s">
        <v>41</v>
      </c>
      <c r="C32" s="46" t="s">
        <v>169</v>
      </c>
      <c r="D32" s="46" t="s">
        <v>34</v>
      </c>
      <c r="E32" s="46" t="s">
        <v>15</v>
      </c>
      <c r="F32" s="47">
        <v>2</v>
      </c>
      <c r="G32" s="47">
        <v>4</v>
      </c>
      <c r="H32" s="46" t="s">
        <v>55</v>
      </c>
      <c r="I32" s="47">
        <f t="shared" si="9"/>
        <v>8</v>
      </c>
      <c r="J32" s="48">
        <v>25000</v>
      </c>
      <c r="K32" s="46" t="s">
        <v>133</v>
      </c>
      <c r="L32" s="46">
        <v>1</v>
      </c>
      <c r="M32" s="47">
        <f t="shared" si="10"/>
        <v>4</v>
      </c>
      <c r="N32" s="46"/>
      <c r="O32" s="46">
        <f t="shared" si="11"/>
        <v>4</v>
      </c>
      <c r="P32" s="48">
        <f t="shared" si="12"/>
        <v>25000</v>
      </c>
      <c r="Q32" s="53"/>
      <c r="R32" s="53">
        <v>5</v>
      </c>
      <c r="T32" s="24"/>
      <c r="U32" s="24"/>
    </row>
    <row r="33" spans="1:21" s="23" customFormat="1" ht="45" customHeight="1" x14ac:dyDescent="0.4">
      <c r="A33" s="54">
        <v>3.04</v>
      </c>
      <c r="B33" s="46" t="s">
        <v>42</v>
      </c>
      <c r="C33" s="46" t="s">
        <v>134</v>
      </c>
      <c r="D33" s="46" t="s">
        <v>58</v>
      </c>
      <c r="E33" s="46" t="s">
        <v>16</v>
      </c>
      <c r="F33" s="47">
        <v>5</v>
      </c>
      <c r="G33" s="47">
        <v>3</v>
      </c>
      <c r="H33" s="46" t="s">
        <v>56</v>
      </c>
      <c r="I33" s="47">
        <f t="shared" si="9"/>
        <v>15</v>
      </c>
      <c r="J33" s="48">
        <v>50000</v>
      </c>
      <c r="K33" s="46" t="s">
        <v>135</v>
      </c>
      <c r="L33" s="46">
        <v>1</v>
      </c>
      <c r="M33" s="47">
        <f t="shared" si="10"/>
        <v>3</v>
      </c>
      <c r="N33" s="46"/>
      <c r="O33" s="46">
        <f t="shared" si="11"/>
        <v>3</v>
      </c>
      <c r="P33" s="48">
        <f t="shared" si="12"/>
        <v>50000</v>
      </c>
      <c r="Q33" s="53" t="s">
        <v>18</v>
      </c>
      <c r="R33" s="53"/>
      <c r="T33" s="24"/>
      <c r="U33" s="24"/>
    </row>
    <row r="34" spans="1:21" s="23" customFormat="1" ht="40.5" x14ac:dyDescent="0.4">
      <c r="A34" s="54">
        <v>3.06</v>
      </c>
      <c r="B34" s="46" t="s">
        <v>44</v>
      </c>
      <c r="C34" s="46" t="s">
        <v>136</v>
      </c>
      <c r="D34" s="46" t="s">
        <v>58</v>
      </c>
      <c r="E34" s="46" t="s">
        <v>15</v>
      </c>
      <c r="F34" s="47">
        <v>2</v>
      </c>
      <c r="G34" s="47">
        <v>2</v>
      </c>
      <c r="H34" s="46" t="s">
        <v>56</v>
      </c>
      <c r="I34" s="47">
        <f t="shared" si="9"/>
        <v>4</v>
      </c>
      <c r="J34" s="48">
        <v>25000</v>
      </c>
      <c r="K34" s="46" t="s">
        <v>137</v>
      </c>
      <c r="L34" s="46">
        <v>1</v>
      </c>
      <c r="M34" s="47">
        <f t="shared" si="10"/>
        <v>2</v>
      </c>
      <c r="N34" s="46"/>
      <c r="O34" s="46">
        <f t="shared" si="11"/>
        <v>2</v>
      </c>
      <c r="P34" s="48">
        <f t="shared" si="12"/>
        <v>25000</v>
      </c>
      <c r="Q34" s="53" t="s">
        <v>18</v>
      </c>
      <c r="R34" s="53">
        <v>4</v>
      </c>
      <c r="T34" s="24"/>
      <c r="U34" s="24"/>
    </row>
    <row r="35" spans="1:21" s="23" customFormat="1" ht="72" customHeight="1" x14ac:dyDescent="0.4">
      <c r="A35" s="54">
        <v>3.08</v>
      </c>
      <c r="B35" s="46" t="s">
        <v>83</v>
      </c>
      <c r="C35" s="46" t="s">
        <v>84</v>
      </c>
      <c r="D35" s="46" t="s">
        <v>80</v>
      </c>
      <c r="E35" s="46" t="s">
        <v>15</v>
      </c>
      <c r="F35" s="47">
        <v>2</v>
      </c>
      <c r="G35" s="47">
        <v>4</v>
      </c>
      <c r="H35" s="46"/>
      <c r="I35" s="47">
        <f t="shared" si="9"/>
        <v>8</v>
      </c>
      <c r="J35" s="48">
        <v>25000</v>
      </c>
      <c r="K35" s="46" t="s">
        <v>138</v>
      </c>
      <c r="L35" s="46">
        <v>2</v>
      </c>
      <c r="M35" s="47">
        <f t="shared" si="10"/>
        <v>4</v>
      </c>
      <c r="N35" s="46"/>
      <c r="O35" s="46">
        <f t="shared" si="11"/>
        <v>8</v>
      </c>
      <c r="P35" s="48">
        <f t="shared" si="12"/>
        <v>25000</v>
      </c>
      <c r="Q35" s="53" t="s">
        <v>18</v>
      </c>
      <c r="R35" s="53">
        <v>4</v>
      </c>
      <c r="T35" s="24"/>
      <c r="U35" s="24"/>
    </row>
    <row r="36" spans="1:21" s="23" customFormat="1" x14ac:dyDescent="0.4">
      <c r="A36" s="54">
        <v>3.09</v>
      </c>
      <c r="B36" s="46" t="s">
        <v>45</v>
      </c>
      <c r="C36" s="46" t="s">
        <v>43</v>
      </c>
      <c r="D36" s="46" t="s">
        <v>58</v>
      </c>
      <c r="E36" s="46" t="s">
        <v>15</v>
      </c>
      <c r="F36" s="47">
        <v>4</v>
      </c>
      <c r="G36" s="47">
        <v>3</v>
      </c>
      <c r="H36" s="46" t="s">
        <v>56</v>
      </c>
      <c r="I36" s="47">
        <f t="shared" si="9"/>
        <v>12</v>
      </c>
      <c r="J36" s="48">
        <v>25000</v>
      </c>
      <c r="K36" s="46" t="s">
        <v>139</v>
      </c>
      <c r="L36" s="46">
        <v>1</v>
      </c>
      <c r="M36" s="47">
        <f t="shared" si="10"/>
        <v>3</v>
      </c>
      <c r="N36" s="46"/>
      <c r="O36" s="46">
        <f t="shared" si="11"/>
        <v>3</v>
      </c>
      <c r="P36" s="48">
        <f t="shared" si="12"/>
        <v>25000</v>
      </c>
      <c r="Q36" s="53" t="s">
        <v>18</v>
      </c>
      <c r="R36" s="53">
        <v>4</v>
      </c>
      <c r="T36" s="24"/>
      <c r="U36" s="24"/>
    </row>
    <row r="37" spans="1:21" s="23" customFormat="1" ht="40.5" x14ac:dyDescent="0.4">
      <c r="A37" s="54">
        <v>3.1</v>
      </c>
      <c r="B37" s="46" t="s">
        <v>46</v>
      </c>
      <c r="C37" s="46" t="s">
        <v>59</v>
      </c>
      <c r="D37" s="46" t="s">
        <v>58</v>
      </c>
      <c r="E37" s="46" t="s">
        <v>15</v>
      </c>
      <c r="F37" s="47">
        <v>5</v>
      </c>
      <c r="G37" s="47">
        <v>4</v>
      </c>
      <c r="H37" s="46" t="s">
        <v>56</v>
      </c>
      <c r="I37" s="47">
        <f t="shared" si="9"/>
        <v>20</v>
      </c>
      <c r="J37" s="48">
        <v>25000</v>
      </c>
      <c r="K37" s="46" t="s">
        <v>139</v>
      </c>
      <c r="L37" s="46">
        <v>2</v>
      </c>
      <c r="M37" s="47">
        <f t="shared" si="10"/>
        <v>4</v>
      </c>
      <c r="N37" s="46"/>
      <c r="O37" s="46">
        <f t="shared" si="11"/>
        <v>8</v>
      </c>
      <c r="P37" s="48">
        <f t="shared" si="12"/>
        <v>25000</v>
      </c>
      <c r="Q37" s="53" t="s">
        <v>18</v>
      </c>
      <c r="R37" s="53">
        <v>4</v>
      </c>
      <c r="T37" s="24"/>
      <c r="U37" s="24"/>
    </row>
    <row r="38" spans="1:21" s="23" customFormat="1" x14ac:dyDescent="0.4">
      <c r="A38" s="54">
        <v>3.12</v>
      </c>
      <c r="B38" s="46" t="s">
        <v>47</v>
      </c>
      <c r="C38" s="46" t="s">
        <v>170</v>
      </c>
      <c r="D38" s="46" t="s">
        <v>30</v>
      </c>
      <c r="E38" s="46" t="s">
        <v>15</v>
      </c>
      <c r="F38" s="47">
        <v>2</v>
      </c>
      <c r="G38" s="47">
        <v>2</v>
      </c>
      <c r="H38" s="46" t="s">
        <v>56</v>
      </c>
      <c r="I38" s="47">
        <f t="shared" si="9"/>
        <v>4</v>
      </c>
      <c r="J38" s="48">
        <v>15000</v>
      </c>
      <c r="K38" s="46" t="s">
        <v>139</v>
      </c>
      <c r="L38" s="46">
        <v>1</v>
      </c>
      <c r="M38" s="47">
        <f t="shared" si="10"/>
        <v>2</v>
      </c>
      <c r="N38" s="46"/>
      <c r="O38" s="46">
        <f t="shared" si="11"/>
        <v>2</v>
      </c>
      <c r="P38" s="48">
        <f t="shared" si="12"/>
        <v>15000</v>
      </c>
      <c r="Q38" s="53" t="s">
        <v>18</v>
      </c>
      <c r="R38" s="53">
        <v>4</v>
      </c>
      <c r="T38" s="24"/>
      <c r="U38" s="24"/>
    </row>
    <row r="39" spans="1:21" s="23" customFormat="1" ht="40.5" x14ac:dyDescent="0.4">
      <c r="A39" s="54">
        <v>3.14</v>
      </c>
      <c r="B39" s="46" t="s">
        <v>48</v>
      </c>
      <c r="C39" s="46" t="s">
        <v>171</v>
      </c>
      <c r="D39" s="46" t="s">
        <v>34</v>
      </c>
      <c r="E39" s="46" t="s">
        <v>79</v>
      </c>
      <c r="F39" s="47">
        <v>3</v>
      </c>
      <c r="G39" s="47">
        <v>3</v>
      </c>
      <c r="H39" s="46" t="s">
        <v>55</v>
      </c>
      <c r="I39" s="47">
        <f t="shared" si="9"/>
        <v>9</v>
      </c>
      <c r="J39" s="48">
        <v>75000</v>
      </c>
      <c r="K39" s="46" t="s">
        <v>140</v>
      </c>
      <c r="L39" s="46">
        <v>1</v>
      </c>
      <c r="M39" s="47">
        <f t="shared" si="10"/>
        <v>3</v>
      </c>
      <c r="N39" s="46"/>
      <c r="O39" s="46">
        <f t="shared" si="11"/>
        <v>3</v>
      </c>
      <c r="P39" s="48">
        <f t="shared" si="12"/>
        <v>75000</v>
      </c>
      <c r="Q39" s="53" t="s">
        <v>18</v>
      </c>
      <c r="R39" s="53">
        <v>5</v>
      </c>
      <c r="T39" s="24"/>
      <c r="U39" s="24"/>
    </row>
    <row r="40" spans="1:21" s="23" customFormat="1" ht="47.25" customHeight="1" x14ac:dyDescent="0.4">
      <c r="A40" s="54">
        <v>3.16</v>
      </c>
      <c r="B40" s="46" t="s">
        <v>49</v>
      </c>
      <c r="C40" s="46" t="s">
        <v>172</v>
      </c>
      <c r="D40" s="46" t="s">
        <v>34</v>
      </c>
      <c r="E40" s="46" t="s">
        <v>15</v>
      </c>
      <c r="F40" s="47">
        <v>2</v>
      </c>
      <c r="G40" s="47">
        <v>3</v>
      </c>
      <c r="H40" s="46" t="s">
        <v>56</v>
      </c>
      <c r="I40" s="47">
        <f t="shared" si="9"/>
        <v>6</v>
      </c>
      <c r="J40" s="48">
        <v>25000</v>
      </c>
      <c r="K40" s="46" t="s">
        <v>173</v>
      </c>
      <c r="L40" s="46">
        <v>1</v>
      </c>
      <c r="M40" s="47">
        <f t="shared" si="10"/>
        <v>3</v>
      </c>
      <c r="N40" s="46"/>
      <c r="O40" s="46">
        <f t="shared" si="11"/>
        <v>3</v>
      </c>
      <c r="P40" s="48">
        <f>J40</f>
        <v>25000</v>
      </c>
      <c r="Q40" s="53" t="s">
        <v>18</v>
      </c>
      <c r="R40" s="53">
        <v>5</v>
      </c>
      <c r="T40" s="24"/>
      <c r="U40" s="24"/>
    </row>
    <row r="41" spans="1:21" s="23" customFormat="1" ht="27" x14ac:dyDescent="0.4">
      <c r="A41" s="54">
        <v>3.18</v>
      </c>
      <c r="B41" s="46" t="s">
        <v>50</v>
      </c>
      <c r="C41" s="46" t="s">
        <v>174</v>
      </c>
      <c r="D41" s="46" t="s">
        <v>34</v>
      </c>
      <c r="E41" s="46" t="s">
        <v>15</v>
      </c>
      <c r="F41" s="47">
        <v>3</v>
      </c>
      <c r="G41" s="47">
        <v>3</v>
      </c>
      <c r="H41" s="46" t="s">
        <v>55</v>
      </c>
      <c r="I41" s="47">
        <f t="shared" si="9"/>
        <v>9</v>
      </c>
      <c r="J41" s="48">
        <v>250000</v>
      </c>
      <c r="K41" s="46" t="s">
        <v>141</v>
      </c>
      <c r="L41" s="46">
        <v>1</v>
      </c>
      <c r="M41" s="47">
        <f t="shared" si="10"/>
        <v>3</v>
      </c>
      <c r="N41" s="46"/>
      <c r="O41" s="46">
        <f t="shared" si="11"/>
        <v>3</v>
      </c>
      <c r="P41" s="48">
        <f t="shared" ref="P41:P42" si="13">J41</f>
        <v>250000</v>
      </c>
      <c r="Q41" s="53" t="s">
        <v>18</v>
      </c>
      <c r="R41" s="53">
        <v>5</v>
      </c>
      <c r="T41" s="24"/>
      <c r="U41" s="24"/>
    </row>
    <row r="42" spans="1:21" s="23" customFormat="1" x14ac:dyDescent="0.4">
      <c r="A42" s="54">
        <v>3.19</v>
      </c>
      <c r="B42" s="46" t="s">
        <v>51</v>
      </c>
      <c r="C42" s="46" t="s">
        <v>142</v>
      </c>
      <c r="D42" s="46" t="s">
        <v>34</v>
      </c>
      <c r="E42" s="46" t="s">
        <v>15</v>
      </c>
      <c r="F42" s="47">
        <v>5</v>
      </c>
      <c r="G42" s="47">
        <v>4</v>
      </c>
      <c r="H42" s="46" t="s">
        <v>55</v>
      </c>
      <c r="I42" s="47">
        <f t="shared" si="9"/>
        <v>20</v>
      </c>
      <c r="J42" s="48">
        <v>100000</v>
      </c>
      <c r="K42" s="46" t="s">
        <v>143</v>
      </c>
      <c r="L42" s="46">
        <v>2</v>
      </c>
      <c r="M42" s="47">
        <f t="shared" si="10"/>
        <v>4</v>
      </c>
      <c r="N42" s="46"/>
      <c r="O42" s="46">
        <f t="shared" si="11"/>
        <v>8</v>
      </c>
      <c r="P42" s="48">
        <f t="shared" si="13"/>
        <v>100000</v>
      </c>
      <c r="Q42" s="53" t="s">
        <v>18</v>
      </c>
      <c r="R42" s="53">
        <v>5</v>
      </c>
      <c r="T42" s="24"/>
      <c r="U42" s="24"/>
    </row>
    <row r="43" spans="1:21" s="23" customFormat="1" ht="47.45" customHeight="1" x14ac:dyDescent="0.4">
      <c r="A43" s="54">
        <v>3.22</v>
      </c>
      <c r="B43" s="46" t="s">
        <v>66</v>
      </c>
      <c r="C43" s="46" t="s">
        <v>175</v>
      </c>
      <c r="D43" s="46" t="s">
        <v>34</v>
      </c>
      <c r="E43" s="46" t="s">
        <v>15</v>
      </c>
      <c r="F43" s="47">
        <v>3</v>
      </c>
      <c r="G43" s="47">
        <v>5</v>
      </c>
      <c r="H43" s="46" t="s">
        <v>55</v>
      </c>
      <c r="I43" s="47">
        <f t="shared" si="9"/>
        <v>15</v>
      </c>
      <c r="J43" s="48">
        <v>20000</v>
      </c>
      <c r="K43" s="46" t="s">
        <v>176</v>
      </c>
      <c r="L43" s="46">
        <v>1</v>
      </c>
      <c r="M43" s="47">
        <f t="shared" si="10"/>
        <v>5</v>
      </c>
      <c r="N43" s="46"/>
      <c r="O43" s="46">
        <f t="shared" si="11"/>
        <v>5</v>
      </c>
      <c r="P43" s="48">
        <f t="shared" ref="P43" si="14">J43</f>
        <v>20000</v>
      </c>
      <c r="Q43" s="53" t="s">
        <v>18</v>
      </c>
      <c r="R43" s="53">
        <v>5</v>
      </c>
      <c r="T43" s="24"/>
      <c r="U43" s="24"/>
    </row>
    <row r="44" spans="1:21" s="23" customFormat="1" ht="67.5" x14ac:dyDescent="0.4">
      <c r="A44" s="54">
        <v>3.3200000000000101</v>
      </c>
      <c r="B44" s="46" t="s">
        <v>67</v>
      </c>
      <c r="C44" s="46" t="s">
        <v>145</v>
      </c>
      <c r="D44" s="46" t="s">
        <v>34</v>
      </c>
      <c r="E44" s="46" t="s">
        <v>15</v>
      </c>
      <c r="F44" s="47">
        <v>2</v>
      </c>
      <c r="G44" s="47">
        <v>3</v>
      </c>
      <c r="H44" s="46" t="s">
        <v>55</v>
      </c>
      <c r="I44" s="47">
        <f t="shared" si="9"/>
        <v>6</v>
      </c>
      <c r="J44" s="48">
        <v>50000</v>
      </c>
      <c r="K44" s="46" t="s">
        <v>144</v>
      </c>
      <c r="L44" s="46">
        <v>2</v>
      </c>
      <c r="M44" s="47">
        <f t="shared" si="10"/>
        <v>3</v>
      </c>
      <c r="N44" s="46"/>
      <c r="O44" s="46">
        <f t="shared" si="11"/>
        <v>6</v>
      </c>
      <c r="P44" s="48">
        <f t="shared" ref="P44:P46" si="15">J44</f>
        <v>50000</v>
      </c>
      <c r="Q44" s="53" t="s">
        <v>18</v>
      </c>
      <c r="R44" s="53">
        <v>5</v>
      </c>
      <c r="T44" s="24"/>
      <c r="U44" s="24"/>
    </row>
    <row r="45" spans="1:21" s="23" customFormat="1" ht="40.5" x14ac:dyDescent="0.4">
      <c r="A45" s="54">
        <v>3.3600000000000101</v>
      </c>
      <c r="B45" s="46" t="s">
        <v>69</v>
      </c>
      <c r="C45" s="46" t="s">
        <v>61</v>
      </c>
      <c r="D45" s="46" t="s">
        <v>34</v>
      </c>
      <c r="E45" s="46" t="s">
        <v>16</v>
      </c>
      <c r="F45" s="47">
        <v>4</v>
      </c>
      <c r="G45" s="47">
        <v>4</v>
      </c>
      <c r="H45" s="46" t="s">
        <v>55</v>
      </c>
      <c r="I45" s="47">
        <f t="shared" si="9"/>
        <v>16</v>
      </c>
      <c r="J45" s="48">
        <v>500000</v>
      </c>
      <c r="K45" s="46" t="s">
        <v>146</v>
      </c>
      <c r="L45" s="46">
        <v>1</v>
      </c>
      <c r="M45" s="47">
        <f t="shared" si="10"/>
        <v>4</v>
      </c>
      <c r="N45" s="46"/>
      <c r="O45" s="46">
        <f t="shared" si="11"/>
        <v>4</v>
      </c>
      <c r="P45" s="48">
        <f t="shared" si="15"/>
        <v>500000</v>
      </c>
      <c r="Q45" s="53" t="s">
        <v>18</v>
      </c>
      <c r="R45" s="53">
        <v>5</v>
      </c>
      <c r="T45" s="24"/>
      <c r="U45" s="24"/>
    </row>
    <row r="46" spans="1:21" s="23" customFormat="1" ht="27" x14ac:dyDescent="0.4">
      <c r="A46" s="54">
        <v>3.41</v>
      </c>
      <c r="B46" s="46" t="s">
        <v>92</v>
      </c>
      <c r="C46" s="46" t="s">
        <v>103</v>
      </c>
      <c r="D46" s="46" t="s">
        <v>30</v>
      </c>
      <c r="E46" s="46" t="s">
        <v>15</v>
      </c>
      <c r="F46" s="47">
        <v>5</v>
      </c>
      <c r="G46" s="47">
        <v>5</v>
      </c>
      <c r="H46" s="46"/>
      <c r="I46" s="47">
        <f t="shared" si="9"/>
        <v>25</v>
      </c>
      <c r="J46" s="48">
        <v>100000</v>
      </c>
      <c r="K46" s="46" t="s">
        <v>147</v>
      </c>
      <c r="L46" s="46">
        <v>3</v>
      </c>
      <c r="M46" s="47">
        <f t="shared" si="10"/>
        <v>5</v>
      </c>
      <c r="N46" s="46"/>
      <c r="O46" s="46">
        <f t="shared" si="11"/>
        <v>15</v>
      </c>
      <c r="P46" s="48">
        <f t="shared" si="15"/>
        <v>100000</v>
      </c>
      <c r="Q46" s="53" t="s">
        <v>18</v>
      </c>
      <c r="R46" s="53"/>
      <c r="T46" s="24"/>
      <c r="U46" s="24"/>
    </row>
    <row r="47" spans="1:21" ht="14.25" customHeight="1" x14ac:dyDescent="0.4">
      <c r="A47" s="52" t="s">
        <v>14</v>
      </c>
      <c r="B47" s="52"/>
      <c r="C47" s="52"/>
      <c r="D47" s="52"/>
      <c r="E47" s="52"/>
      <c r="F47" s="52"/>
      <c r="G47" s="52"/>
      <c r="H47" s="52"/>
      <c r="I47" s="52"/>
      <c r="J47" s="52"/>
      <c r="K47" s="52"/>
      <c r="L47" s="52"/>
      <c r="M47" s="52"/>
      <c r="N47" s="52"/>
      <c r="O47" s="52"/>
      <c r="P47" s="52"/>
      <c r="Q47" s="52"/>
      <c r="R47" s="52"/>
    </row>
    <row r="48" spans="1:21" s="23" customFormat="1" ht="40.5" x14ac:dyDescent="0.4">
      <c r="A48" s="54">
        <v>4.01</v>
      </c>
      <c r="B48" s="46" t="s">
        <v>70</v>
      </c>
      <c r="C48" s="46" t="s">
        <v>177</v>
      </c>
      <c r="D48" s="46" t="s">
        <v>34</v>
      </c>
      <c r="E48" s="46" t="s">
        <v>15</v>
      </c>
      <c r="F48" s="47">
        <v>4</v>
      </c>
      <c r="G48" s="47">
        <v>4</v>
      </c>
      <c r="H48" s="46"/>
      <c r="I48" s="47">
        <f>F48*G48</f>
        <v>16</v>
      </c>
      <c r="J48" s="48">
        <v>25000</v>
      </c>
      <c r="K48" s="46" t="s">
        <v>178</v>
      </c>
      <c r="L48" s="46">
        <v>2</v>
      </c>
      <c r="M48" s="47">
        <f>G48</f>
        <v>4</v>
      </c>
      <c r="N48" s="46"/>
      <c r="O48" s="46">
        <f>L48*M48</f>
        <v>8</v>
      </c>
      <c r="P48" s="48">
        <f>J48</f>
        <v>25000</v>
      </c>
      <c r="Q48" s="53" t="s">
        <v>18</v>
      </c>
      <c r="R48" s="53">
        <v>4</v>
      </c>
      <c r="T48" s="24"/>
      <c r="U48" s="24"/>
    </row>
    <row r="49" spans="1:21" s="23" customFormat="1" ht="54" x14ac:dyDescent="0.4">
      <c r="A49" s="54">
        <v>4.0199999999999996</v>
      </c>
      <c r="B49" s="46" t="s">
        <v>68</v>
      </c>
      <c r="C49" s="46" t="s">
        <v>40</v>
      </c>
      <c r="D49" s="46" t="s">
        <v>30</v>
      </c>
      <c r="E49" s="46" t="s">
        <v>15</v>
      </c>
      <c r="F49" s="47">
        <v>4</v>
      </c>
      <c r="G49" s="47">
        <v>3</v>
      </c>
      <c r="H49" s="46"/>
      <c r="I49" s="47">
        <f t="shared" ref="I49:I62" si="16">F49*G49</f>
        <v>12</v>
      </c>
      <c r="J49" s="48">
        <v>50000</v>
      </c>
      <c r="K49" s="46" t="s">
        <v>148</v>
      </c>
      <c r="L49" s="46">
        <v>1</v>
      </c>
      <c r="M49" s="47">
        <f t="shared" ref="M49:M60" si="17">G49</f>
        <v>3</v>
      </c>
      <c r="N49" s="46"/>
      <c r="O49" s="46">
        <f t="shared" ref="O49:O62" si="18">L49*M49</f>
        <v>3</v>
      </c>
      <c r="P49" s="48">
        <f t="shared" ref="P49:P54" si="19">J49</f>
        <v>50000</v>
      </c>
      <c r="Q49" s="53" t="s">
        <v>18</v>
      </c>
      <c r="R49" s="53">
        <v>4</v>
      </c>
      <c r="T49" s="24"/>
      <c r="U49" s="24"/>
    </row>
    <row r="50" spans="1:21" s="23" customFormat="1" ht="40.5" x14ac:dyDescent="0.4">
      <c r="A50" s="54">
        <v>4.04</v>
      </c>
      <c r="B50" s="46" t="s">
        <v>71</v>
      </c>
      <c r="C50" s="46" t="s">
        <v>179</v>
      </c>
      <c r="D50" s="46" t="s">
        <v>30</v>
      </c>
      <c r="E50" s="46" t="s">
        <v>15</v>
      </c>
      <c r="F50" s="47">
        <v>4</v>
      </c>
      <c r="G50" s="47">
        <v>5</v>
      </c>
      <c r="H50" s="46"/>
      <c r="I50" s="47">
        <f t="shared" si="16"/>
        <v>20</v>
      </c>
      <c r="J50" s="48">
        <v>20000</v>
      </c>
      <c r="K50" s="46" t="s">
        <v>180</v>
      </c>
      <c r="L50" s="46">
        <v>2</v>
      </c>
      <c r="M50" s="47">
        <f t="shared" si="17"/>
        <v>5</v>
      </c>
      <c r="N50" s="46"/>
      <c r="O50" s="46">
        <f t="shared" si="18"/>
        <v>10</v>
      </c>
      <c r="P50" s="48">
        <f t="shared" si="19"/>
        <v>20000</v>
      </c>
      <c r="Q50" s="53" t="s">
        <v>18</v>
      </c>
      <c r="R50" s="53">
        <v>4</v>
      </c>
      <c r="T50" s="24"/>
      <c r="U50" s="24"/>
    </row>
    <row r="51" spans="1:21" s="23" customFormat="1" ht="27" x14ac:dyDescent="0.4">
      <c r="A51" s="54">
        <v>4.0999999999999996</v>
      </c>
      <c r="B51" s="46" t="s">
        <v>73</v>
      </c>
      <c r="C51" s="46" t="s">
        <v>181</v>
      </c>
      <c r="D51" s="46" t="s">
        <v>63</v>
      </c>
      <c r="E51" s="46" t="s">
        <v>15</v>
      </c>
      <c r="F51" s="47"/>
      <c r="G51" s="47"/>
      <c r="H51" s="46"/>
      <c r="I51" s="47">
        <f t="shared" si="16"/>
        <v>0</v>
      </c>
      <c r="J51" s="48">
        <v>0</v>
      </c>
      <c r="K51" s="46" t="s">
        <v>150</v>
      </c>
      <c r="L51" s="46"/>
      <c r="M51" s="47">
        <f t="shared" si="17"/>
        <v>0</v>
      </c>
      <c r="N51" s="46"/>
      <c r="O51" s="46">
        <f t="shared" si="18"/>
        <v>0</v>
      </c>
      <c r="P51" s="48">
        <f t="shared" si="19"/>
        <v>0</v>
      </c>
      <c r="Q51" s="53" t="s">
        <v>18</v>
      </c>
      <c r="R51" s="53">
        <v>3</v>
      </c>
      <c r="T51" s="24"/>
      <c r="U51" s="24"/>
    </row>
    <row r="52" spans="1:21" s="23" customFormat="1" ht="27" x14ac:dyDescent="0.4">
      <c r="A52" s="54">
        <v>4.1100000000000003</v>
      </c>
      <c r="B52" s="46" t="s">
        <v>72</v>
      </c>
      <c r="C52" s="46" t="s">
        <v>182</v>
      </c>
      <c r="D52" s="46" t="s">
        <v>63</v>
      </c>
      <c r="E52" s="46" t="s">
        <v>15</v>
      </c>
      <c r="F52" s="47"/>
      <c r="G52" s="47"/>
      <c r="H52" s="46"/>
      <c r="I52" s="47">
        <f t="shared" si="16"/>
        <v>0</v>
      </c>
      <c r="J52" s="48">
        <v>0</v>
      </c>
      <c r="K52" s="46" t="s">
        <v>151</v>
      </c>
      <c r="L52" s="46"/>
      <c r="M52" s="47">
        <f t="shared" si="17"/>
        <v>0</v>
      </c>
      <c r="N52" s="46"/>
      <c r="O52" s="46">
        <f t="shared" si="18"/>
        <v>0</v>
      </c>
      <c r="P52" s="48">
        <f t="shared" si="19"/>
        <v>0</v>
      </c>
      <c r="Q52" s="53" t="s">
        <v>18</v>
      </c>
      <c r="R52" s="53">
        <v>4</v>
      </c>
      <c r="T52" s="24"/>
      <c r="U52" s="24"/>
    </row>
    <row r="53" spans="1:21" s="23" customFormat="1" ht="40.5" x14ac:dyDescent="0.4">
      <c r="A53" s="54">
        <v>4.1399999999999997</v>
      </c>
      <c r="B53" s="46" t="s">
        <v>74</v>
      </c>
      <c r="C53" s="46" t="s">
        <v>149</v>
      </c>
      <c r="D53" s="46" t="s">
        <v>30</v>
      </c>
      <c r="E53" s="46" t="s">
        <v>15</v>
      </c>
      <c r="F53" s="47">
        <v>3</v>
      </c>
      <c r="G53" s="47">
        <v>5</v>
      </c>
      <c r="H53" s="46"/>
      <c r="I53" s="47">
        <f t="shared" si="16"/>
        <v>15</v>
      </c>
      <c r="J53" s="48">
        <v>50000</v>
      </c>
      <c r="K53" s="46" t="s">
        <v>183</v>
      </c>
      <c r="L53" s="46">
        <v>1</v>
      </c>
      <c r="M53" s="47">
        <f t="shared" si="17"/>
        <v>5</v>
      </c>
      <c r="N53" s="46"/>
      <c r="O53" s="46">
        <f t="shared" si="18"/>
        <v>5</v>
      </c>
      <c r="P53" s="48">
        <f t="shared" si="19"/>
        <v>50000</v>
      </c>
      <c r="Q53" s="53" t="s">
        <v>18</v>
      </c>
      <c r="R53" s="53">
        <v>4</v>
      </c>
      <c r="T53" s="24"/>
      <c r="U53" s="24"/>
    </row>
    <row r="54" spans="1:21" s="23" customFormat="1" ht="54" x14ac:dyDescent="0.4">
      <c r="A54" s="54">
        <v>4.16</v>
      </c>
      <c r="B54" s="46" t="s">
        <v>75</v>
      </c>
      <c r="C54" s="46" t="s">
        <v>184</v>
      </c>
      <c r="D54" s="46" t="s">
        <v>65</v>
      </c>
      <c r="E54" s="46" t="s">
        <v>15</v>
      </c>
      <c r="F54" s="47">
        <v>3</v>
      </c>
      <c r="G54" s="47">
        <v>5</v>
      </c>
      <c r="H54" s="46"/>
      <c r="I54" s="47">
        <f t="shared" si="16"/>
        <v>15</v>
      </c>
      <c r="J54" s="48">
        <v>25000</v>
      </c>
      <c r="K54" s="46" t="s">
        <v>152</v>
      </c>
      <c r="L54" s="46">
        <v>3</v>
      </c>
      <c r="M54" s="47">
        <f t="shared" si="17"/>
        <v>5</v>
      </c>
      <c r="N54" s="46"/>
      <c r="O54" s="46">
        <f t="shared" si="18"/>
        <v>15</v>
      </c>
      <c r="P54" s="48">
        <f t="shared" si="19"/>
        <v>25000</v>
      </c>
      <c r="Q54" s="53" t="s">
        <v>18</v>
      </c>
      <c r="R54" s="53">
        <v>5</v>
      </c>
      <c r="T54" s="24"/>
      <c r="U54" s="24"/>
    </row>
    <row r="55" spans="1:21" s="23" customFormat="1" ht="27" x14ac:dyDescent="0.4">
      <c r="A55" s="54">
        <v>4.17</v>
      </c>
      <c r="B55" s="46" t="s">
        <v>71</v>
      </c>
      <c r="C55" s="46" t="s">
        <v>52</v>
      </c>
      <c r="D55" s="46" t="s">
        <v>63</v>
      </c>
      <c r="E55" s="46" t="s">
        <v>15</v>
      </c>
      <c r="F55" s="47">
        <v>4</v>
      </c>
      <c r="G55" s="47">
        <v>4</v>
      </c>
      <c r="H55" s="46"/>
      <c r="I55" s="47">
        <f t="shared" si="16"/>
        <v>16</v>
      </c>
      <c r="J55" s="48">
        <v>15000</v>
      </c>
      <c r="K55" s="46" t="s">
        <v>104</v>
      </c>
      <c r="L55" s="46">
        <v>1</v>
      </c>
      <c r="M55" s="47">
        <f t="shared" si="17"/>
        <v>4</v>
      </c>
      <c r="N55" s="46"/>
      <c r="O55" s="46">
        <f t="shared" si="18"/>
        <v>4</v>
      </c>
      <c r="P55" s="48">
        <f>J55</f>
        <v>15000</v>
      </c>
      <c r="Q55" s="53" t="s">
        <v>18</v>
      </c>
      <c r="R55" s="53">
        <v>2</v>
      </c>
      <c r="T55" s="24"/>
      <c r="U55" s="24"/>
    </row>
    <row r="56" spans="1:21" s="23" customFormat="1" ht="39.75" customHeight="1" x14ac:dyDescent="0.4">
      <c r="A56" s="54">
        <v>4.1900000000000004</v>
      </c>
      <c r="B56" s="46" t="s">
        <v>76</v>
      </c>
      <c r="C56" s="46" t="s">
        <v>153</v>
      </c>
      <c r="D56" s="46" t="s">
        <v>65</v>
      </c>
      <c r="E56" s="46" t="s">
        <v>16</v>
      </c>
      <c r="F56" s="47">
        <v>4</v>
      </c>
      <c r="G56" s="47">
        <v>3</v>
      </c>
      <c r="H56" s="46"/>
      <c r="I56" s="47">
        <f t="shared" si="16"/>
        <v>12</v>
      </c>
      <c r="J56" s="48">
        <v>50000</v>
      </c>
      <c r="K56" s="46" t="s">
        <v>154</v>
      </c>
      <c r="L56" s="46">
        <v>1</v>
      </c>
      <c r="M56" s="47">
        <f t="shared" si="17"/>
        <v>3</v>
      </c>
      <c r="N56" s="46"/>
      <c r="O56" s="46">
        <f t="shared" si="18"/>
        <v>3</v>
      </c>
      <c r="P56" s="48">
        <f t="shared" ref="P56" si="20">J56</f>
        <v>50000</v>
      </c>
      <c r="Q56" s="53" t="s">
        <v>18</v>
      </c>
      <c r="R56" s="53">
        <v>5</v>
      </c>
      <c r="T56" s="24"/>
      <c r="U56" s="24"/>
    </row>
    <row r="57" spans="1:21" s="23" customFormat="1" ht="27" x14ac:dyDescent="0.4">
      <c r="A57" s="54">
        <v>4.2</v>
      </c>
      <c r="B57" s="46" t="s">
        <v>81</v>
      </c>
      <c r="C57" s="46" t="s">
        <v>82</v>
      </c>
      <c r="D57" s="46" t="s">
        <v>65</v>
      </c>
      <c r="E57" s="46" t="s">
        <v>79</v>
      </c>
      <c r="F57" s="47">
        <v>4</v>
      </c>
      <c r="G57" s="47">
        <v>4</v>
      </c>
      <c r="H57" s="46"/>
      <c r="I57" s="47">
        <f t="shared" si="16"/>
        <v>16</v>
      </c>
      <c r="J57" s="48">
        <v>50000</v>
      </c>
      <c r="K57" s="46" t="s">
        <v>155</v>
      </c>
      <c r="L57" s="46">
        <v>4</v>
      </c>
      <c r="M57" s="47">
        <f t="shared" si="17"/>
        <v>4</v>
      </c>
      <c r="N57" s="46"/>
      <c r="O57" s="46">
        <f t="shared" si="18"/>
        <v>16</v>
      </c>
      <c r="P57" s="48">
        <f>J57</f>
        <v>50000</v>
      </c>
      <c r="Q57" s="53" t="s">
        <v>18</v>
      </c>
      <c r="R57" s="53">
        <v>4</v>
      </c>
      <c r="T57" s="24"/>
      <c r="U57" s="24"/>
    </row>
    <row r="58" spans="1:21" s="23" customFormat="1" ht="40.5" x14ac:dyDescent="0.4">
      <c r="A58" s="54">
        <v>4.2300000000000004</v>
      </c>
      <c r="B58" s="46" t="s">
        <v>86</v>
      </c>
      <c r="C58" s="46" t="s">
        <v>87</v>
      </c>
      <c r="D58" s="46" t="s">
        <v>88</v>
      </c>
      <c r="E58" s="46" t="s">
        <v>16</v>
      </c>
      <c r="F58" s="47">
        <v>4</v>
      </c>
      <c r="G58" s="47">
        <v>4</v>
      </c>
      <c r="H58" s="46"/>
      <c r="I58" s="47">
        <f t="shared" si="16"/>
        <v>16</v>
      </c>
      <c r="J58" s="48">
        <v>15000</v>
      </c>
      <c r="K58" s="46" t="s">
        <v>89</v>
      </c>
      <c r="L58" s="46">
        <v>2</v>
      </c>
      <c r="M58" s="47">
        <f t="shared" si="17"/>
        <v>4</v>
      </c>
      <c r="N58" s="46"/>
      <c r="O58" s="46">
        <f t="shared" si="18"/>
        <v>8</v>
      </c>
      <c r="P58" s="48">
        <f t="shared" ref="P58:P60" si="21">J58</f>
        <v>15000</v>
      </c>
      <c r="Q58" s="53" t="s">
        <v>18</v>
      </c>
      <c r="R58" s="53">
        <v>4</v>
      </c>
      <c r="T58" s="24"/>
      <c r="U58" s="24"/>
    </row>
    <row r="59" spans="1:21" s="23" customFormat="1" ht="27" x14ac:dyDescent="0.4">
      <c r="A59" s="54">
        <v>4.25</v>
      </c>
      <c r="B59" s="46" t="s">
        <v>98</v>
      </c>
      <c r="C59" s="46" t="s">
        <v>93</v>
      </c>
      <c r="D59" s="46" t="s">
        <v>85</v>
      </c>
      <c r="E59" s="46" t="s">
        <v>79</v>
      </c>
      <c r="F59" s="47">
        <v>4</v>
      </c>
      <c r="G59" s="47">
        <v>4</v>
      </c>
      <c r="H59" s="46"/>
      <c r="I59" s="47">
        <f t="shared" si="16"/>
        <v>16</v>
      </c>
      <c r="J59" s="48">
        <v>100000</v>
      </c>
      <c r="K59" s="46" t="s">
        <v>94</v>
      </c>
      <c r="L59" s="46">
        <v>2</v>
      </c>
      <c r="M59" s="47">
        <f t="shared" si="17"/>
        <v>4</v>
      </c>
      <c r="N59" s="46"/>
      <c r="O59" s="46">
        <f t="shared" si="18"/>
        <v>8</v>
      </c>
      <c r="P59" s="48">
        <f t="shared" si="21"/>
        <v>100000</v>
      </c>
      <c r="Q59" s="53" t="s">
        <v>18</v>
      </c>
      <c r="R59" s="53">
        <v>5</v>
      </c>
      <c r="T59" s="24"/>
      <c r="U59" s="24"/>
    </row>
    <row r="60" spans="1:21" s="23" customFormat="1" ht="40.5" x14ac:dyDescent="0.4">
      <c r="A60" s="54">
        <v>4.26</v>
      </c>
      <c r="B60" s="46" t="s">
        <v>98</v>
      </c>
      <c r="C60" s="46" t="s">
        <v>156</v>
      </c>
      <c r="D60" s="46" t="s">
        <v>85</v>
      </c>
      <c r="E60" s="46" t="s">
        <v>79</v>
      </c>
      <c r="F60" s="47">
        <v>3</v>
      </c>
      <c r="G60" s="47">
        <v>4</v>
      </c>
      <c r="H60" s="46"/>
      <c r="I60" s="47">
        <f t="shared" si="16"/>
        <v>12</v>
      </c>
      <c r="J60" s="48">
        <v>50000</v>
      </c>
      <c r="K60" s="46" t="s">
        <v>94</v>
      </c>
      <c r="L60" s="46">
        <v>3</v>
      </c>
      <c r="M60" s="47">
        <f t="shared" si="17"/>
        <v>4</v>
      </c>
      <c r="N60" s="46"/>
      <c r="O60" s="46">
        <f t="shared" si="18"/>
        <v>12</v>
      </c>
      <c r="P60" s="48">
        <f t="shared" si="21"/>
        <v>50000</v>
      </c>
      <c r="Q60" s="53" t="s">
        <v>18</v>
      </c>
      <c r="R60" s="53">
        <v>5</v>
      </c>
      <c r="T60" s="24"/>
      <c r="U60" s="24"/>
    </row>
    <row r="61" spans="1:21" s="23" customFormat="1" ht="27" x14ac:dyDescent="0.4">
      <c r="A61" s="54">
        <v>4.28</v>
      </c>
      <c r="B61" s="46" t="s">
        <v>96</v>
      </c>
      <c r="C61" s="46" t="s">
        <v>99</v>
      </c>
      <c r="D61" s="46" t="s">
        <v>85</v>
      </c>
      <c r="E61" s="46" t="s">
        <v>79</v>
      </c>
      <c r="F61" s="47">
        <v>4</v>
      </c>
      <c r="G61" s="47">
        <v>4</v>
      </c>
      <c r="H61" s="46"/>
      <c r="I61" s="47">
        <f t="shared" si="16"/>
        <v>16</v>
      </c>
      <c r="J61" s="48">
        <v>50000</v>
      </c>
      <c r="K61" s="46" t="s">
        <v>157</v>
      </c>
      <c r="L61" s="46">
        <v>3</v>
      </c>
      <c r="M61" s="47">
        <f t="shared" ref="M61:M62" si="22">G61</f>
        <v>4</v>
      </c>
      <c r="N61" s="46"/>
      <c r="O61" s="46">
        <f t="shared" si="18"/>
        <v>12</v>
      </c>
      <c r="P61" s="48">
        <f t="shared" ref="P61:P62" si="23">J61</f>
        <v>50000</v>
      </c>
      <c r="Q61" s="53" t="s">
        <v>18</v>
      </c>
      <c r="R61" s="53">
        <v>5</v>
      </c>
      <c r="T61" s="24"/>
      <c r="U61" s="24"/>
    </row>
    <row r="62" spans="1:21" s="23" customFormat="1" ht="27" x14ac:dyDescent="0.4">
      <c r="A62" s="54">
        <v>4.29</v>
      </c>
      <c r="B62" s="46" t="s">
        <v>95</v>
      </c>
      <c r="C62" s="46" t="s">
        <v>100</v>
      </c>
      <c r="D62" s="46" t="s">
        <v>101</v>
      </c>
      <c r="E62" s="46" t="s">
        <v>79</v>
      </c>
      <c r="F62" s="47">
        <v>4</v>
      </c>
      <c r="G62" s="47">
        <v>4</v>
      </c>
      <c r="H62" s="46"/>
      <c r="I62" s="47">
        <f t="shared" si="16"/>
        <v>16</v>
      </c>
      <c r="J62" s="48">
        <v>100000</v>
      </c>
      <c r="K62" s="46" t="s">
        <v>158</v>
      </c>
      <c r="L62" s="46">
        <v>4</v>
      </c>
      <c r="M62" s="47">
        <f t="shared" si="22"/>
        <v>4</v>
      </c>
      <c r="N62" s="46"/>
      <c r="O62" s="46">
        <f t="shared" si="18"/>
        <v>16</v>
      </c>
      <c r="P62" s="48">
        <f t="shared" si="23"/>
        <v>100000</v>
      </c>
      <c r="Q62" s="53" t="s">
        <v>18</v>
      </c>
      <c r="R62" s="53">
        <v>5</v>
      </c>
      <c r="T62" s="24"/>
      <c r="U62" s="24"/>
    </row>
    <row r="63" spans="1:21" x14ac:dyDescent="0.4">
      <c r="A63" s="16"/>
      <c r="B63" s="17"/>
      <c r="C63" s="18"/>
      <c r="D63" s="19"/>
      <c r="E63" s="19"/>
      <c r="F63" s="20"/>
      <c r="G63" s="20"/>
      <c r="H63" s="21"/>
      <c r="I63" s="7"/>
      <c r="K63" s="19"/>
      <c r="L63" s="21"/>
      <c r="M63" s="21"/>
      <c r="N63" s="21"/>
      <c r="O63" s="22"/>
    </row>
    <row r="64" spans="1:21" ht="14.25" customHeight="1" x14ac:dyDescent="0.4">
      <c r="A64" s="3"/>
      <c r="B64" s="3"/>
      <c r="C64" s="4"/>
      <c r="D64" s="1"/>
      <c r="E64" s="1"/>
      <c r="F64" s="1"/>
      <c r="G64" s="1"/>
      <c r="H64" s="1"/>
      <c r="I64" s="5"/>
      <c r="K64" s="1"/>
      <c r="L64" s="45" t="s">
        <v>24</v>
      </c>
      <c r="M64" s="55"/>
      <c r="N64" s="55"/>
      <c r="O64" s="55"/>
      <c r="P64" s="55"/>
      <c r="Q64" s="12">
        <f>SUM(P7+P10+P13+P24+P26+P30+P33+P45+P56+P58)</f>
        <v>1280000</v>
      </c>
      <c r="T64" s="2"/>
    </row>
    <row r="65" spans="1:18" x14ac:dyDescent="0.4">
      <c r="A65" s="3"/>
      <c r="B65" s="3"/>
      <c r="C65" s="4"/>
      <c r="D65" s="1"/>
      <c r="E65" s="1"/>
      <c r="F65" s="1"/>
      <c r="G65" s="1"/>
      <c r="H65" s="1"/>
      <c r="I65" s="5"/>
      <c r="K65" s="1"/>
      <c r="L65" s="11" t="s">
        <v>23</v>
      </c>
      <c r="M65" s="1"/>
      <c r="N65" s="1"/>
      <c r="O65" s="6"/>
      <c r="Q65" s="12">
        <f>SUM(P6+P8+P11+P12+P14+P15+P16+P17+P18+P19+P22+P23+P25+P27+P28+P31+P32+P34+P35+P36+P37+P38+P39+P40+P41+P42+P43+P44+P46+P48+P49+P50+P51+P52+P53+P54+P55+P57+P59+P60+P61+P62)</f>
        <v>2005000</v>
      </c>
      <c r="R65" s="15"/>
    </row>
  </sheetData>
  <mergeCells count="20">
    <mergeCell ref="L64:P64"/>
    <mergeCell ref="N1:O1"/>
    <mergeCell ref="N2:O2"/>
    <mergeCell ref="E3:E4"/>
    <mergeCell ref="L3:O3"/>
    <mergeCell ref="K3:K4"/>
    <mergeCell ref="J3:J4"/>
    <mergeCell ref="F3:I3"/>
    <mergeCell ref="A1:K2"/>
    <mergeCell ref="R3:R4"/>
    <mergeCell ref="A5:R5"/>
    <mergeCell ref="A21:R21"/>
    <mergeCell ref="A29:R29"/>
    <mergeCell ref="A47:R47"/>
    <mergeCell ref="P3:P4"/>
    <mergeCell ref="Q3:Q4"/>
    <mergeCell ref="D3:D4"/>
    <mergeCell ref="A3:A4"/>
    <mergeCell ref="B3:B4"/>
    <mergeCell ref="C3:C4"/>
  </mergeCells>
  <conditionalFormatting sqref="I6:I20 O6:O20 I30:I46 O30:O46 I48:I62 O48:O62">
    <cfRule type="cellIs" dxfId="5" priority="169" operator="between">
      <formula>17</formula>
      <formula>25</formula>
    </cfRule>
    <cfRule type="cellIs" dxfId="4" priority="170" operator="between">
      <formula>9</formula>
      <formula>16</formula>
    </cfRule>
    <cfRule type="cellIs" dxfId="3" priority="171" operator="between">
      <formula>0</formula>
      <formula>8</formula>
    </cfRule>
  </conditionalFormatting>
  <conditionalFormatting sqref="I22:I28 O22:O28">
    <cfRule type="cellIs" dxfId="2" priority="1" operator="between">
      <formula>17</formula>
      <formula>25</formula>
    </cfRule>
    <cfRule type="cellIs" dxfId="1" priority="2" operator="between">
      <formula>9</formula>
      <formula>16</formula>
    </cfRule>
    <cfRule type="cellIs" dxfId="0" priority="3" operator="between">
      <formula>0</formula>
      <formula>8</formula>
    </cfRule>
  </conditionalFormatting>
  <pageMargins left="0.70866141732283472" right="0.70866141732283472" top="0.74803149606299213" bottom="0.74803149606299213" header="0.31496062992125984" footer="0.31496062992125984"/>
  <pageSetup paperSize="8" scale="63" fitToHeight="0" orientation="landscape" r:id="rId1"/>
  <rowBreaks count="1" manualBreakCount="1">
    <brk id="28" max="17"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Sheet1!$B$2:$B$3</xm:f>
          </x14:formula1>
          <xm:sqref>Q6:Q20 Q22:Q28 Q30:Q46 Q48:Q62</xm:sqref>
        </x14:dataValidation>
        <x14:dataValidation type="list" allowBlank="1" showInputMessage="1" showErrorMessage="1" xr:uid="{00000000-0002-0000-0000-000001000000}">
          <x14:formula1>
            <xm:f>Sheet1!$B$6:$B$7</xm:f>
          </x14:formula1>
          <xm:sqref>E6:E20 E22:E28 E30:E46 E48:E62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11"/>
  <sheetViews>
    <sheetView workbookViewId="0">
      <selection activeCell="B11" sqref="B11"/>
    </sheetView>
  </sheetViews>
  <sheetFormatPr defaultRowHeight="13.15" x14ac:dyDescent="0.4"/>
  <sheetData>
    <row r="2" spans="2:2" x14ac:dyDescent="0.4">
      <c r="B2" s="8" t="s">
        <v>18</v>
      </c>
    </row>
    <row r="3" spans="2:2" x14ac:dyDescent="0.4">
      <c r="B3" s="8" t="s">
        <v>19</v>
      </c>
    </row>
    <row r="6" spans="2:2" x14ac:dyDescent="0.4">
      <c r="B6" s="8" t="s">
        <v>15</v>
      </c>
    </row>
    <row r="7" spans="2:2" x14ac:dyDescent="0.4">
      <c r="B7" s="8" t="s">
        <v>16</v>
      </c>
    </row>
    <row r="9" spans="2:2" x14ac:dyDescent="0.4">
      <c r="B9">
        <v>4</v>
      </c>
    </row>
    <row r="10" spans="2:2" x14ac:dyDescent="0.4">
      <c r="B10">
        <v>5</v>
      </c>
    </row>
    <row r="11" spans="2:2" x14ac:dyDescent="0.4">
      <c r="B11">
        <v>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e23f5b4-d857-4037-8dee-ba0611e63e4e" xsi:nil="true"/>
    <SharedWithUsers xmlns="0d30eafe-ee1a-4a4a-81f7-99e9fc773d20">
      <UserInfo>
        <DisplayName/>
        <AccountId xsi:nil="true"/>
        <AccountType/>
      </UserInfo>
    </SharedWithUsers>
    <lcf76f155ced4ddcb4097134ff3c332f xmlns="0d30eafe-ee1a-4a4a-81f7-99e9fc773d2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49F40F45383047A560C3D8243AE1D8" ma:contentTypeVersion="16" ma:contentTypeDescription="Create a new document." ma:contentTypeScope="" ma:versionID="48afdb003a9d958d0e1dc883f6456783">
  <xsd:schema xmlns:xsd="http://www.w3.org/2001/XMLSchema" xmlns:xs="http://www.w3.org/2001/XMLSchema" xmlns:p="http://schemas.microsoft.com/office/2006/metadata/properties" xmlns:ns2="0d30eafe-ee1a-4a4a-81f7-99e9fc773d20" xmlns:ns3="ee23f5b4-d857-4037-8dee-ba0611e63e4e" targetNamespace="http://schemas.microsoft.com/office/2006/metadata/properties" ma:root="true" ma:fieldsID="710d69fe4a68666126dcb75e0c049c72" ns2:_="" ns3:_="">
    <xsd:import namespace="0d30eafe-ee1a-4a4a-81f7-99e9fc773d20"/>
    <xsd:import namespace="ee23f5b4-d857-4037-8dee-ba0611e63e4e"/>
    <xsd:element name="properties">
      <xsd:complexType>
        <xsd:sequence>
          <xsd:element name="documentManagement">
            <xsd:complexType>
              <xsd:all>
                <xsd:element ref="ns2:SharedWithUsers" minOccurs="0"/>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30eafe-ee1a-4a4a-81f7-99e9fc773d20" elementFormDefault="qualified">
    <xsd:import namespace="http://schemas.microsoft.com/office/2006/documentManagement/types"/>
    <xsd:import namespace="http://schemas.microsoft.com/office/infopath/2007/PartnerControls"/>
    <xsd:element name="SharedWithUsers" ma:index="8" nillable="true" ma:displayName="Shared With" ma:list="UserInfo" ma:SearchPeopleOnly="false" ma:internalName="SharedWithUsers" ma:readOnly="fals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lcf76f155ced4ddcb4097134ff3c332f" ma:index="10" nillable="true" ma:taxonomy="true" ma:internalName="lcf76f155ced4ddcb4097134ff3c332f" ma:taxonomyFieldName="MediaServiceImageTags" ma:displayName="Image Tags" ma:readOnly="false" ma:fieldId="{5cf76f15-5ced-4ddc-b409-7134ff3c332f}" ma:taxonomyMulti="true" ma:sspId="f6027cd0-be5d-4201-9da1-ccdd08a560bf" ma:termSetId="09814cd3-568e-fe90-9814-8d621ff8fb84" ma:anchorId="fba54fb3-c3e1-fe81-a776-ca4b69148c4d" ma:open="true" ma:isKeyword="false">
      <xsd:complexType>
        <xsd:sequence>
          <xsd:element ref="pc:Terms" minOccurs="0" maxOccurs="1"/>
        </xsd:sequence>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e23f5b4-d857-4037-8dee-ba0611e63e4e" elementFormDefault="qualified">
    <xsd:import namespace="http://schemas.microsoft.com/office/2006/documentManagement/types"/>
    <xsd:import namespace="http://schemas.microsoft.com/office/infopath/2007/PartnerControls"/>
    <xsd:element name="TaxCatchAll" ma:index="11" nillable="true" ma:displayName="Taxonomy Catch All Column" ma:hidden="true" ma:list="{14eaa29e-6ef3-4110-86ca-053cb2bb43da}" ma:internalName="TaxCatchAll" ma:showField="CatchAllData" ma:web="ee23f5b4-d857-4037-8dee-ba0611e63e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FAD1B2-0A15-4835-90AC-61C59B0F3CB8}">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037d20fc-3088-4732-a55c-4ed44cb1523f"/>
    <ds:schemaRef ds:uri="http://www.w3.org/XML/1998/namespace"/>
    <ds:schemaRef ds:uri="ee23f5b4-d857-4037-8dee-ba0611e63e4e"/>
    <ds:schemaRef ds:uri="0d30eafe-ee1a-4a4a-81f7-99e9fc773d20"/>
  </ds:schemaRefs>
</ds:datastoreItem>
</file>

<file path=customXml/itemProps2.xml><?xml version="1.0" encoding="utf-8"?>
<ds:datastoreItem xmlns:ds="http://schemas.openxmlformats.org/officeDocument/2006/customXml" ds:itemID="{54F83B26-9C8F-478C-8AC1-5EEF7567F19F}">
  <ds:schemaRefs>
    <ds:schemaRef ds:uri="http://schemas.microsoft.com/sharepoint/v3/contenttype/forms"/>
  </ds:schemaRefs>
</ds:datastoreItem>
</file>

<file path=customXml/itemProps3.xml><?xml version="1.0" encoding="utf-8"?>
<ds:datastoreItem xmlns:ds="http://schemas.openxmlformats.org/officeDocument/2006/customXml" ds:itemID="{37B9F688-60E2-4445-A5E5-59EE21125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30eafe-ee1a-4a4a-81f7-99e9fc773d20"/>
    <ds:schemaRef ds:uri="ee23f5b4-d857-4037-8dee-ba0611e63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Table 1</vt:lpstr>
      <vt:lpstr>Sheet1</vt:lpstr>
      <vt:lpstr>'Table 1'!Print_Area</vt:lpstr>
      <vt:lpstr>'Table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Project risk register</dc:title>
  <dc:creator>Charles, John 2 (MS)</dc:creator>
  <cp:lastModifiedBy>James, Max</cp:lastModifiedBy>
  <cp:lastPrinted>2024-06-19T10:56:33Z</cp:lastPrinted>
  <dcterms:created xsi:type="dcterms:W3CDTF">2018-02-27T13:46:41Z</dcterms:created>
  <dcterms:modified xsi:type="dcterms:W3CDTF">2025-05-07T10:11:31Z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0x010100BB49F40F45383047A560C3D8243AE1D8</vt:lpwstr>
  </property>
  <property fmtid="{D5CDD505-2E9C-101B-9397-08002B2CF9AE}" pid="3" name="Order">
    <vt:r8>812500</vt:r8>
  </property>
  <property fmtid="{D5CDD505-2E9C-101B-9397-08002B2CF9AE}" pid="4" name="MediaServiceImageTags">
    <vt:lpwstr/>
  </property>
</Properties>
</file>