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matt_\Desktop\"/>
    </mc:Choice>
  </mc:AlternateContent>
  <xr:revisionPtr revIDLastSave="0" documentId="13_ncr:1_{D78EE184-6BBA-4F92-B987-6504A7B1036C}" xr6:coauthVersionLast="45" xr6:coauthVersionMax="45" xr10:uidLastSave="{00000000-0000-0000-0000-000000000000}"/>
  <bookViews>
    <workbookView xWindow="6450" yWindow="0" windowWidth="13650" windowHeight="100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1" l="1"/>
  <c r="I13" i="1" l="1"/>
  <c r="I12" i="1"/>
  <c r="I11" i="1"/>
  <c r="I10" i="1"/>
  <c r="I9" i="1"/>
  <c r="I8" i="1"/>
  <c r="I7" i="1"/>
  <c r="I5" i="1"/>
  <c r="I4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5" i="1"/>
  <c r="G4" i="1"/>
  <c r="I6" i="1"/>
  <c r="G6" i="1"/>
</calcChain>
</file>

<file path=xl/sharedStrings.xml><?xml version="1.0" encoding="utf-8"?>
<sst xmlns="http://schemas.openxmlformats.org/spreadsheetml/2006/main" count="71" uniqueCount="36">
  <si>
    <t>Manufacturing, Design and Technology Exam Data 2018-19</t>
  </si>
  <si>
    <t>Location</t>
  </si>
  <si>
    <t>Tool</t>
  </si>
  <si>
    <t>Supplier</t>
  </si>
  <si>
    <t>Material</t>
  </si>
  <si>
    <t>length</t>
  </si>
  <si>
    <t>Dia. mm</t>
  </si>
  <si>
    <t>Vc m/min</t>
  </si>
  <si>
    <t>Vf
mm/min</t>
  </si>
  <si>
    <t>fz mm</t>
  </si>
  <si>
    <t>Teeth</t>
  </si>
  <si>
    <t>Max depth of cut
mm</t>
  </si>
  <si>
    <t>WNT</t>
  </si>
  <si>
    <t>steel</t>
  </si>
  <si>
    <t>FACING TOOL 50MM</t>
  </si>
  <si>
    <t>FACING 50MM</t>
  </si>
  <si>
    <t>CUTTER 25MM</t>
  </si>
  <si>
    <t>CUTTER 16MM L/S</t>
  </si>
  <si>
    <t>CUTTER 12MM</t>
  </si>
  <si>
    <t>CUTTER 10MM</t>
  </si>
  <si>
    <t>CUTTER 8MM</t>
  </si>
  <si>
    <t>CUTTER 6MM</t>
  </si>
  <si>
    <t>CUTTER 5MM</t>
  </si>
  <si>
    <t>DRILL 10.2MM</t>
  </si>
  <si>
    <t>DRILL 10MM</t>
  </si>
  <si>
    <t>DRILL 8MM</t>
  </si>
  <si>
    <t>DRILL 8.6MM</t>
  </si>
  <si>
    <t>DRILL 6.9MM</t>
  </si>
  <si>
    <t>DRILL 5.1MM</t>
  </si>
  <si>
    <t>DRILL 4.3MM</t>
  </si>
  <si>
    <t>CUTTER 16MM</t>
  </si>
  <si>
    <t>10mm Peck</t>
  </si>
  <si>
    <t>9mm Peck</t>
  </si>
  <si>
    <t>8mm  Peck</t>
  </si>
  <si>
    <t>5mm Peck</t>
  </si>
  <si>
    <t>Spindle speed n
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</si>
</sst>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666666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6666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2" fillId="0" borderId="0" xfId="0" applyFont="1" applyFill="1" applyBorder="1"/>
    <xf numFmtId="1" fontId="1" fillId="0" borderId="0" xfId="0" applyNumberFormat="1" applyFont="1" applyFill="1"/>
    <xf numFmtId="0" fontId="3" fillId="0" borderId="0" xfId="0" applyFont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164" fontId="4" fillId="0" borderId="1" xfId="0" applyNumberFormat="1" applyFont="1" applyFill="1" applyBorder="1"/>
    <xf numFmtId="1" fontId="5" fillId="0" borderId="1" xfId="0" applyNumberFormat="1" applyFont="1" applyFill="1" applyBorder="1"/>
    <xf numFmtId="0" fontId="6" fillId="0" borderId="1" xfId="0" applyFont="1" applyFill="1" applyBorder="1"/>
    <xf numFmtId="0" fontId="4" fillId="0" borderId="1" xfId="0" applyFont="1" applyBorder="1"/>
    <xf numFmtId="16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2" sqref="A2"/>
      <selection pane="bottomRight" activeCell="I14" sqref="I14"/>
    </sheetView>
  </sheetViews>
  <sheetFormatPr defaultRowHeight="15" x14ac:dyDescent="0.25"/>
  <cols>
    <col min="2" max="2" width="22.7109375" customWidth="1"/>
    <col min="3" max="3" width="8.42578125" bestFit="1" customWidth="1"/>
    <col min="7" max="7" width="19.5703125" customWidth="1"/>
    <col min="9" max="9" width="10" customWidth="1"/>
    <col min="10" max="10" width="10.7109375" customWidth="1"/>
    <col min="11" max="11" width="6.5703125" customWidth="1"/>
    <col min="12" max="12" width="16" bestFit="1" customWidth="1"/>
  </cols>
  <sheetData>
    <row r="1" spans="1:13" ht="15.75" x14ac:dyDescent="0.25">
      <c r="A1" s="4" t="s">
        <v>0</v>
      </c>
    </row>
    <row r="3" spans="1:13" ht="47.2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35</v>
      </c>
      <c r="H3" s="6" t="s">
        <v>7</v>
      </c>
      <c r="I3" s="7" t="s">
        <v>8</v>
      </c>
      <c r="J3" s="6" t="s">
        <v>9</v>
      </c>
      <c r="K3" s="5" t="s">
        <v>10</v>
      </c>
      <c r="L3" s="6" t="s">
        <v>11</v>
      </c>
      <c r="M3" s="1"/>
    </row>
    <row r="4" spans="1:13" ht="15.75" x14ac:dyDescent="0.25">
      <c r="A4" s="5">
        <v>1</v>
      </c>
      <c r="B4" s="5" t="s">
        <v>14</v>
      </c>
      <c r="C4" s="5" t="s">
        <v>12</v>
      </c>
      <c r="D4" s="5" t="s">
        <v>13</v>
      </c>
      <c r="E4" s="8">
        <v>90.438000000000002</v>
      </c>
      <c r="F4" s="8">
        <v>50</v>
      </c>
      <c r="G4" s="9">
        <f>230/(3.142*0.05)</f>
        <v>1464.0356460852959</v>
      </c>
      <c r="H4" s="11">
        <v>230</v>
      </c>
      <c r="I4" s="9">
        <f>0.145*6*1464</f>
        <v>1273.6799999999998</v>
      </c>
      <c r="J4" s="11">
        <v>0.14499999999999999</v>
      </c>
      <c r="K4" s="5">
        <v>6</v>
      </c>
      <c r="L4" s="5">
        <v>2</v>
      </c>
      <c r="M4" s="1"/>
    </row>
    <row r="5" spans="1:13" ht="15.75" x14ac:dyDescent="0.25">
      <c r="A5" s="5">
        <v>2</v>
      </c>
      <c r="B5" s="5" t="s">
        <v>15</v>
      </c>
      <c r="C5" s="5" t="s">
        <v>12</v>
      </c>
      <c r="D5" s="5" t="s">
        <v>13</v>
      </c>
      <c r="E5" s="8">
        <v>75.48</v>
      </c>
      <c r="F5" s="8">
        <v>50</v>
      </c>
      <c r="G5" s="9">
        <f>200/(3.142*0.05)</f>
        <v>1273.074474856779</v>
      </c>
      <c r="H5" s="11">
        <v>200</v>
      </c>
      <c r="I5" s="9">
        <f>0.16*5*1273</f>
        <v>1018.4000000000001</v>
      </c>
      <c r="J5" s="11">
        <v>0.16</v>
      </c>
      <c r="K5" s="5">
        <v>5</v>
      </c>
      <c r="L5" s="5">
        <v>2</v>
      </c>
      <c r="M5" s="1"/>
    </row>
    <row r="6" spans="1:13" ht="15.75" x14ac:dyDescent="0.25">
      <c r="A6" s="5">
        <v>3</v>
      </c>
      <c r="B6" s="5" t="s">
        <v>16</v>
      </c>
      <c r="C6" s="5" t="s">
        <v>12</v>
      </c>
      <c r="D6" s="5" t="s">
        <v>13</v>
      </c>
      <c r="E6" s="8">
        <v>146.56899999999999</v>
      </c>
      <c r="F6" s="8">
        <v>25</v>
      </c>
      <c r="G6" s="9">
        <f>(180)/(3.142*0.025)</f>
        <v>2291.534054742202</v>
      </c>
      <c r="H6" s="11">
        <v>180</v>
      </c>
      <c r="I6" s="9">
        <f>(0.152*3*2292)</f>
        <v>1045.1519999999998</v>
      </c>
      <c r="J6" s="11">
        <v>0.152</v>
      </c>
      <c r="K6" s="5">
        <v>3</v>
      </c>
      <c r="L6" s="5">
        <v>20</v>
      </c>
      <c r="M6" s="1"/>
    </row>
    <row r="7" spans="1:13" ht="15.75" x14ac:dyDescent="0.25">
      <c r="A7" s="5">
        <v>4</v>
      </c>
      <c r="B7" s="5" t="s">
        <v>17</v>
      </c>
      <c r="C7" s="5" t="s">
        <v>12</v>
      </c>
      <c r="D7" s="5" t="s">
        <v>13</v>
      </c>
      <c r="E7" s="8">
        <v>180.959</v>
      </c>
      <c r="F7" s="8">
        <v>16</v>
      </c>
      <c r="G7" s="9">
        <f>(170)/(3.142*0.016)</f>
        <v>3381.6040738383199</v>
      </c>
      <c r="H7" s="11">
        <v>170</v>
      </c>
      <c r="I7" s="9">
        <f>0.138*2*3382</f>
        <v>933.43200000000013</v>
      </c>
      <c r="J7" s="11">
        <v>0.13800000000000001</v>
      </c>
      <c r="K7" s="5">
        <v>2</v>
      </c>
      <c r="L7" s="5">
        <v>35</v>
      </c>
      <c r="M7" s="1"/>
    </row>
    <row r="8" spans="1:13" ht="15.75" x14ac:dyDescent="0.25">
      <c r="A8" s="5">
        <v>5</v>
      </c>
      <c r="B8" s="5" t="s">
        <v>30</v>
      </c>
      <c r="C8" s="5" t="s">
        <v>12</v>
      </c>
      <c r="D8" s="5" t="s">
        <v>13</v>
      </c>
      <c r="E8" s="8">
        <v>109.43</v>
      </c>
      <c r="F8" s="8">
        <v>16</v>
      </c>
      <c r="G8" s="9">
        <f>(170)/(3.142*0.016)</f>
        <v>3381.6040738383199</v>
      </c>
      <c r="H8" s="11">
        <v>170</v>
      </c>
      <c r="I8" s="9">
        <f>0.138*3*3382</f>
        <v>1400.1480000000001</v>
      </c>
      <c r="J8" s="11">
        <v>0.13800000000000001</v>
      </c>
      <c r="K8" s="5">
        <v>3</v>
      </c>
      <c r="L8" s="5">
        <v>14</v>
      </c>
      <c r="M8" s="1"/>
    </row>
    <row r="9" spans="1:13" ht="15.75" x14ac:dyDescent="0.25">
      <c r="A9" s="5">
        <v>6</v>
      </c>
      <c r="B9" s="5" t="s">
        <v>18</v>
      </c>
      <c r="C9" s="5" t="s">
        <v>12</v>
      </c>
      <c r="D9" s="5" t="s">
        <v>13</v>
      </c>
      <c r="E9" s="8">
        <v>111.527</v>
      </c>
      <c r="F9" s="8">
        <v>12</v>
      </c>
      <c r="G9" s="9">
        <f>(165)/(3.142*0.012)</f>
        <v>4376.1935073201785</v>
      </c>
      <c r="H9" s="11">
        <v>165</v>
      </c>
      <c r="I9" s="9">
        <f>0.098*3*4376</f>
        <v>1286.5440000000001</v>
      </c>
      <c r="J9" s="11">
        <v>9.8000000000000004E-2</v>
      </c>
      <c r="K9" s="5">
        <v>3</v>
      </c>
      <c r="L9" s="5">
        <v>16</v>
      </c>
      <c r="M9" s="1"/>
    </row>
    <row r="10" spans="1:13" ht="15.75" x14ac:dyDescent="0.25">
      <c r="A10" s="5">
        <v>7</v>
      </c>
      <c r="B10" s="5" t="s">
        <v>19</v>
      </c>
      <c r="C10" s="5" t="s">
        <v>12</v>
      </c>
      <c r="D10" s="5" t="s">
        <v>13</v>
      </c>
      <c r="E10" s="8">
        <v>93.766999999999996</v>
      </c>
      <c r="F10" s="8">
        <v>10</v>
      </c>
      <c r="G10" s="9">
        <f>(160)/(3.142*0.01)</f>
        <v>5092.297899427117</v>
      </c>
      <c r="H10" s="11">
        <v>160</v>
      </c>
      <c r="I10" s="9">
        <f>0.096*3*160</f>
        <v>46.080000000000005</v>
      </c>
      <c r="J10" s="11">
        <v>9.6000000000000002E-2</v>
      </c>
      <c r="K10" s="5">
        <v>3</v>
      </c>
      <c r="L10" s="5">
        <v>10</v>
      </c>
      <c r="M10" s="1"/>
    </row>
    <row r="11" spans="1:13" ht="15.75" x14ac:dyDescent="0.25">
      <c r="A11" s="5">
        <v>8</v>
      </c>
      <c r="B11" s="5" t="s">
        <v>20</v>
      </c>
      <c r="C11" s="5" t="s">
        <v>12</v>
      </c>
      <c r="D11" s="5" t="s">
        <v>13</v>
      </c>
      <c r="E11" s="8">
        <v>95.938999999999993</v>
      </c>
      <c r="F11" s="8">
        <v>8</v>
      </c>
      <c r="G11" s="9">
        <f>(150)/(3.142*0.008)</f>
        <v>5967.5366008911524</v>
      </c>
      <c r="H11" s="11">
        <v>150</v>
      </c>
      <c r="I11" s="9">
        <f>0.082*3*5968</f>
        <v>1468.1279999999999</v>
      </c>
      <c r="J11" s="11">
        <v>8.2000000000000003E-2</v>
      </c>
      <c r="K11" s="5">
        <v>3</v>
      </c>
      <c r="L11" s="5">
        <v>8</v>
      </c>
      <c r="M11" s="1"/>
    </row>
    <row r="12" spans="1:13" ht="15.75" x14ac:dyDescent="0.25">
      <c r="A12" s="5">
        <v>9</v>
      </c>
      <c r="B12" s="5" t="s">
        <v>21</v>
      </c>
      <c r="C12" s="5" t="s">
        <v>12</v>
      </c>
      <c r="D12" s="5" t="s">
        <v>13</v>
      </c>
      <c r="E12" s="8">
        <v>91.504000000000005</v>
      </c>
      <c r="F12" s="8">
        <v>6</v>
      </c>
      <c r="G12" s="9">
        <f>(120)/(3.142*0.006)</f>
        <v>6365.3723742838956</v>
      </c>
      <c r="H12" s="11">
        <v>120</v>
      </c>
      <c r="I12" s="9">
        <f>0.075*3*6365</f>
        <v>1432.1249999999998</v>
      </c>
      <c r="J12" s="12">
        <v>7.4999999999999997E-2</v>
      </c>
      <c r="K12" s="5">
        <v>3</v>
      </c>
      <c r="L12" s="5">
        <v>8</v>
      </c>
      <c r="M12" s="1"/>
    </row>
    <row r="13" spans="1:13" ht="15.75" x14ac:dyDescent="0.25">
      <c r="A13" s="5">
        <v>10</v>
      </c>
      <c r="B13" s="5" t="s">
        <v>22</v>
      </c>
      <c r="C13" s="5" t="s">
        <v>12</v>
      </c>
      <c r="D13" s="5" t="s">
        <v>13</v>
      </c>
      <c r="E13" s="8">
        <v>104.26</v>
      </c>
      <c r="F13" s="8">
        <v>5</v>
      </c>
      <c r="G13" s="9">
        <f>(105)/(3.142*0.005)</f>
        <v>6683.640992998091</v>
      </c>
      <c r="H13" s="11">
        <v>105</v>
      </c>
      <c r="I13" s="9">
        <f>0.062*3*6684</f>
        <v>1243.2239999999999</v>
      </c>
      <c r="J13" s="12">
        <v>6.2E-2</v>
      </c>
      <c r="K13" s="5">
        <v>3</v>
      </c>
      <c r="L13" s="5">
        <v>8</v>
      </c>
      <c r="M13" s="1"/>
    </row>
    <row r="14" spans="1:13" ht="15.75" x14ac:dyDescent="0.25">
      <c r="A14" s="5">
        <v>11</v>
      </c>
      <c r="B14" s="5" t="s">
        <v>23</v>
      </c>
      <c r="C14" s="5" t="s">
        <v>12</v>
      </c>
      <c r="D14" s="5" t="s">
        <v>13</v>
      </c>
      <c r="E14" s="8">
        <v>117.751</v>
      </c>
      <c r="F14" s="8">
        <v>10.199999999999999</v>
      </c>
      <c r="G14" s="9">
        <f>(24)/(3.142*0.0102)</f>
        <v>748.8673381510464</v>
      </c>
      <c r="H14" s="11">
        <v>24</v>
      </c>
      <c r="I14" s="9">
        <f>0*2*749</f>
        <v>0</v>
      </c>
      <c r="J14" s="12">
        <v>0</v>
      </c>
      <c r="K14" s="5">
        <v>2</v>
      </c>
      <c r="L14" s="5" t="s">
        <v>31</v>
      </c>
      <c r="M14" s="1"/>
    </row>
    <row r="15" spans="1:13" ht="15.75" x14ac:dyDescent="0.25">
      <c r="A15" s="5">
        <v>12</v>
      </c>
      <c r="B15" s="5" t="s">
        <v>24</v>
      </c>
      <c r="C15" s="5" t="s">
        <v>12</v>
      </c>
      <c r="D15" s="5" t="s">
        <v>13</v>
      </c>
      <c r="E15" s="8">
        <v>162.90299999999999</v>
      </c>
      <c r="F15" s="8">
        <v>10</v>
      </c>
      <c r="G15" s="9">
        <f>(26)/(3.142*0.01)</f>
        <v>827.49840865690658</v>
      </c>
      <c r="H15" s="11">
        <v>26</v>
      </c>
      <c r="I15" s="9">
        <v>0</v>
      </c>
      <c r="J15" s="12">
        <v>0</v>
      </c>
      <c r="K15" s="5">
        <v>2</v>
      </c>
      <c r="L15" s="5" t="s">
        <v>31</v>
      </c>
      <c r="M15" s="1"/>
    </row>
    <row r="16" spans="1:13" ht="15.75" x14ac:dyDescent="0.25">
      <c r="A16" s="5">
        <v>13</v>
      </c>
      <c r="B16" s="5" t="s">
        <v>26</v>
      </c>
      <c r="C16" s="5" t="s">
        <v>12</v>
      </c>
      <c r="D16" s="5" t="s">
        <v>13</v>
      </c>
      <c r="E16" s="8">
        <v>126.749</v>
      </c>
      <c r="F16" s="8">
        <v>8.6</v>
      </c>
      <c r="G16" s="9">
        <f>(28)/(3.142*0.0086)</f>
        <v>1036.2234097671458</v>
      </c>
      <c r="H16" s="11">
        <v>28</v>
      </c>
      <c r="I16" s="9">
        <v>0</v>
      </c>
      <c r="J16" s="12">
        <v>0</v>
      </c>
      <c r="K16" s="5">
        <v>2</v>
      </c>
      <c r="L16" s="5" t="s">
        <v>32</v>
      </c>
      <c r="M16" s="1"/>
    </row>
    <row r="17" spans="1:13" ht="15.75" x14ac:dyDescent="0.25">
      <c r="A17" s="5">
        <v>14</v>
      </c>
      <c r="B17" s="5" t="s">
        <v>25</v>
      </c>
      <c r="C17" s="5" t="s">
        <v>12</v>
      </c>
      <c r="D17" s="5" t="s">
        <v>13</v>
      </c>
      <c r="E17" s="8">
        <v>146.74</v>
      </c>
      <c r="F17" s="8">
        <v>8</v>
      </c>
      <c r="G17" s="9">
        <f>(28)/(3.142*0.008)</f>
        <v>1113.9401654996818</v>
      </c>
      <c r="H17" s="11">
        <v>28</v>
      </c>
      <c r="I17" s="9">
        <v>0</v>
      </c>
      <c r="J17" s="12">
        <v>0</v>
      </c>
      <c r="K17" s="5">
        <v>2</v>
      </c>
      <c r="L17" s="5" t="s">
        <v>32</v>
      </c>
      <c r="M17" s="1"/>
    </row>
    <row r="18" spans="1:13" ht="15.75" x14ac:dyDescent="0.25">
      <c r="A18" s="5">
        <v>15</v>
      </c>
      <c r="B18" s="5" t="s">
        <v>27</v>
      </c>
      <c r="C18" s="5" t="s">
        <v>12</v>
      </c>
      <c r="D18" s="5" t="s">
        <v>13</v>
      </c>
      <c r="E18" s="8">
        <v>122.31399999999999</v>
      </c>
      <c r="F18" s="8">
        <v>6.9</v>
      </c>
      <c r="G18" s="9">
        <f>(26)/(3.142*0.0069)</f>
        <v>1199.273056024502</v>
      </c>
      <c r="H18" s="11">
        <v>26</v>
      </c>
      <c r="I18" s="9">
        <v>0</v>
      </c>
      <c r="J18" s="12">
        <v>0</v>
      </c>
      <c r="K18" s="5">
        <v>2</v>
      </c>
      <c r="L18" s="5" t="s">
        <v>33</v>
      </c>
      <c r="M18" s="1"/>
    </row>
    <row r="19" spans="1:13" ht="15.75" x14ac:dyDescent="0.25">
      <c r="A19" s="5">
        <v>16</v>
      </c>
      <c r="B19" s="5" t="s">
        <v>28</v>
      </c>
      <c r="C19" s="5" t="s">
        <v>12</v>
      </c>
      <c r="D19" s="5" t="s">
        <v>13</v>
      </c>
      <c r="E19" s="8">
        <v>113.401</v>
      </c>
      <c r="F19" s="8">
        <v>5.0999999999999996</v>
      </c>
      <c r="G19" s="9">
        <f>(26)/(3.142*0.0051)</f>
        <v>1622.5458993272673</v>
      </c>
      <c r="H19" s="11">
        <v>26</v>
      </c>
      <c r="I19" s="9">
        <v>0</v>
      </c>
      <c r="J19" s="12">
        <v>0</v>
      </c>
      <c r="K19" s="5">
        <v>2</v>
      </c>
      <c r="L19" s="5" t="s">
        <v>33</v>
      </c>
      <c r="M19" s="1"/>
    </row>
    <row r="20" spans="1:13" ht="15.75" x14ac:dyDescent="0.25">
      <c r="A20" s="5">
        <v>17</v>
      </c>
      <c r="B20" s="5" t="s">
        <v>29</v>
      </c>
      <c r="C20" s="5" t="s">
        <v>12</v>
      </c>
      <c r="D20" s="5" t="s">
        <v>13</v>
      </c>
      <c r="E20" s="8">
        <v>93.688999999999993</v>
      </c>
      <c r="F20" s="8">
        <v>4.3</v>
      </c>
      <c r="G20" s="9">
        <f>(26)/(3.142*0.0043)</f>
        <v>1924.414903853271</v>
      </c>
      <c r="H20" s="11">
        <v>26</v>
      </c>
      <c r="I20" s="9">
        <v>0</v>
      </c>
      <c r="J20" s="12">
        <v>0</v>
      </c>
      <c r="K20" s="5">
        <v>2</v>
      </c>
      <c r="L20" s="5" t="s">
        <v>34</v>
      </c>
      <c r="M20" s="1"/>
    </row>
    <row r="21" spans="1:13" ht="15.75" x14ac:dyDescent="0.25">
      <c r="A21" s="5">
        <v>18</v>
      </c>
      <c r="B21" s="10"/>
      <c r="C21" s="5"/>
      <c r="D21" s="5"/>
      <c r="E21" s="8"/>
      <c r="F21" s="8"/>
      <c r="G21" s="9"/>
      <c r="H21" s="5"/>
      <c r="I21" s="9"/>
      <c r="J21" s="8"/>
      <c r="K21" s="5"/>
      <c r="L21" s="5"/>
      <c r="M21" s="1"/>
    </row>
    <row r="22" spans="1:13" x14ac:dyDescent="0.25">
      <c r="A22" s="1"/>
      <c r="B22" s="2"/>
      <c r="C22" s="1"/>
      <c r="D22" s="1"/>
      <c r="E22" s="1"/>
      <c r="F22" s="1"/>
      <c r="G22" s="3"/>
      <c r="H22" s="1"/>
      <c r="I22" s="1"/>
      <c r="J22" s="1"/>
      <c r="K22" s="1"/>
      <c r="L22" s="1"/>
      <c r="M22" s="1"/>
    </row>
  </sheetData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CF426219AAB44996A9EAF2F0968FE7" ma:contentTypeVersion="2" ma:contentTypeDescription="Create a new document." ma:contentTypeScope="" ma:versionID="9664b0b194ca61d9410bf999252cbb30">
  <xsd:schema xmlns:xsd="http://www.w3.org/2001/XMLSchema" xmlns:xs="http://www.w3.org/2001/XMLSchema" xmlns:p="http://schemas.microsoft.com/office/2006/metadata/properties" xmlns:ns2="d296a3e0-9b4a-4dfe-9d80-dc01a4d25639" targetNamespace="http://schemas.microsoft.com/office/2006/metadata/properties" ma:root="true" ma:fieldsID="cbe8f51f2dd2e08f1614931b63f21346" ns2:_="">
    <xsd:import namespace="d296a3e0-9b4a-4dfe-9d80-dc01a4d256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6a3e0-9b4a-4dfe-9d80-dc01a4d256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48E82C-D1BD-4C01-848C-50B4461ED2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96a3e0-9b4a-4dfe-9d80-dc01a4d256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4C265-E0B3-4892-92F6-A773451795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3B8F97-D1CD-4287-9293-E16DD97048A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Hornagold</dc:creator>
  <cp:keywords/>
  <dc:description/>
  <cp:lastModifiedBy>matthew permintella</cp:lastModifiedBy>
  <cp:revision/>
  <dcterms:created xsi:type="dcterms:W3CDTF">2019-03-22T13:36:02Z</dcterms:created>
  <dcterms:modified xsi:type="dcterms:W3CDTF">2020-04-30T12:24:29Z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0x010100B8CF426219AAB44996A9EAF2F0968FE7</vt:lpwstr>
  </property>
</Properties>
</file>