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xmlns:r="http://schemas.openxmlformats.org/officeDocument/2006/relationships" name="Peer_Benchmark_Comparison" sheetId="1" state="visible" r:id="rId1"/>
    <sheet xmlns:r="http://schemas.openxmlformats.org/officeDocument/2006/relationships" name="Benchmark" sheetId="2" state="visible" r:id="rId2"/>
    <sheet xmlns:r="http://schemas.openxmlformats.org/officeDocument/2006/relationships" name="Key Financial Data" sheetId="3" state="visible" r:id="rId3"/>
    <sheet xmlns:r="http://schemas.openxmlformats.org/officeDocument/2006/relationships" name="Cash Flow Statement" sheetId="4" state="visible" r:id="rId4"/>
    <sheet xmlns:r="http://schemas.openxmlformats.org/officeDocument/2006/relationships" name="Financial Ratio Analysis" sheetId="5" state="visible" r:id="rId5"/>
    <sheet xmlns:r="http://schemas.openxmlformats.org/officeDocument/2006/relationships" name="Notes &amp; Sources" sheetId="6" state="visible" r:id="rId6"/>
    <sheet xmlns:r="http://schemas.openxmlformats.org/officeDocument/2006/relationships" name="Ratios_5yr" sheetId="7" state="visible" r:id="rId7"/>
    <sheet xmlns:r="http://schemas.openxmlformats.org/officeDocument/2006/relationships" name="Working_Capital_Cycle" sheetId="8" state="visible" r:id="rId8"/>
    <sheet xmlns:r="http://schemas.openxmlformats.org/officeDocument/2006/relationships" name="CCC_5yr" sheetId="9" state="visible" r:id="rId9"/>
  </sheets>
  <definedNames>
    <definedName name="_xlnm.Print_Titles" localSheetId="0">'Peer_Benchmark_Comparison'!$1:$3</definedName>
  </definedNames>
  <calcPr calcId="124519" fullCalcOnLoad="1" refMode="A1" iterate="0" iterateCount="100" iterateDelta="0.0001"/>
</workbook>
</file>

<file path=xl/styles.xml><?xml version="1.0" encoding="utf-8"?>
<styleSheet xmlns="http://schemas.openxmlformats.org/spreadsheetml/2006/main">
  <numFmts count="5">
    <numFmt numFmtId="164" formatCode="0.0"/>
    <numFmt numFmtId="165" formatCode="#,##0;\(#,##0\);\-"/>
    <numFmt numFmtId="166" formatCode="0.0%"/>
    <numFmt numFmtId="167" formatCode="0.00\x"/>
    <numFmt numFmtId="168" formatCode="0.0\x"/>
  </numFmts>
  <fonts count="31">
    <font>
      <name val="Calibri"/>
      <charset val="1"/>
      <family val="2"/>
      <color theme="1"/>
      <sz val="11"/>
    </font>
    <font>
      <name val="Arial"/>
      <family val="0"/>
      <sz val="10"/>
    </font>
    <font>
      <name val="Arial"/>
      <family val="0"/>
      <sz val="10"/>
    </font>
    <font>
      <name val="Arial"/>
      <family val="0"/>
      <sz val="10"/>
    </font>
    <font>
      <name val="Arial"/>
      <charset val="1"/>
      <family val="0"/>
      <b val="1"/>
      <color rgb="FF1F4E79"/>
      <sz val="16"/>
    </font>
    <font>
      <name val="Arial"/>
      <charset val="1"/>
      <family val="0"/>
      <i val="1"/>
      <color rgb="FF666666"/>
      <sz val="9"/>
    </font>
    <font>
      <name val="Arial"/>
      <charset val="1"/>
      <family val="0"/>
      <b val="1"/>
      <color rgb="FFFFFFFF"/>
      <sz val="14"/>
    </font>
    <font>
      <name val="Arial"/>
      <charset val="1"/>
      <family val="0"/>
      <b val="1"/>
      <color rgb="FFFFFFFF"/>
      <sz val="11"/>
    </font>
    <font>
      <name val="Arial"/>
      <charset val="1"/>
      <family val="0"/>
      <sz val="10"/>
    </font>
    <font>
      <name val="Arial"/>
      <charset val="1"/>
      <family val="0"/>
      <color rgb="FF0000FF"/>
      <sz val="10"/>
    </font>
    <font>
      <name val="Arial"/>
      <charset val="1"/>
      <family val="0"/>
      <color rgb="FF666666"/>
      <sz val="9"/>
    </font>
    <font>
      <name val="Arial"/>
      <charset val="1"/>
      <family val="0"/>
      <color rgb="FF008000"/>
      <sz val="10"/>
    </font>
    <font>
      <name val="Arial"/>
      <charset val="1"/>
      <family val="0"/>
      <color rgb="FF000000"/>
      <sz val="10"/>
    </font>
    <font>
      <name val="Arial"/>
      <charset val="1"/>
      <family val="0"/>
      <b val="1"/>
      <sz val="10"/>
    </font>
    <font>
      <name val="Arial"/>
      <charset val="1"/>
      <family val="0"/>
      <color rgb="FF666666"/>
      <sz val="8"/>
    </font>
    <font>
      <name val="Arial"/>
      <charset val="1"/>
      <family val="0"/>
      <b val="1"/>
      <color rgb="FF1F4E79"/>
      <sz val="11"/>
    </font>
    <font>
      <name val="Arial"/>
      <charset val="1"/>
      <family val="0"/>
      <sz val="9"/>
    </font>
    <font>
      <name val="Arial"/>
      <b val="1"/>
      <color rgb="001F4E79"/>
      <sz val="16"/>
    </font>
    <font>
      <name val="Arial"/>
      <i val="1"/>
      <color rgb="00666666"/>
      <sz val="9"/>
    </font>
    <font>
      <name val="Arial"/>
      <color rgb="00888888"/>
      <sz val="8"/>
    </font>
    <font>
      <name val="Arial"/>
      <b val="1"/>
      <color rgb="00FFFFFF"/>
      <sz val="10"/>
    </font>
    <font>
      <name val="Arial"/>
      <b val="1"/>
      <color rgb="00FFFFFF"/>
      <sz val="11"/>
    </font>
    <font>
      <name val="Arial"/>
      <b val="1"/>
      <sz val="10"/>
    </font>
    <font>
      <name val="Arial"/>
      <color rgb="00000000"/>
      <sz val="10"/>
    </font>
    <font>
      <name val="Arial"/>
      <color rgb="00666666"/>
      <sz val="9"/>
    </font>
    <font>
      <name val="Arial"/>
      <sz val="9"/>
    </font>
    <font>
      <name val="Arial"/>
      <color rgb="00444444"/>
      <sz val="8"/>
    </font>
    <font>
      <name val="Arial"/>
      <color rgb="000000FF"/>
      <sz val="10"/>
    </font>
    <font>
      <name val="Arial"/>
      <color rgb="00008000"/>
      <sz val="10"/>
    </font>
    <font/>
    <font>
      <name val="Arial"/>
      <color rgb="00006600"/>
      <sz val="10"/>
    </font>
  </fonts>
  <fills count="15">
    <fill>
      <patternFill/>
    </fill>
    <fill>
      <patternFill patternType="gray125"/>
    </fill>
    <fill>
      <patternFill patternType="solid">
        <fgColor rgb="FF1F4E79"/>
        <bgColor rgb="FF003366"/>
      </patternFill>
    </fill>
    <fill>
      <patternFill patternType="solid">
        <fgColor rgb="FF2E75B6"/>
        <bgColor rgb="FF0066CC"/>
      </patternFill>
    </fill>
    <fill>
      <patternFill patternType="solid">
        <fgColor rgb="FFE2EFDA"/>
        <bgColor rgb="FFFCE4D6"/>
      </patternFill>
    </fill>
    <fill>
      <patternFill patternType="solid">
        <fgColor rgb="FFFCE4D6"/>
        <bgColor rgb="FFE2EFDA"/>
      </patternFill>
    </fill>
    <fill>
      <patternFill patternType="solid">
        <fgColor rgb="001F4E79"/>
      </patternFill>
    </fill>
    <fill>
      <patternFill patternType="solid">
        <fgColor rgb="002E75B6"/>
      </patternFill>
    </fill>
    <fill>
      <patternFill patternType="solid">
        <fgColor rgb="00D6EAF8"/>
      </patternFill>
    </fill>
    <fill>
      <patternFill patternType="solid">
        <fgColor rgb="00C8E6C9"/>
      </patternFill>
    </fill>
    <fill>
      <patternFill patternType="solid">
        <fgColor rgb="00F5F5F5"/>
      </patternFill>
    </fill>
    <fill>
      <patternFill patternType="solid">
        <fgColor rgb="00FFF3E0"/>
      </patternFill>
    </fill>
    <fill>
      <patternFill patternType="solid">
        <fgColor rgb="005D4037"/>
      </patternFill>
    </fill>
    <fill>
      <patternFill patternType="solid">
        <fgColor rgb="00E8F5E9"/>
      </patternFill>
    </fill>
    <fill>
      <patternFill patternType="solid">
        <fgColor rgb="00BBDEFB"/>
      </patternFill>
    </fill>
  </fills>
  <borders count="4">
    <border>
      <left/>
      <right/>
      <top/>
      <bottom/>
      <diagonal/>
    </border>
    <border>
      <left style="thin">
        <color rgb="FFB0B0B0"/>
      </left>
      <right style="thin">
        <color rgb="FFB0B0B0"/>
      </right>
      <top style="thin">
        <color rgb="FFB0B0B0"/>
      </top>
      <bottom style="thin">
        <color rgb="FFB0B0B0"/>
      </bottom>
      <diagonal/>
    </border>
    <border>
      <left style="thin">
        <color rgb="00B0B0B0"/>
      </left>
      <right style="thin">
        <color rgb="00B0B0B0"/>
      </right>
      <top style="thin">
        <color rgb="00B0B0B0"/>
      </top>
      <bottom style="thin">
        <color rgb="00B0B0B0"/>
      </bottom>
    </border>
    <border/>
  </borders>
  <cellStyleXfs count="6">
    <xf numFmtId="0" fontId="0" fillId="0" borderId="0" applyAlignment="1">
      <alignment horizontal="general" vertical="bottom"/>
    </xf>
    <xf numFmtId="43" fontId="3" fillId="0" borderId="0"/>
    <xf numFmtId="41" fontId="3" fillId="0" borderId="0"/>
    <xf numFmtId="44" fontId="3" fillId="0" borderId="0"/>
    <xf numFmtId="42" fontId="3" fillId="0" borderId="0"/>
    <xf numFmtId="9" fontId="3" fillId="0" borderId="0"/>
  </cellStyleXfs>
  <cellXfs count="128">
    <xf numFmtId="0" fontId="0" fillId="0" borderId="0" applyAlignment="1" pivotButton="0" quotePrefix="0" xfId="0">
      <alignment horizontal="general" vertical="bottom"/>
    </xf>
    <xf numFmtId="0" fontId="0" fillId="0" borderId="0" applyAlignment="1" pivotButton="0" quotePrefix="0" xfId="0">
      <alignment horizontal="general" vertical="bottom"/>
    </xf>
    <xf numFmtId="0" fontId="4" fillId="0" borderId="0" applyAlignment="1" pivotButton="0" quotePrefix="0" xfId="0">
      <alignment horizontal="general" vertical="bottom"/>
    </xf>
    <xf numFmtId="0" fontId="5" fillId="0" borderId="0" applyAlignment="1" pivotButton="0" quotePrefix="0" xfId="0">
      <alignment horizontal="general" vertical="bottom"/>
    </xf>
    <xf numFmtId="0" fontId="6" fillId="2" borderId="0" applyAlignment="1" pivotButton="0" quotePrefix="0" xfId="0">
      <alignment horizontal="center" vertical="center" wrapText="1"/>
    </xf>
    <xf numFmtId="0" fontId="7" fillId="3" borderId="0" applyAlignment="1" pivotButton="0" quotePrefix="0" xfId="0">
      <alignment horizontal="general" vertical="bottom"/>
    </xf>
    <xf numFmtId="0" fontId="0" fillId="3" borderId="0" applyAlignment="1" pivotButton="0" quotePrefix="0" xfId="0">
      <alignment horizontal="general" vertical="bottom"/>
    </xf>
    <xf numFmtId="0" fontId="8" fillId="0" borderId="0" applyAlignment="1" pivotButton="0" quotePrefix="0" xfId="0">
      <alignment horizontal="general" vertical="bottom"/>
    </xf>
    <xf numFmtId="3" fontId="9" fillId="0" borderId="1" applyAlignment="1" pivotButton="0" quotePrefix="0" xfId="0">
      <alignment horizontal="center" vertical="center" wrapText="1"/>
    </xf>
    <xf numFmtId="0" fontId="10" fillId="0" borderId="0" applyAlignment="1" pivotButton="0" quotePrefix="0" xfId="0">
      <alignment horizontal="general" vertical="bottom"/>
    </xf>
    <xf numFmtId="164" fontId="9" fillId="0" borderId="1" applyAlignment="1" pivotButton="0" quotePrefix="0" xfId="0">
      <alignment horizontal="center" vertical="center" wrapText="1"/>
    </xf>
    <xf numFmtId="165" fontId="9" fillId="0" borderId="1" applyAlignment="1" pivotButton="0" quotePrefix="0" xfId="0">
      <alignment horizontal="center" vertical="center" wrapText="1"/>
    </xf>
    <xf numFmtId="0" fontId="7" fillId="3" borderId="0" applyAlignment="1" pivotButton="0" quotePrefix="0" xfId="0">
      <alignment horizontal="general" vertical="bottom"/>
    </xf>
    <xf numFmtId="0" fontId="0" fillId="3" borderId="0" applyAlignment="1" pivotButton="0" quotePrefix="0" xfId="0">
      <alignment horizontal="general" vertical="bottom"/>
    </xf>
    <xf numFmtId="0" fontId="8" fillId="0" borderId="0" applyAlignment="1" pivotButton="0" quotePrefix="0" xfId="0">
      <alignment horizontal="general" vertical="bottom"/>
    </xf>
    <xf numFmtId="165" fontId="9" fillId="0" borderId="1" applyAlignment="1" pivotButton="0" quotePrefix="0" xfId="0">
      <alignment horizontal="center" vertical="center" wrapText="1"/>
    </xf>
    <xf numFmtId="0" fontId="10" fillId="0" borderId="0" applyAlignment="1" pivotButton="0" quotePrefix="0" xfId="0">
      <alignment horizontal="general" vertical="bottom"/>
    </xf>
    <xf numFmtId="0" fontId="6" fillId="2" borderId="0" applyAlignment="1" pivotButton="0" quotePrefix="0" xfId="0">
      <alignment horizontal="general" vertical="bottom"/>
    </xf>
    <xf numFmtId="165" fontId="11" fillId="0" borderId="1" applyAlignment="1" pivotButton="0" quotePrefix="0" xfId="0">
      <alignment horizontal="center" vertical="center" wrapText="1"/>
    </xf>
    <xf numFmtId="0" fontId="0" fillId="0" borderId="1" applyAlignment="1" pivotButton="0" quotePrefix="0" xfId="0">
      <alignment horizontal="general" vertical="bottom"/>
    </xf>
    <xf numFmtId="165" fontId="12" fillId="0" borderId="1" applyAlignment="1" pivotButton="0" quotePrefix="0" xfId="0">
      <alignment horizontal="center" vertical="center" wrapText="1"/>
    </xf>
    <xf numFmtId="0" fontId="13" fillId="0" borderId="0" applyAlignment="1" pivotButton="0" quotePrefix="0" xfId="0">
      <alignment horizontal="general" vertical="bottom"/>
    </xf>
    <xf numFmtId="166" fontId="11" fillId="4" borderId="1" applyAlignment="1" pivotButton="0" quotePrefix="0" xfId="0">
      <alignment horizontal="center" vertical="center" wrapText="1"/>
    </xf>
    <xf numFmtId="0" fontId="14" fillId="0" borderId="0" applyAlignment="1" pivotButton="0" quotePrefix="0" xfId="0">
      <alignment horizontal="general" vertical="bottom"/>
    </xf>
    <xf numFmtId="166" fontId="11" fillId="0" borderId="1" applyAlignment="1" pivotButton="0" quotePrefix="0" xfId="0">
      <alignment horizontal="center" vertical="center" wrapText="1"/>
    </xf>
    <xf numFmtId="0" fontId="12" fillId="0" borderId="1" applyAlignment="1" pivotButton="0" quotePrefix="0" xfId="0">
      <alignment horizontal="center" vertical="center" wrapText="1"/>
    </xf>
    <xf numFmtId="2" fontId="11" fillId="0" borderId="1" applyAlignment="1" pivotButton="0" quotePrefix="0" xfId="0">
      <alignment horizontal="center" vertical="center" wrapText="1"/>
    </xf>
    <xf numFmtId="167" fontId="11" fillId="4" borderId="1" applyAlignment="1" pivotButton="0" quotePrefix="0" xfId="0">
      <alignment horizontal="center" vertical="center" wrapText="1"/>
    </xf>
    <xf numFmtId="0" fontId="11" fillId="0" borderId="1" applyAlignment="1" pivotButton="0" quotePrefix="0" xfId="0">
      <alignment horizontal="center" vertical="center" wrapText="1"/>
    </xf>
    <xf numFmtId="167" fontId="11" fillId="0" borderId="1" applyAlignment="1" pivotButton="0" quotePrefix="0" xfId="0">
      <alignment horizontal="center" vertical="center" wrapText="1"/>
    </xf>
    <xf numFmtId="0" fontId="7" fillId="2" borderId="0" applyAlignment="1" pivotButton="0" quotePrefix="0" xfId="0">
      <alignment horizontal="general" vertical="bottom"/>
    </xf>
    <xf numFmtId="0" fontId="0" fillId="2" borderId="0" applyAlignment="1" pivotButton="0" quotePrefix="0" xfId="0">
      <alignment horizontal="general" vertical="bottom"/>
    </xf>
    <xf numFmtId="0" fontId="8" fillId="0" borderId="0" applyAlignment="1" pivotButton="0" quotePrefix="0" xfId="0">
      <alignment horizontal="left" vertical="top" wrapText="1"/>
    </xf>
    <xf numFmtId="0" fontId="4" fillId="0" borderId="0" applyAlignment="1" pivotButton="0" quotePrefix="0" xfId="0">
      <alignment horizontal="general" vertical="bottom"/>
    </xf>
    <xf numFmtId="0" fontId="15" fillId="0" borderId="0" applyAlignment="1" pivotButton="0" quotePrefix="0" xfId="0">
      <alignment horizontal="general" vertical="bottom"/>
    </xf>
    <xf numFmtId="0" fontId="4" fillId="0" borderId="0" applyAlignment="1" pivotButton="0" quotePrefix="0" xfId="0">
      <alignment horizontal="general" vertical="bottom"/>
    </xf>
    <xf numFmtId="0" fontId="5" fillId="0" borderId="0" applyAlignment="1" pivotButton="0" quotePrefix="0" xfId="0">
      <alignment horizontal="general" vertical="bottom"/>
    </xf>
    <xf numFmtId="0" fontId="7" fillId="2" borderId="0" applyAlignment="1" pivotButton="0" quotePrefix="0" xfId="0">
      <alignment horizontal="general" vertical="bottom"/>
    </xf>
    <xf numFmtId="0" fontId="7" fillId="2" borderId="0" applyAlignment="1" pivotButton="0" quotePrefix="0" xfId="0">
      <alignment horizontal="center" vertical="center" wrapText="1"/>
    </xf>
    <xf numFmtId="0" fontId="13" fillId="0" borderId="0" applyAlignment="1" pivotButton="0" quotePrefix="0" xfId="0">
      <alignment horizontal="general" vertical="bottom"/>
    </xf>
    <xf numFmtId="0" fontId="14" fillId="0" borderId="0" applyAlignment="1" pivotButton="0" quotePrefix="0" xfId="0">
      <alignment horizontal="general" vertical="bottom"/>
    </xf>
    <xf numFmtId="167" fontId="11" fillId="0" borderId="1" applyAlignment="1" pivotButton="0" quotePrefix="0" xfId="0">
      <alignment horizontal="center" vertical="center" wrapText="1"/>
    </xf>
    <xf numFmtId="168" fontId="11" fillId="4" borderId="1" applyAlignment="1" pivotButton="0" quotePrefix="0" xfId="0">
      <alignment horizontal="center" vertical="center" wrapText="1"/>
    </xf>
    <xf numFmtId="2" fontId="11" fillId="5" borderId="1" applyAlignment="1" pivotButton="0" quotePrefix="0" xfId="0">
      <alignment horizontal="center" vertical="center" wrapText="1"/>
    </xf>
    <xf numFmtId="167" fontId="12" fillId="4" borderId="1" applyAlignment="1" pivotButton="0" quotePrefix="0" xfId="0">
      <alignment horizontal="center" vertical="center" wrapText="1"/>
    </xf>
    <xf numFmtId="166" fontId="12" fillId="4" borderId="1" applyAlignment="1" pivotButton="0" quotePrefix="0" xfId="0">
      <alignment horizontal="center" vertical="center" wrapText="1"/>
    </xf>
    <xf numFmtId="0" fontId="0" fillId="2" borderId="0" applyAlignment="1" pivotButton="0" quotePrefix="0" xfId="0">
      <alignment horizontal="general" vertical="bottom"/>
    </xf>
    <xf numFmtId="0" fontId="16" fillId="0" borderId="0" applyAlignment="1" pivotButton="0" quotePrefix="0" xfId="0">
      <alignment horizontal="general" vertical="top" wrapText="1"/>
    </xf>
    <xf numFmtId="0" fontId="0" fillId="0" borderId="0" pivotButton="0" quotePrefix="0" xfId="0"/>
    <xf numFmtId="0" fontId="17" fillId="0" borderId="0" pivotButton="0" quotePrefix="0" xfId="0"/>
    <xf numFmtId="0" fontId="18" fillId="0" borderId="0" pivotButton="0" quotePrefix="0" xfId="0"/>
    <xf numFmtId="0" fontId="19" fillId="0" borderId="0" pivotButton="0" quotePrefix="0" xfId="0"/>
    <xf numFmtId="0" fontId="20" fillId="6" borderId="0" pivotButton="0" quotePrefix="0" xfId="0"/>
    <xf numFmtId="0" fontId="0" fillId="6" borderId="0" pivotButton="0" quotePrefix="0" xfId="0"/>
    <xf numFmtId="0" fontId="21" fillId="7" borderId="2" applyAlignment="1" pivotButton="0" quotePrefix="0" xfId="0">
      <alignment horizontal="center" vertical="center" wrapText="1"/>
    </xf>
    <xf numFmtId="0" fontId="22" fillId="8" borderId="2" pivotButton="0" quotePrefix="0" xfId="0"/>
    <xf numFmtId="0" fontId="23" fillId="0" borderId="2" applyAlignment="1" pivotButton="0" quotePrefix="0" xfId="0">
      <alignment horizontal="center" vertical="center" wrapText="1"/>
    </xf>
    <xf numFmtId="0" fontId="23" fillId="9" borderId="2" applyAlignment="1" pivotButton="0" quotePrefix="0" xfId="0">
      <alignment horizontal="center" vertical="center" wrapText="1"/>
    </xf>
    <xf numFmtId="0" fontId="24" fillId="0" borderId="2" pivotButton="0" quotePrefix="0" xfId="0"/>
    <xf numFmtId="0" fontId="22" fillId="10" borderId="2" pivotButton="0" quotePrefix="0" xfId="0"/>
    <xf numFmtId="0" fontId="23" fillId="8" borderId="2" applyAlignment="1" pivotButton="0" quotePrefix="0" xfId="0">
      <alignment horizontal="center" vertical="center" wrapText="1"/>
    </xf>
    <xf numFmtId="0" fontId="23" fillId="11" borderId="2" applyAlignment="1" pivotButton="0" quotePrefix="0" xfId="0">
      <alignment horizontal="center" vertical="center" wrapText="1"/>
    </xf>
    <xf numFmtId="0" fontId="25" fillId="0" borderId="0" applyAlignment="1" pivotButton="0" quotePrefix="0" xfId="0">
      <alignment vertical="top" wrapText="1"/>
    </xf>
    <xf numFmtId="0" fontId="20" fillId="12" borderId="0" pivotButton="0" quotePrefix="0" xfId="0"/>
    <xf numFmtId="0" fontId="0" fillId="12" borderId="0" pivotButton="0" quotePrefix="0" xfId="0"/>
    <xf numFmtId="0" fontId="26" fillId="0" borderId="0" applyAlignment="1" pivotButton="0" quotePrefix="0" xfId="0">
      <alignment vertical="top" wrapText="1"/>
    </xf>
    <xf numFmtId="0" fontId="0" fillId="0" borderId="0" applyAlignment="1" pivotButton="0" quotePrefix="0" xfId="0">
      <alignment horizontal="general" vertical="bottom"/>
    </xf>
    <xf numFmtId="0" fontId="4" fillId="0" borderId="0" applyAlignment="1" pivotButton="0" quotePrefix="0" xfId="0">
      <alignment horizontal="general" vertical="bottom"/>
    </xf>
    <xf numFmtId="0" fontId="5" fillId="0" borderId="0" applyAlignment="1" pivotButton="0" quotePrefix="0" xfId="0">
      <alignment horizontal="general" vertical="bottom"/>
    </xf>
    <xf numFmtId="0" fontId="6" fillId="2" borderId="0" applyAlignment="1" pivotButton="0" quotePrefix="0" xfId="0">
      <alignment horizontal="center" vertical="center" wrapText="1"/>
    </xf>
    <xf numFmtId="0" fontId="7" fillId="3" borderId="0" applyAlignment="1" pivotButton="0" quotePrefix="0" xfId="0">
      <alignment horizontal="general" vertical="bottom"/>
    </xf>
    <xf numFmtId="0" fontId="0" fillId="3" borderId="0" applyAlignment="1" pivotButton="0" quotePrefix="0" xfId="0">
      <alignment horizontal="general" vertical="bottom"/>
    </xf>
    <xf numFmtId="0" fontId="8" fillId="0" borderId="0" applyAlignment="1" pivotButton="0" quotePrefix="0" xfId="0">
      <alignment horizontal="general" vertical="bottom"/>
    </xf>
    <xf numFmtId="3" fontId="9" fillId="0" borderId="1" applyAlignment="1" pivotButton="0" quotePrefix="0" xfId="0">
      <alignment horizontal="center" vertical="center" wrapText="1"/>
    </xf>
    <xf numFmtId="0" fontId="10" fillId="0" borderId="0" applyAlignment="1" pivotButton="0" quotePrefix="0" xfId="0">
      <alignment horizontal="general" vertical="bottom"/>
    </xf>
    <xf numFmtId="164" fontId="9" fillId="0" borderId="1" applyAlignment="1" pivotButton="0" quotePrefix="0" xfId="0">
      <alignment horizontal="center" vertical="center" wrapText="1"/>
    </xf>
    <xf numFmtId="165" fontId="9" fillId="0" borderId="1" applyAlignment="1" pivotButton="0" quotePrefix="0" xfId="0">
      <alignment horizontal="center" vertical="center" wrapText="1"/>
    </xf>
    <xf numFmtId="0" fontId="6" fillId="2" borderId="0" applyAlignment="1" pivotButton="0" quotePrefix="0" xfId="0">
      <alignment horizontal="general" vertical="bottom"/>
    </xf>
    <xf numFmtId="165" fontId="11" fillId="0" borderId="1" applyAlignment="1" pivotButton="0" quotePrefix="0" xfId="0">
      <alignment horizontal="center" vertical="center" wrapText="1"/>
    </xf>
    <xf numFmtId="0" fontId="0" fillId="0" borderId="1" applyAlignment="1" pivotButton="0" quotePrefix="0" xfId="0">
      <alignment horizontal="general" vertical="bottom"/>
    </xf>
    <xf numFmtId="165" fontId="12" fillId="0" borderId="1" applyAlignment="1" pivotButton="0" quotePrefix="0" xfId="0">
      <alignment horizontal="center" vertical="center" wrapText="1"/>
    </xf>
    <xf numFmtId="0" fontId="13" fillId="0" borderId="0" applyAlignment="1" pivotButton="0" quotePrefix="0" xfId="0">
      <alignment horizontal="general" vertical="bottom"/>
    </xf>
    <xf numFmtId="166" fontId="11" fillId="4" borderId="1" applyAlignment="1" pivotButton="0" quotePrefix="0" xfId="0">
      <alignment horizontal="center" vertical="center" wrapText="1"/>
    </xf>
    <xf numFmtId="0" fontId="14" fillId="0" borderId="0" applyAlignment="1" pivotButton="0" quotePrefix="0" xfId="0">
      <alignment horizontal="general" vertical="bottom"/>
    </xf>
    <xf numFmtId="166" fontId="11" fillId="0" borderId="1" applyAlignment="1" pivotButton="0" quotePrefix="0" xfId="0">
      <alignment horizontal="center" vertical="center" wrapText="1"/>
    </xf>
    <xf numFmtId="0" fontId="12" fillId="0" borderId="1" applyAlignment="1" pivotButton="0" quotePrefix="0" xfId="0">
      <alignment horizontal="center" vertical="center" wrapText="1"/>
    </xf>
    <xf numFmtId="2" fontId="11" fillId="0" borderId="1" applyAlignment="1" pivotButton="0" quotePrefix="0" xfId="0">
      <alignment horizontal="center" vertical="center" wrapText="1"/>
    </xf>
    <xf numFmtId="167" fontId="11" fillId="4" borderId="1" applyAlignment="1" pivotButton="0" quotePrefix="0" xfId="0">
      <alignment horizontal="center" vertical="center" wrapText="1"/>
    </xf>
    <xf numFmtId="0" fontId="11" fillId="0" borderId="1" applyAlignment="1" pivotButton="0" quotePrefix="0" xfId="0">
      <alignment horizontal="center" vertical="center" wrapText="1"/>
    </xf>
    <xf numFmtId="167" fontId="11" fillId="0" borderId="1" applyAlignment="1" pivotButton="0" quotePrefix="0" xfId="0">
      <alignment horizontal="center" vertical="center" wrapText="1"/>
    </xf>
    <xf numFmtId="0" fontId="7" fillId="2" borderId="0" applyAlignment="1" pivotButton="0" quotePrefix="0" xfId="0">
      <alignment horizontal="general" vertical="bottom"/>
    </xf>
    <xf numFmtId="0" fontId="0" fillId="2" borderId="0" applyAlignment="1" pivotButton="0" quotePrefix="0" xfId="0">
      <alignment horizontal="general" vertical="bottom"/>
    </xf>
    <xf numFmtId="0" fontId="8" fillId="0" borderId="0" applyAlignment="1" pivotButton="0" quotePrefix="0" xfId="0">
      <alignment horizontal="left" vertical="top" wrapText="1"/>
    </xf>
    <xf numFmtId="0" fontId="15" fillId="0" borderId="0" applyAlignment="1" pivotButton="0" quotePrefix="0" xfId="0">
      <alignment horizontal="general" vertical="bottom"/>
    </xf>
    <xf numFmtId="0" fontId="7" fillId="2" borderId="0" applyAlignment="1" pivotButton="0" quotePrefix="0" xfId="0">
      <alignment horizontal="center" vertical="center" wrapText="1"/>
    </xf>
    <xf numFmtId="168" fontId="11" fillId="4" borderId="1" applyAlignment="1" pivotButton="0" quotePrefix="0" xfId="0">
      <alignment horizontal="center" vertical="center" wrapText="1"/>
    </xf>
    <xf numFmtId="2" fontId="11" fillId="5" borderId="1" applyAlignment="1" pivotButton="0" quotePrefix="0" xfId="0">
      <alignment horizontal="center" vertical="center" wrapText="1"/>
    </xf>
    <xf numFmtId="167" fontId="12" fillId="4" borderId="1" applyAlignment="1" pivotButton="0" quotePrefix="0" xfId="0">
      <alignment horizontal="center" vertical="center" wrapText="1"/>
    </xf>
    <xf numFmtId="166" fontId="12" fillId="4" borderId="1" applyAlignment="1" pivotButton="0" quotePrefix="0" xfId="0">
      <alignment horizontal="center" vertical="center" wrapText="1"/>
    </xf>
    <xf numFmtId="0" fontId="16" fillId="0" borderId="0" applyAlignment="1" pivotButton="0" quotePrefix="0" xfId="0">
      <alignment horizontal="general" vertical="top" wrapText="1"/>
    </xf>
    <xf numFmtId="3" fontId="27" fillId="0" borderId="2" applyAlignment="1" pivotButton="0" quotePrefix="0" xfId="0">
      <alignment horizontal="center" vertical="center" wrapText="1"/>
    </xf>
    <xf numFmtId="0" fontId="27" fillId="0" borderId="2" applyAlignment="1" pivotButton="0" quotePrefix="0" xfId="0">
      <alignment horizontal="center" vertical="center" wrapText="1"/>
    </xf>
    <xf numFmtId="164" fontId="28" fillId="0" borderId="2" applyAlignment="1" pivotButton="0" quotePrefix="0" xfId="0">
      <alignment horizontal="center" vertical="center" wrapText="1"/>
    </xf>
    <xf numFmtId="164" fontId="28" fillId="13" borderId="2" applyAlignment="1" pivotButton="0" quotePrefix="0" xfId="0">
      <alignment horizontal="center" vertical="center" wrapText="1"/>
    </xf>
    <xf numFmtId="0" fontId="28" fillId="0" borderId="2" applyAlignment="1" pivotButton="0" quotePrefix="0" xfId="0">
      <alignment horizontal="center" vertical="center" wrapText="1"/>
    </xf>
    <xf numFmtId="0" fontId="28" fillId="9" borderId="2" applyAlignment="1" pivotButton="0" quotePrefix="0" xfId="0">
      <alignment horizontal="center" vertical="center" wrapText="1"/>
    </xf>
    <xf numFmtId="0" fontId="23" fillId="14" borderId="2" applyAlignment="1" pivotButton="0" quotePrefix="0" xfId="0">
      <alignment horizontal="center" vertical="center" wrapText="1"/>
    </xf>
    <xf numFmtId="0" fontId="29" fillId="0" borderId="3" pivotButton="0" quotePrefix="0" xfId="0"/>
    <xf numFmtId="0" fontId="22" fillId="10" borderId="2" applyAlignment="1" pivotButton="0" quotePrefix="0" xfId="0">
      <alignment horizontal="general" vertical="bottom"/>
    </xf>
    <xf numFmtId="0" fontId="29" fillId="0" borderId="3" applyAlignment="1" pivotButton="0" quotePrefix="0" xfId="0">
      <alignment horizontal="general" vertical="bottom"/>
    </xf>
    <xf numFmtId="2" fontId="27" fillId="0" borderId="2" applyAlignment="1" pivotButton="0" quotePrefix="0" xfId="0">
      <alignment horizontal="center" vertical="center" wrapText="1"/>
    </xf>
    <xf numFmtId="166" fontId="29" fillId="0" borderId="3" applyAlignment="1" pivotButton="0" quotePrefix="0" xfId="0">
      <alignment horizontal="center" vertical="center" wrapText="1"/>
    </xf>
    <xf numFmtId="0" fontId="20" fillId="6" borderId="3" applyAlignment="1" pivotButton="0" quotePrefix="0" xfId="0">
      <alignment horizontal="general" vertical="bottom"/>
    </xf>
    <xf numFmtId="2" fontId="29" fillId="6" borderId="3" applyAlignment="1" pivotButton="0" quotePrefix="0" xfId="0">
      <alignment horizontal="center" vertical="center" wrapText="1"/>
    </xf>
    <xf numFmtId="0" fontId="29" fillId="6" borderId="3" applyAlignment="1" pivotButton="0" quotePrefix="0" xfId="0">
      <alignment horizontal="general" vertical="bottom"/>
    </xf>
    <xf numFmtId="2" fontId="21" fillId="7" borderId="2" applyAlignment="1" pivotButton="0" quotePrefix="0" xfId="0">
      <alignment horizontal="center" vertical="center" wrapText="1"/>
    </xf>
    <xf numFmtId="0" fontId="22" fillId="8" borderId="2" applyAlignment="1" pivotButton="0" quotePrefix="0" xfId="0">
      <alignment horizontal="general" vertical="bottom"/>
    </xf>
    <xf numFmtId="2" fontId="30" fillId="0" borderId="2" applyAlignment="1" pivotButton="0" quotePrefix="0" xfId="0">
      <alignment horizontal="center" vertical="center" wrapText="1"/>
    </xf>
    <xf numFmtId="2" fontId="30" fillId="9" borderId="2" applyAlignment="1" pivotButton="0" quotePrefix="0" xfId="0">
      <alignment horizontal="center" vertical="center" wrapText="1"/>
    </xf>
    <xf numFmtId="0" fontId="24" fillId="0" borderId="2" applyAlignment="1" pivotButton="0" quotePrefix="0" xfId="0">
      <alignment horizontal="left" vertical="center" wrapText="1"/>
    </xf>
    <xf numFmtId="167" fontId="30" fillId="0" borderId="2" applyAlignment="1" pivotButton="0" quotePrefix="0" xfId="0">
      <alignment horizontal="center" vertical="center" wrapText="1"/>
    </xf>
    <xf numFmtId="167" fontId="30" fillId="9" borderId="2" applyAlignment="1" pivotButton="0" quotePrefix="0" xfId="0">
      <alignment horizontal="center" vertical="center" wrapText="1"/>
    </xf>
    <xf numFmtId="168" fontId="30" fillId="0" borderId="2" applyAlignment="1" pivotButton="0" quotePrefix="0" xfId="0">
      <alignment horizontal="center" vertical="center" wrapText="1"/>
    </xf>
    <xf numFmtId="168" fontId="30" fillId="9" borderId="2" applyAlignment="1" pivotButton="0" quotePrefix="0" xfId="0">
      <alignment horizontal="center" vertical="center" wrapText="1"/>
    </xf>
    <xf numFmtId="0" fontId="24" fillId="0" borderId="3" applyAlignment="1" pivotButton="0" quotePrefix="0" xfId="0">
      <alignment horizontal="general" vertical="bottom"/>
    </xf>
    <xf numFmtId="167" fontId="29" fillId="0" borderId="3" applyAlignment="1" pivotButton="0" quotePrefix="0" xfId="0">
      <alignment horizontal="center" vertical="center" wrapText="1"/>
    </xf>
    <xf numFmtId="166" fontId="29" fillId="6" borderId="3" applyAlignment="1" pivotButton="0" quotePrefix="0" xfId="0">
      <alignment horizontal="center" vertical="center" wrapText="1"/>
    </xf>
    <xf numFmtId="0" fontId="25" fillId="0" borderId="3" applyAlignment="1" pivotButton="0" quotePrefix="0" xfId="0">
      <alignment vertical="top"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0B0B0"/>
      <rgbColor rgb="FF808080"/>
      <rgbColor rgb="FF9999FF"/>
      <rgbColor rgb="FF993366"/>
      <rgbColor rgb="FFFCE4D6"/>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E2EFDA"/>
      <rgbColor rgb="FFFFFF99"/>
      <rgbColor rgb="FF99CCFF"/>
      <rgbColor rgb="FFFF99CC"/>
      <rgbColor rgb="FFCC99FF"/>
      <rgbColor rgb="FFFFCC99"/>
      <rgbColor rgb="FF2E75B6"/>
      <rgbColor rgb="FF33CCCC"/>
      <rgbColor rgb="FF99CC00"/>
      <rgbColor rgb="FFFFCC00"/>
      <rgbColor rgb="FFFF9900"/>
      <rgbColor rgb="FFFF6600"/>
      <rgbColor rgb="FF666666"/>
      <rgbColor rgb="FF969696"/>
      <rgbColor rgb="FF003366"/>
      <rgbColor rgb="FF339966"/>
      <rgbColor rgb="FF003300"/>
      <rgbColor rgb="FF333300"/>
      <rgbColor rgb="FF993300"/>
      <rgbColor rgb="FF993366"/>
      <rgbColor rgb="FF1F4E7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styles" Target="styles.xml" Id="rId10"/><Relationship Type="http://schemas.openxmlformats.org/officeDocument/2006/relationships/theme" Target="theme/theme1.xml" Id="rId11"/></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sheetPr>
    <outlinePr summaryBelow="1" summaryRight="1"/>
    <pageSetUpPr/>
  </sheetPr>
  <dimension ref="A1:L55"/>
  <sheetViews>
    <sheetView workbookViewId="0">
      <pane xSplit="1" ySplit="6" topLeftCell="B7" activePane="bottomRight" state="frozen"/>
      <selection pane="topRight" activeCell="A1" sqref="A1"/>
      <selection pane="bottomLeft" activeCell="A1" sqref="A1"/>
      <selection pane="bottomRight" activeCell="A1" sqref="A1"/>
    </sheetView>
  </sheetViews>
  <sheetFormatPr baseColWidth="8" defaultRowHeight="15"/>
  <cols>
    <col width="38" customWidth="1" style="48" min="1" max="1"/>
    <col width="14" customWidth="1" style="48" min="2" max="2"/>
    <col width="14" customWidth="1" style="48" min="3" max="3"/>
    <col width="14" customWidth="1" style="48" min="4" max="4"/>
    <col width="16" customWidth="1" style="48" min="5" max="5"/>
    <col width="18" customWidth="1" style="48" min="6" max="6"/>
    <col width="42" customWidth="1" style="48" min="7" max="7"/>
    <col width="35" customWidth="1" style="48" min="8" max="8"/>
  </cols>
  <sheetData>
    <row r="1">
      <c r="A1" s="49" t="inlineStr">
        <is>
          <t>IHG Complete Financial Ratio Analysis &amp; Industry/Peer Benchmark Comparison</t>
        </is>
      </c>
    </row>
    <row r="2">
      <c r="A2" s="50" t="inlineStr">
        <is>
          <t>Data primarily Full Year 2025 (peers) + IHG 2021-2025 trends. All figures approximate from company reports &amp; industry sources. Asset-light models (IHG, Marriott, Hilton, Accor). Negative equity common due to share buybacks.</t>
        </is>
      </c>
    </row>
    <row r="3">
      <c r="A3" s="51" t="inlineStr">
        <is>
          <t>Prepared July 2026 | Sources: IHG FY Results, Marriott/Hilton/Accor 2025 results, CSIMarket industry aggregates, Macrotrends/company filings</t>
        </is>
      </c>
    </row>
    <row r="5">
      <c r="A5" s="52" t="inlineStr">
        <is>
          <t>1. IHG KEY FINANCIAL RATIOS (2021–2025)</t>
        </is>
      </c>
      <c r="B5" s="53" t="n"/>
      <c r="C5" s="53" t="n"/>
      <c r="D5" s="53" t="n"/>
      <c r="E5" s="53" t="n"/>
      <c r="F5" s="53" t="n"/>
      <c r="G5" s="53" t="n"/>
      <c r="H5" s="53" t="n"/>
    </row>
    <row r="6">
      <c r="A6" s="54" t="inlineStr">
        <is>
          <t>Ratio</t>
        </is>
      </c>
      <c r="B6" s="54" t="inlineStr">
        <is>
          <t>2021</t>
        </is>
      </c>
      <c r="C6" s="54" t="inlineStr">
        <is>
          <t>2022</t>
        </is>
      </c>
      <c r="D6" s="54" t="inlineStr">
        <is>
          <t>2023</t>
        </is>
      </c>
      <c r="E6" s="54" t="inlineStr">
        <is>
          <t>2024</t>
        </is>
      </c>
      <c r="F6" s="54" t="inlineStr">
        <is>
          <t>2025</t>
        </is>
      </c>
      <c r="G6" s="54" t="inlineStr">
        <is>
          <t>Trend / Assessment</t>
        </is>
      </c>
      <c r="H6" s="54" t="inlineStr">
        <is>
          <t>Definition / Notes</t>
        </is>
      </c>
    </row>
    <row r="7">
      <c r="A7" s="55" t="inlineStr">
        <is>
          <t>Operating Margin (IFRS)</t>
        </is>
      </c>
      <c r="B7" s="56" t="inlineStr">
        <is>
          <t>17.0%</t>
        </is>
      </c>
      <c r="C7" s="56" t="inlineStr">
        <is>
          <t>16.1%</t>
        </is>
      </c>
      <c r="D7" s="56" t="inlineStr">
        <is>
          <t>23.1%</t>
        </is>
      </c>
      <c r="E7" s="56" t="inlineStr">
        <is>
          <t>21.1%</t>
        </is>
      </c>
      <c r="F7" s="57" t="inlineStr">
        <is>
          <t>23.1%</t>
        </is>
      </c>
      <c r="G7" s="58" t="inlineStr">
        <is>
          <t>Strong recovery + operating leverage</t>
        </is>
      </c>
      <c r="H7" s="58" t="inlineStr">
        <is>
          <t>Op. Profit / Total Revenue</t>
        </is>
      </c>
    </row>
    <row r="8">
      <c r="A8" s="55" t="inlineStr">
        <is>
          <t>Net Profit Margin</t>
        </is>
      </c>
      <c r="B8" s="56" t="inlineStr">
        <is>
          <t>9.1%</t>
        </is>
      </c>
      <c r="C8" s="56" t="inlineStr">
        <is>
          <t>9.7%</t>
        </is>
      </c>
      <c r="D8" s="56" t="inlineStr">
        <is>
          <t>16.2%</t>
        </is>
      </c>
      <c r="E8" s="56" t="inlineStr">
        <is>
          <t>12.8%</t>
        </is>
      </c>
      <c r="F8" s="57" t="inlineStr">
        <is>
          <t>14.6%</t>
        </is>
      </c>
      <c r="G8" s="58" t="inlineStr">
        <is>
          <t>Peaked 2023; remains healthy</t>
        </is>
      </c>
      <c r="H8" s="58" t="inlineStr">
        <is>
          <t>Net Income / Total Revenue</t>
        </is>
      </c>
    </row>
    <row r="9">
      <c r="A9" s="55" t="inlineStr">
        <is>
          <t>Fee Margin</t>
        </is>
      </c>
      <c r="B9" s="56" t="inlineStr">
        <is>
          <t>49.6%</t>
        </is>
      </c>
      <c r="C9" s="56" t="inlineStr">
        <is>
          <t>~56%</t>
        </is>
      </c>
      <c r="D9" s="56" t="inlineStr">
        <is>
          <t>59.3%</t>
        </is>
      </c>
      <c r="E9" s="56" t="inlineStr">
        <is>
          <t>61.2%</t>
        </is>
      </c>
      <c r="F9" s="57" t="inlineStr">
        <is>
          <t>64.8%</t>
        </is>
      </c>
      <c r="G9" s="58" t="inlineStr">
        <is>
          <t>Consistent expansion — core strength</t>
        </is>
      </c>
      <c r="H9" s="58" t="inlineStr">
        <is>
          <t>Fee Business OP / Fee Revenue</t>
        </is>
      </c>
    </row>
    <row r="10">
      <c r="A10" s="55" t="inlineStr">
        <is>
          <t>Current Ratio</t>
        </is>
      </c>
      <c r="B10" s="56" t="inlineStr">
        <is>
          <t>~1.27</t>
        </is>
      </c>
      <c r="C10" s="56" t="inlineStr">
        <is>
          <t>~1.09</t>
        </is>
      </c>
      <c r="D10" s="56" t="inlineStr">
        <is>
          <t>~0.97</t>
        </is>
      </c>
      <c r="E10" s="56" t="inlineStr">
        <is>
          <t>~0.97</t>
        </is>
      </c>
      <c r="F10" s="57" t="inlineStr">
        <is>
          <t>~0.98</t>
        </is>
      </c>
      <c r="G10" s="58" t="inlineStr">
        <is>
          <t>Stable near 1.0 (normal for model)</t>
        </is>
      </c>
      <c r="H10" s="58" t="inlineStr">
        <is>
          <t>Current Assets / Current Liabilities</t>
        </is>
      </c>
    </row>
    <row r="11">
      <c r="A11" s="55" t="inlineStr">
        <is>
          <t>Quick Ratio</t>
        </is>
      </c>
      <c r="B11" s="56" t="inlineStr">
        <is>
          <t>~1.27</t>
        </is>
      </c>
      <c r="C11" s="56" t="inlineStr">
        <is>
          <t>~1.09</t>
        </is>
      </c>
      <c r="D11" s="56" t="inlineStr">
        <is>
          <t>~0.97</t>
        </is>
      </c>
      <c r="E11" s="56" t="inlineStr">
        <is>
          <t>~0.97</t>
        </is>
      </c>
      <c r="F11" s="57" t="inlineStr">
        <is>
          <t>~0.97</t>
        </is>
      </c>
      <c r="G11" s="58" t="inlineStr">
        <is>
          <t>Nearly identical (inventory negligible)</t>
        </is>
      </c>
      <c r="H11" s="58" t="inlineStr">
        <is>
          <t>(CA - Inventory) / CL</t>
        </is>
      </c>
    </row>
    <row r="12">
      <c r="A12" s="55" t="inlineStr">
        <is>
          <t>Cash Ratio</t>
        </is>
      </c>
      <c r="B12" s="56" t="inlineStr">
        <is>
          <t>~0.89</t>
        </is>
      </c>
      <c r="C12" s="56" t="inlineStr">
        <is>
          <t>~0.63</t>
        </is>
      </c>
      <c r="D12" s="56" t="inlineStr">
        <is>
          <t>~0.60</t>
        </is>
      </c>
      <c r="E12" s="56" t="inlineStr">
        <is>
          <t>~0.52</t>
        </is>
      </c>
      <c r="F12" s="57" t="inlineStr">
        <is>
          <t>~0.54</t>
        </is>
      </c>
      <c r="G12" s="58" t="inlineStr">
        <is>
          <t>Comfortable cash buffer</t>
        </is>
      </c>
      <c r="H12" s="58" t="inlineStr">
        <is>
          <t>Cash / Current Liabilities</t>
        </is>
      </c>
    </row>
    <row r="13">
      <c r="A13" s="55" t="inlineStr">
        <is>
          <t>Asset Turnover</t>
        </is>
      </c>
      <c r="B13" s="56" t="inlineStr">
        <is>
          <t>0.62x</t>
        </is>
      </c>
      <c r="C13" s="56" t="inlineStr">
        <is>
          <t>0.92x</t>
        </is>
      </c>
      <c r="D13" s="56" t="inlineStr">
        <is>
          <t>0.96x</t>
        </is>
      </c>
      <c r="E13" s="56" t="inlineStr">
        <is>
          <t>1.04x</t>
        </is>
      </c>
      <c r="F13" s="57" t="inlineStr">
        <is>
          <t>0.97x</t>
        </is>
      </c>
      <c r="G13" s="58" t="inlineStr">
        <is>
          <t>Improved with revenue growth</t>
        </is>
      </c>
      <c r="H13" s="58" t="inlineStr">
        <is>
          <t>Revenue / Total Assets</t>
        </is>
      </c>
    </row>
    <row r="14">
      <c r="A14" s="55" t="inlineStr">
        <is>
          <t>Fixed Asset Turnover</t>
        </is>
      </c>
      <c r="B14" s="56" t="inlineStr">
        <is>
          <t>~21x</t>
        </is>
      </c>
      <c r="C14" s="56" t="inlineStr">
        <is>
          <t>~25x</t>
        </is>
      </c>
      <c r="D14" s="56" t="inlineStr">
        <is>
          <t>~30x</t>
        </is>
      </c>
      <c r="E14" s="56" t="inlineStr">
        <is>
          <t>~34x</t>
        </is>
      </c>
      <c r="F14" s="57" t="inlineStr">
        <is>
          <t>~35x</t>
        </is>
      </c>
      <c r="G14" s="58" t="inlineStr">
        <is>
          <t>Extremely high — asset-light hallmark</t>
        </is>
      </c>
      <c r="H14" s="58" t="inlineStr">
        <is>
          <t>Revenue / PPE</t>
        </is>
      </c>
    </row>
    <row r="15">
      <c r="A15" s="55" t="inlineStr">
        <is>
          <t>Interest Coverage</t>
        </is>
      </c>
      <c r="B15" s="56" t="inlineStr">
        <is>
          <t>~4x+</t>
        </is>
      </c>
      <c r="C15" s="56" t="inlineStr">
        <is>
          <t>~6x+</t>
        </is>
      </c>
      <c r="D15" s="56" t="inlineStr">
        <is>
          <t>~10x+</t>
        </is>
      </c>
      <c r="E15" s="56" t="inlineStr">
        <is>
          <t>~9x</t>
        </is>
      </c>
      <c r="F15" s="57" t="inlineStr">
        <is>
          <t>~7.8x</t>
        </is>
      </c>
      <c r="G15" s="58" t="inlineStr">
        <is>
          <t>Strong coverage capacity</t>
        </is>
      </c>
      <c r="H15" s="58" t="inlineStr">
        <is>
          <t>Op. Profit / Net Financial Exp.</t>
        </is>
      </c>
    </row>
    <row r="16">
      <c r="A16" s="55" t="inlineStr">
        <is>
          <t>Net Debt / Adj. EBITDA</t>
        </is>
      </c>
      <c r="B16" s="56" t="inlineStr">
        <is>
          <t>3.0x</t>
        </is>
      </c>
      <c r="C16" s="56" t="inlineStr">
        <is>
          <t>2.1x</t>
        </is>
      </c>
      <c r="D16" s="56" t="inlineStr">
        <is>
          <t>2.1x</t>
        </is>
      </c>
      <c r="E16" s="56" t="inlineStr">
        <is>
          <t>2.3x</t>
        </is>
      </c>
      <c r="F16" s="57" t="inlineStr">
        <is>
          <t>2.5x</t>
        </is>
      </c>
      <c r="G16" s="58" t="inlineStr">
        <is>
          <t>Controlled within target range</t>
        </is>
      </c>
      <c r="H16" s="58" t="inlineStr">
        <is>
          <t>Net Debt / Adjusted EBITDA</t>
        </is>
      </c>
    </row>
    <row r="17">
      <c r="A17" s="55" t="inlineStr">
        <is>
          <t>ROA (approx.)</t>
        </is>
      </c>
      <c r="B17" s="56" t="inlineStr">
        <is>
          <t>Low</t>
        </is>
      </c>
      <c r="C17" s="56" t="inlineStr">
        <is>
          <t>~9%</t>
        </is>
      </c>
      <c r="D17" s="56" t="inlineStr">
        <is>
          <t>~15.6%</t>
        </is>
      </c>
      <c r="E17" s="56" t="inlineStr">
        <is>
          <t>~13.2%</t>
        </is>
      </c>
      <c r="F17" s="57" t="inlineStr">
        <is>
          <t>~14.2%</t>
        </is>
      </c>
      <c r="G17" s="58" t="inlineStr">
        <is>
          <t>Efficient asset utilisation</t>
        </is>
      </c>
      <c r="H17" s="58" t="inlineStr">
        <is>
          <t>Net Income / Total Assets</t>
        </is>
      </c>
    </row>
    <row r="18">
      <c r="A18" s="55" t="inlineStr">
        <is>
          <t>Debt / Equity</t>
        </is>
      </c>
      <c r="B18" s="56" t="inlineStr">
        <is>
          <t>Neg.</t>
        </is>
      </c>
      <c r="C18" s="56" t="inlineStr">
        <is>
          <t>Neg.</t>
        </is>
      </c>
      <c r="D18" s="56" t="inlineStr">
        <is>
          <t>Neg.</t>
        </is>
      </c>
      <c r="E18" s="56" t="inlineStr">
        <is>
          <t>Neg.</t>
        </is>
      </c>
      <c r="F18" s="57" t="inlineStr">
        <is>
          <t>Neg.</t>
        </is>
      </c>
      <c r="G18" s="58" t="inlineStr">
        <is>
          <t>Distorted by buybacks (common in sector)</t>
        </is>
      </c>
      <c r="H18" s="58" t="inlineStr">
        <is>
          <t>Total Debt / Shareholders' Equity</t>
        </is>
      </c>
    </row>
    <row r="21">
      <c r="A21" s="52" t="inlineStr">
        <is>
          <t>2. PEER COMPARISON — FULL YEAR 2025</t>
        </is>
      </c>
      <c r="B21" s="53" t="n"/>
      <c r="C21" s="53" t="n"/>
      <c r="D21" s="53" t="n"/>
      <c r="E21" s="53" t="n"/>
      <c r="F21" s="53" t="n"/>
      <c r="G21" s="53" t="n"/>
    </row>
    <row r="22">
      <c r="A22" s="54" t="inlineStr">
        <is>
          <t>Metric</t>
        </is>
      </c>
      <c r="B22" s="54" t="inlineStr">
        <is>
          <t>IHG</t>
        </is>
      </c>
      <c r="C22" s="54" t="inlineStr">
        <is>
          <t>Marriott</t>
        </is>
      </c>
      <c r="D22" s="54" t="inlineStr">
        <is>
          <t>Hilton</t>
        </is>
      </c>
      <c r="E22" s="54" t="inlineStr">
        <is>
          <t>Accor (approx.)</t>
        </is>
      </c>
      <c r="F22" s="54" t="inlineStr">
        <is>
          <t>Best / Notes</t>
        </is>
      </c>
      <c r="G22" s="54" t="inlineStr">
        <is>
          <t>Source / Comment</t>
        </is>
      </c>
    </row>
    <row r="23">
      <c r="A23" s="59" t="inlineStr">
        <is>
          <t>Revenue</t>
        </is>
      </c>
      <c r="B23" s="60" t="inlineStr">
        <is>
          <t>$5.2B</t>
        </is>
      </c>
      <c r="C23" s="56" t="inlineStr">
        <is>
          <t>$26.2B</t>
        </is>
      </c>
      <c r="D23" s="56" t="inlineStr">
        <is>
          <t>$12.0B</t>
        </is>
      </c>
      <c r="E23" s="56" t="inlineStr">
        <is>
          <t>~€5.6B</t>
        </is>
      </c>
      <c r="F23" s="58" t="inlineStr">
        <is>
          <t>Marriott largest scale</t>
        </is>
      </c>
      <c r="G23" s="58" t="inlineStr">
        <is>
          <t>Company FY results</t>
        </is>
      </c>
    </row>
    <row r="24">
      <c r="A24" s="59" t="inlineStr">
        <is>
          <t>Operating Margin</t>
        </is>
      </c>
      <c r="B24" s="60" t="inlineStr">
        <is>
          <t>23.1%</t>
        </is>
      </c>
      <c r="C24" s="56" t="inlineStr">
        <is>
          <t>15.8%</t>
        </is>
      </c>
      <c r="D24" s="56" t="inlineStr">
        <is>
          <t>22.4%</t>
        </is>
      </c>
      <c r="E24" s="56" t="inlineStr">
        <is>
          <t>~14.4%</t>
        </is>
      </c>
      <c r="F24" s="58" t="inlineStr">
        <is>
          <t>IHG &amp; Hilton lead</t>
        </is>
      </c>
      <c r="G24" s="58" t="inlineStr">
        <is>
          <t>Op. Income / Revenue</t>
        </is>
      </c>
    </row>
    <row r="25">
      <c r="A25" s="59" t="inlineStr">
        <is>
          <t>Net Profit Margin</t>
        </is>
      </c>
      <c r="B25" s="60" t="inlineStr">
        <is>
          <t>14.6%</t>
        </is>
      </c>
      <c r="C25" s="56" t="inlineStr">
        <is>
          <t>9.9%</t>
        </is>
      </c>
      <c r="D25" s="56" t="inlineStr">
        <is>
          <t>12.1%</t>
        </is>
      </c>
      <c r="E25" s="56" t="inlineStr">
        <is>
          <t>~8-11%</t>
        </is>
      </c>
      <c r="F25" s="58" t="inlineStr">
        <is>
          <t>IHG strongest</t>
        </is>
      </c>
      <c r="G25" s="58" t="inlineStr">
        <is>
          <t>Net Income / Revenue</t>
        </is>
      </c>
    </row>
    <row r="26">
      <c r="A26" s="59" t="inlineStr">
        <is>
          <t>Fee / Recurring Margin</t>
        </is>
      </c>
      <c r="B26" s="60" t="inlineStr">
        <is>
          <t>64.8% (Fee)</t>
        </is>
      </c>
      <c r="C26" s="56" t="inlineStr">
        <is>
          <t>High (asset-light)</t>
        </is>
      </c>
      <c r="D26" s="56" t="inlineStr">
        <is>
          <t>High (asset-light)</t>
        </is>
      </c>
      <c r="E26" s="56" t="inlineStr">
        <is>
          <t>Improving</t>
        </is>
      </c>
      <c r="F26" s="58" t="inlineStr">
        <is>
          <t>IHG pure-fee standout</t>
        </is>
      </c>
      <c r="G26" s="58" t="inlineStr">
        <is>
          <t>IHG Fee Margin is unique strength</t>
        </is>
      </c>
    </row>
    <row r="27">
      <c r="A27" s="59" t="inlineStr">
        <is>
          <t>Current Ratio</t>
        </is>
      </c>
      <c r="B27" s="60" t="inlineStr">
        <is>
          <t>~0.98</t>
        </is>
      </c>
      <c r="C27" s="56" t="inlineStr">
        <is>
          <t>~0.43</t>
        </is>
      </c>
      <c r="D27" s="56" t="inlineStr">
        <is>
          <t>Typically &lt;1.0</t>
        </is>
      </c>
      <c r="E27" s="56" t="inlineStr">
        <is>
          <t>—</t>
        </is>
      </c>
      <c r="F27" s="58" t="inlineStr">
        <is>
          <t>All low (model-driven)</t>
        </is>
      </c>
      <c r="G27" s="58" t="inlineStr">
        <is>
          <t>Asset-light peers run lean CA</t>
        </is>
      </c>
    </row>
    <row r="28">
      <c r="A28" s="59" t="inlineStr">
        <is>
          <t>Asset Turnover</t>
        </is>
      </c>
      <c r="B28" s="60" t="inlineStr">
        <is>
          <t>~0.97x</t>
        </is>
      </c>
      <c r="C28" s="56" t="inlineStr">
        <is>
          <t>~0.95x</t>
        </is>
      </c>
      <c r="D28" s="56" t="inlineStr">
        <is>
          <t>Competitive</t>
        </is>
      </c>
      <c r="E28" s="56" t="inlineStr">
        <is>
          <t>—</t>
        </is>
      </c>
      <c r="F28" s="58" t="inlineStr">
        <is>
          <t>Similar efficiency</t>
        </is>
      </c>
      <c r="G28" s="58" t="inlineStr">
        <is>
          <t>Revenue / Total Assets</t>
        </is>
      </c>
    </row>
    <row r="29">
      <c r="A29" s="59" t="inlineStr">
        <is>
          <t>Net Debt / Adj. EBITDA</t>
        </is>
      </c>
      <c r="B29" s="60" t="inlineStr">
        <is>
          <t>2.5x</t>
        </is>
      </c>
      <c r="C29" s="56" t="inlineStr">
        <is>
          <t>Typically 2.5-3.5x</t>
        </is>
      </c>
      <c r="D29" s="56" t="inlineStr">
        <is>
          <t>3.1x</t>
        </is>
      </c>
      <c r="E29" s="56" t="inlineStr">
        <is>
          <t>~2.55x</t>
        </is>
      </c>
      <c r="F29" s="58" t="inlineStr">
        <is>
          <t>IHG more conservative</t>
        </is>
      </c>
      <c r="G29" s="58" t="inlineStr">
        <is>
          <t>Key leverage metric</t>
        </is>
      </c>
    </row>
    <row r="30">
      <c r="A30" s="59" t="inlineStr">
        <is>
          <t>Interest Coverage</t>
        </is>
      </c>
      <c r="B30" s="60" t="inlineStr">
        <is>
          <t>~7.8x</t>
        </is>
      </c>
      <c r="C30" s="56" t="inlineStr">
        <is>
          <t>Solid</t>
        </is>
      </c>
      <c r="D30" s="56" t="inlineStr">
        <is>
          <t>Solid</t>
        </is>
      </c>
      <c r="E30" s="56" t="inlineStr">
        <is>
          <t>Solid</t>
        </is>
      </c>
      <c r="F30" s="58" t="inlineStr">
        <is>
          <t>All comfortable</t>
        </is>
      </c>
      <c r="G30" s="58" t="inlineStr">
        <is>
          <t>Op. Profit / Interest</t>
        </is>
      </c>
    </row>
    <row r="31">
      <c r="A31" s="59" t="inlineStr">
        <is>
          <t>ROA (approx.)</t>
        </is>
      </c>
      <c r="B31" s="60" t="inlineStr">
        <is>
          <t>~14%</t>
        </is>
      </c>
      <c r="C31" s="56" t="inlineStr">
        <is>
          <t>~9.4%</t>
        </is>
      </c>
      <c r="D31" s="56" t="inlineStr">
        <is>
          <t>Competitive</t>
        </is>
      </c>
      <c r="E31" s="56" t="inlineStr">
        <is>
          <t>—</t>
        </is>
      </c>
      <c r="F31" s="58" t="inlineStr">
        <is>
          <t>IHG efficient</t>
        </is>
      </c>
      <c r="G31" s="58" t="inlineStr">
        <is>
          <t>Net Income / Total Assets</t>
        </is>
      </c>
    </row>
    <row r="32">
      <c r="A32" s="59" t="inlineStr">
        <is>
          <t>Total Assets (approx.)</t>
        </is>
      </c>
      <c r="B32" s="60" t="inlineStr">
        <is>
          <t>$5.3B</t>
        </is>
      </c>
      <c r="C32" s="56" t="inlineStr">
        <is>
          <t>$27.5B</t>
        </is>
      </c>
      <c r="D32" s="56" t="inlineStr">
        <is>
          <t>~$16B+</t>
        </is>
      </c>
      <c r="E32" s="56" t="inlineStr">
        <is>
          <t>—</t>
        </is>
      </c>
      <c r="F32" s="58" t="inlineStr">
        <is>
          <t>Scale differences large</t>
        </is>
      </c>
      <c r="G32" s="58" t="inlineStr">
        <is>
          <t>Balance sheet size</t>
        </is>
      </c>
    </row>
    <row r="35">
      <c r="A35" s="52" t="inlineStr">
        <is>
          <t>3. INDUSTRY BENCHMARK COMPARISON (Hotels / Tourism &amp; Amusement / Lodging)</t>
        </is>
      </c>
      <c r="B35" s="53" t="n"/>
      <c r="C35" s="53" t="n"/>
      <c r="D35" s="53" t="n"/>
      <c r="E35" s="53" t="n"/>
    </row>
    <row r="36">
      <c r="A36" s="54" t="inlineStr">
        <is>
          <t>Ratio</t>
        </is>
      </c>
      <c r="B36" s="54" t="inlineStr">
        <is>
          <t>IHG (2025)</t>
        </is>
      </c>
      <c r="C36" s="54" t="inlineStr">
        <is>
          <t>Industry Average / Benchmark</t>
        </is>
      </c>
      <c r="D36" s="54" t="inlineStr">
        <is>
          <t>Assessment vs Industry</t>
        </is>
      </c>
      <c r="E36" s="54" t="inlineStr">
        <is>
          <t>Source</t>
        </is>
      </c>
    </row>
    <row r="37">
      <c r="A37" s="59" t="inlineStr">
        <is>
          <t>Current Ratio</t>
        </is>
      </c>
      <c r="B37" s="60" t="inlineStr">
        <is>
          <t>~0.98</t>
        </is>
      </c>
      <c r="C37" s="61" t="inlineStr">
        <is>
          <t>~1.22x (TTM Q1 2026)</t>
        </is>
      </c>
      <c r="D37" s="58" t="inlineStr">
        <is>
          <t>Slightly below; normal for pure asset-light</t>
        </is>
      </c>
      <c r="E37" s="58" t="inlineStr">
        <is>
          <t>CSIMarket Hotels/Tourism</t>
        </is>
      </c>
    </row>
    <row r="38">
      <c r="A38" s="59" t="inlineStr">
        <is>
          <t>Debt / Equity</t>
        </is>
      </c>
      <c r="B38" s="60" t="inlineStr">
        <is>
          <t>Negative</t>
        </is>
      </c>
      <c r="C38" s="61" t="inlineStr">
        <is>
          <t>~1.55x</t>
        </is>
      </c>
      <c r="D38" s="58" t="inlineStr">
        <is>
          <t>Not comparable (buyback-driven negative equity common)</t>
        </is>
      </c>
      <c r="E38" s="58" t="inlineStr">
        <is>
          <t>CSIMarket</t>
        </is>
      </c>
    </row>
    <row r="39">
      <c r="A39" s="59" t="inlineStr">
        <is>
          <t>Interest Coverage</t>
        </is>
      </c>
      <c r="B39" s="60" t="inlineStr">
        <is>
          <t>~7.8x</t>
        </is>
      </c>
      <c r="C39" s="61" t="inlineStr">
        <is>
          <t>~5.3x</t>
        </is>
      </c>
      <c r="D39" s="58" t="inlineStr">
        <is>
          <t>Stronger than average</t>
        </is>
      </c>
      <c r="E39" s="58" t="inlineStr">
        <is>
          <t>CSIMarket</t>
        </is>
      </c>
    </row>
    <row r="40">
      <c r="A40" s="59" t="inlineStr">
        <is>
          <t>Asset Turnover</t>
        </is>
      </c>
      <c r="B40" s="60" t="inlineStr">
        <is>
          <t>~0.97x</t>
        </is>
      </c>
      <c r="C40" s="61" t="inlineStr">
        <is>
          <t>Often 0.5–1.0x range</t>
        </is>
      </c>
      <c r="D40" s="58" t="inlineStr">
        <is>
          <t>Solid / above typical ownership models</t>
        </is>
      </c>
      <c r="E40" s="58" t="inlineStr">
        <is>
          <t>Industry norms</t>
        </is>
      </c>
    </row>
    <row r="41">
      <c r="A41" s="59" t="inlineStr">
        <is>
          <t>Operating / EBITDA Margins</t>
        </is>
      </c>
      <c r="B41" s="60" t="inlineStr">
        <is>
          <t>High (23%+ / strong fee)</t>
        </is>
      </c>
      <c r="C41" s="61" t="inlineStr">
        <is>
          <t>Lower for owned-heavy hotels</t>
        </is>
      </c>
      <c r="D41" s="58" t="inlineStr">
        <is>
          <t>Superior due to franchising model</t>
        </is>
      </c>
      <c r="E41" s="58" t="inlineStr">
        <is>
          <t>Peer + industry</t>
        </is>
      </c>
    </row>
    <row r="42">
      <c r="A42" s="59" t="inlineStr">
        <is>
          <t>Net Debt / EBITDA</t>
        </is>
      </c>
      <c r="B42" s="60" t="inlineStr">
        <is>
          <t>2.5x</t>
        </is>
      </c>
      <c r="C42" s="61" t="inlineStr">
        <is>
          <t>Varies widely (2–4x+ common)</t>
        </is>
      </c>
      <c r="D42" s="58" t="inlineStr">
        <is>
          <t>Comfortable / mid-to-lower range for large brands</t>
        </is>
      </c>
      <c r="E42" s="58" t="inlineStr">
        <is>
          <t>Peer comparison</t>
        </is>
      </c>
    </row>
    <row r="43">
      <c r="A43" s="59" t="inlineStr">
        <is>
          <t>Typical Healthy Current Ratio (traditional hotels)</t>
        </is>
      </c>
      <c r="B43" s="60" t="inlineStr">
        <is>
          <t>—</t>
        </is>
      </c>
      <c r="C43" s="61" t="inlineStr">
        <is>
          <t>1.2–2.0</t>
        </is>
      </c>
      <c r="D43" s="58" t="inlineStr">
        <is>
          <t>Asset-light franchisors often operate below 1.0</t>
        </is>
      </c>
      <c r="E43" s="58" t="inlineStr">
        <is>
          <t>Hospitality literature</t>
        </is>
      </c>
    </row>
    <row r="46">
      <c r="A46" s="52" t="inlineStr">
        <is>
          <t>4. KEY INTERPRETATIONS &amp; OVERALL ASSESSMENT</t>
        </is>
      </c>
      <c r="B46" s="53" t="n"/>
      <c r="C46" s="53" t="n"/>
      <c r="D46" s="53" t="n"/>
      <c r="E46" s="53" t="n"/>
    </row>
    <row r="47" ht="160" customHeight="1" s="48">
      <c r="A47" s="62" t="inlineStr">
        <is>
          <t>STRENGTHS OF IHG vs Peers &amp; Industry:
• Superior fee-driven profitability — Fee margin expansion to 64.8% and high operating/net margins reflect excellent operating leverage, loyalty scale, and brand strength.
• Capital efficiency — Extremely high fixed-asset turnover (~35x) and solid ROA (~14%) demonstrate the power of the pure asset-light model (minimal owned PPE).
• Disciplined leverage — Net Debt/Adj. EBITDA of 2.5x sits at the lower/more conservative end of major peers (Hilton ~3.1x) and within IHG’s target range, while still funding substantial shareholder returns (&gt;$1.1bn in 2025).
• Strong interest coverage (~7.8x) exceeds industry average (~5.3x) and supports ongoing dividends + buybacks.
CAVEATS / CONTEXT:
• Current &amp; Quick ratios ~1.0 (or below) are typical for Marriott, Hilton and other asset-light peers — liquidity is driven by predictable fee cash flows and undrawn facilities, not large current assets.
• Negative equity (and meaningless Debt/Equity) is a sector-wide feature among companies returning large capital via buybacks.
• Marriott’s much larger scale provides absolute cash generation advantages; Hilton shows similarly strong margins. Accor is more Europe/Asia-weighted.
BOTTOM LINE: IHG ranks as one of the strongest pure-play asset-light hotel companies on profitability (especially fee margin), capital efficiency, and controlled leverage. Its ratio profile is competitive with or superior to major peers on the metrics that matter most for this business model, and it outperforms broader industry averages on margins and interest coverage. The financial position supports continued system growth, margin expansion, and shareholder returns.</t>
        </is>
      </c>
    </row>
    <row r="48"/>
    <row r="49"/>
    <row r="50"/>
    <row r="52">
      <c r="A52" s="63" t="inlineStr">
        <is>
          <t>5. IMPORTANT NOTES &amp; DATA CAVEATS</t>
        </is>
      </c>
      <c r="B52" s="64" t="n"/>
      <c r="C52" s="64" t="n"/>
      <c r="D52" s="64" t="n"/>
      <c r="E52" s="64" t="n"/>
    </row>
    <row r="53" ht="90" customHeight="1" s="48">
      <c r="A53" s="65" t="inlineStr">
        <is>
          <t>• All peer and industry figures are approximate and based on publicly available full-year 2025 results / TTM data as of mid-2026. Minor differences may exist due to restatements, non-GAAP adjustments, currency conversion (Accor in EUR), and reporting dates.
• IHG’s System Fund and reimbursable revenues affect total revenue and some margins; Fee Margin and Operating Profit from Reportable Segments are the more relevant metrics for its model.
• Negative shareholders’ equity at IHG (and often peers) results from cumulative share buybacks under UK/US accounting and capital return policies — it does not indicate insolvency.
• Industry averages (CSIMarket Hotels, Tourism &amp; Amusement) include a broader set of companies, some with heavier asset ownership, which lowers average margins and can raise current ratios relative to pure franchisors.
• For the most precise comparison, always refer to the latest company Form 20-F / 10-K and non-GAAP reconciliations.</t>
        </is>
      </c>
    </row>
    <row r="54"/>
    <row r="55"/>
  </sheetData>
  <mergeCells count="5">
    <mergeCell ref="A2:L2"/>
    <mergeCell ref="A53:G55"/>
    <mergeCell ref="A47:G50"/>
    <mergeCell ref="A1:L1"/>
    <mergeCell ref="A3:L3"/>
  </mergeCells>
  <pageMargins left="0.75" right="0.75" top="1" bottom="1" header="0.5" footer="0.5"/>
</worksheet>
</file>

<file path=xl/worksheets/sheet2.xml><?xml version="1.0" encoding="utf-8"?>
<worksheet xmlns="http://schemas.openxmlformats.org/spreadsheetml/2006/main">
  <sheetPr>
    <outlinePr summaryBelow="1" summaryRight="1"/>
    <pageSetUpPr/>
  </sheetPr>
  <dimension ref="A1:H28"/>
  <sheetViews>
    <sheetView workbookViewId="0">
      <pane xSplit="1" ySplit="6" topLeftCell="B7" activePane="bottomRight" state="frozen"/>
      <selection pane="topRight"/>
      <selection pane="bottomLeft"/>
      <selection pane="bottomRight" activeCell="A1" sqref="A1"/>
    </sheetView>
  </sheetViews>
  <sheetFormatPr baseColWidth="8" defaultRowHeight="15"/>
  <cols>
    <col width="28" customWidth="1" style="48" min="1" max="1"/>
    <col width="18" customWidth="1" style="48" min="2" max="2"/>
    <col width="16" customWidth="1" style="48" min="3" max="3"/>
    <col width="16" customWidth="1" style="48" min="4" max="4"/>
    <col width="22" customWidth="1" style="48" min="5" max="5"/>
    <col width="18" customWidth="1" style="48" min="6" max="6"/>
    <col width="42" customWidth="1" style="48" min="7" max="7"/>
  </cols>
  <sheetData>
    <row r="1">
      <c r="A1" s="49" t="inlineStr">
        <is>
          <t>IHG Benchmark Comparison – Latest Year (2025) vs Direct Competitors &amp; Industry</t>
        </is>
      </c>
    </row>
    <row r="2">
      <c r="A2" s="50" t="inlineStr">
        <is>
          <t>Competitors: Marriott International (MAR), Hilton Worldwide (HLT). Industry: Hotels / Tourism &amp; Amusement sector averages.</t>
        </is>
      </c>
    </row>
    <row r="3">
      <c r="A3" s="51" t="inlineStr">
        <is>
          <t>Sources: Company FY 2025 results, Macrotrends, CSIMarket, company filings. Figures approximate.</t>
        </is>
      </c>
    </row>
    <row r="5">
      <c r="A5" s="52" t="inlineStr">
        <is>
          <t>1. KEY RATIOS COMPARISON – 2025</t>
        </is>
      </c>
      <c r="B5" s="53" t="n"/>
      <c r="C5" s="53" t="n"/>
      <c r="D5" s="53" t="n"/>
      <c r="E5" s="53" t="n"/>
      <c r="F5" s="53" t="n"/>
      <c r="G5" s="53" t="n"/>
    </row>
    <row r="6">
      <c r="A6" s="54" t="inlineStr">
        <is>
          <t>Ratio</t>
        </is>
      </c>
      <c r="B6" s="54" t="inlineStr">
        <is>
          <t>IHG</t>
        </is>
      </c>
      <c r="C6" s="54" t="inlineStr">
        <is>
          <t>Marriott</t>
        </is>
      </c>
      <c r="D6" s="54" t="inlineStr">
        <is>
          <t>Hilton</t>
        </is>
      </c>
      <c r="E6" s="54" t="inlineStr">
        <is>
          <t>Industry Avg (approx)</t>
        </is>
      </c>
      <c r="F6" s="54" t="inlineStr">
        <is>
          <t>IHG vs Peers</t>
        </is>
      </c>
      <c r="G6" s="54" t="inlineStr">
        <is>
          <t>Assessment</t>
        </is>
      </c>
    </row>
    <row r="7">
      <c r="A7" s="59" t="inlineStr">
        <is>
          <t>ROA</t>
        </is>
      </c>
      <c r="B7" s="106" t="inlineStr">
        <is>
          <t>14.2%</t>
        </is>
      </c>
      <c r="C7" s="56" t="inlineStr">
        <is>
          <t>~9.4%</t>
        </is>
      </c>
      <c r="D7" s="56" t="inlineStr">
        <is>
          <t>~10–12%</t>
        </is>
      </c>
      <c r="E7" s="56" t="inlineStr">
        <is>
          <t>~6–9%</t>
        </is>
      </c>
      <c r="F7" s="58" t="inlineStr">
        <is>
          <t>Higher</t>
        </is>
      </c>
      <c r="G7" s="58" t="inlineStr">
        <is>
          <t>Strength – superior asset efficiency</t>
        </is>
      </c>
    </row>
    <row r="8">
      <c r="A8" s="59" t="inlineStr">
        <is>
          <t>ROE</t>
        </is>
      </c>
      <c r="B8" s="106" t="inlineStr">
        <is>
          <t>N/A (neg. equity)</t>
        </is>
      </c>
      <c r="C8" s="56" t="inlineStr">
        <is>
          <t>High (buybacks)</t>
        </is>
      </c>
      <c r="D8" s="56" t="inlineStr">
        <is>
          <t>High (buybacks)</t>
        </is>
      </c>
      <c r="E8" s="56" t="inlineStr">
        <is>
          <t>Varies</t>
        </is>
      </c>
      <c r="F8" s="58" t="inlineStr">
        <is>
          <t>Same issue</t>
        </is>
      </c>
      <c r="G8" s="58" t="inlineStr">
        <is>
          <t>Structural – buyback-driven negative equity common</t>
        </is>
      </c>
    </row>
    <row r="9">
      <c r="A9" s="59" t="inlineStr">
        <is>
          <t>P/E Ratio</t>
        </is>
      </c>
      <c r="B9" s="106" t="inlineStr">
        <is>
          <t>~28x</t>
        </is>
      </c>
      <c r="C9" s="56" t="inlineStr">
        <is>
          <t>~30–35x</t>
        </is>
      </c>
      <c r="D9" s="56" t="inlineStr">
        <is>
          <t>~35–40x</t>
        </is>
      </c>
      <c r="E9" s="56" t="inlineStr">
        <is>
          <t>~25–35x</t>
        </is>
      </c>
      <c r="F9" s="58" t="inlineStr">
        <is>
          <t>Slightly lower</t>
        </is>
      </c>
      <c r="G9" s="58" t="inlineStr">
        <is>
          <t>Reasonable valuation vs peers</t>
        </is>
      </c>
    </row>
    <row r="10">
      <c r="A10" s="59" t="inlineStr">
        <is>
          <t>Operating Margin</t>
        </is>
      </c>
      <c r="B10" s="106" t="inlineStr">
        <is>
          <t>23.1%</t>
        </is>
      </c>
      <c r="C10" s="56" t="inlineStr">
        <is>
          <t>15.8%</t>
        </is>
      </c>
      <c r="D10" s="56" t="inlineStr">
        <is>
          <t>22.4%</t>
        </is>
      </c>
      <c r="E10" s="56" t="inlineStr">
        <is>
          <t>Lower for owned-heavy</t>
        </is>
      </c>
      <c r="F10" s="58" t="inlineStr">
        <is>
          <t>Higher / similar to Hilton</t>
        </is>
      </c>
      <c r="G10" s="58" t="inlineStr">
        <is>
          <t>Strength – fee model drives high margins</t>
        </is>
      </c>
    </row>
    <row r="11">
      <c r="A11" s="59" t="inlineStr">
        <is>
          <t>Net Profit Margin</t>
        </is>
      </c>
      <c r="B11" s="106" t="inlineStr">
        <is>
          <t>14.6%</t>
        </is>
      </c>
      <c r="C11" s="56" t="inlineStr">
        <is>
          <t>9.9%</t>
        </is>
      </c>
      <c r="D11" s="56" t="inlineStr">
        <is>
          <t>12.1%</t>
        </is>
      </c>
      <c r="E11" s="56" t="inlineStr">
        <is>
          <t>~8–12%</t>
        </is>
      </c>
      <c r="F11" s="58" t="inlineStr">
        <is>
          <t>Highest</t>
        </is>
      </c>
      <c r="G11" s="58" t="inlineStr">
        <is>
          <t>Strength – best-in-class profitability</t>
        </is>
      </c>
    </row>
    <row r="12">
      <c r="A12" s="59" t="inlineStr">
        <is>
          <t>OCF Ratio (OCF/CL)</t>
        </is>
      </c>
      <c r="B12" s="106" t="inlineStr">
        <is>
          <t>0.43x</t>
        </is>
      </c>
      <c r="C12" s="56" t="inlineStr">
        <is>
          <t>Typically 0.3–0.5x</t>
        </is>
      </c>
      <c r="D12" s="56" t="inlineStr">
        <is>
          <t>Similar</t>
        </is>
      </c>
      <c r="E12" s="56" t="inlineStr">
        <is>
          <t>~0.3–0.5x</t>
        </is>
      </c>
      <c r="F12" s="58" t="inlineStr">
        <is>
          <t>In line</t>
        </is>
      </c>
      <c r="G12" s="58" t="inlineStr">
        <is>
          <t>Solid operating cash coverage</t>
        </is>
      </c>
    </row>
    <row r="13">
      <c r="A13" s="59" t="inlineStr">
        <is>
          <t>FCF Margin</t>
        </is>
      </c>
      <c r="B13" s="106" t="inlineStr">
        <is>
          <t>17.2%</t>
        </is>
      </c>
      <c r="C13" s="56" t="inlineStr">
        <is>
          <t>High teens</t>
        </is>
      </c>
      <c r="D13" s="56" t="inlineStr">
        <is>
          <t>High teens</t>
        </is>
      </c>
      <c r="E13" s="56" t="inlineStr">
        <is>
          <t>Lower for asset-heavy</t>
        </is>
      </c>
      <c r="F13" s="58" t="inlineStr">
        <is>
          <t>Competitive</t>
        </is>
      </c>
      <c r="G13" s="58" t="inlineStr">
        <is>
          <t>Strength – strong cash conversion</t>
        </is>
      </c>
    </row>
    <row r="14">
      <c r="A14" s="59" t="inlineStr">
        <is>
          <t>Net Debt / Adj. EBITDA</t>
        </is>
      </c>
      <c r="B14" s="106" t="inlineStr">
        <is>
          <t>2.5x</t>
        </is>
      </c>
      <c r="C14" s="56" t="inlineStr">
        <is>
          <t>2.5–3.5x</t>
        </is>
      </c>
      <c r="D14" s="56" t="inlineStr">
        <is>
          <t>~3.1x</t>
        </is>
      </c>
      <c r="E14" s="56" t="inlineStr">
        <is>
          <t>2–4x+</t>
        </is>
      </c>
      <c r="F14" s="58" t="inlineStr">
        <is>
          <t>More conservative</t>
        </is>
      </c>
      <c r="G14" s="58" t="inlineStr">
        <is>
          <t>Strength – disciplined leverage</t>
        </is>
      </c>
    </row>
    <row r="15">
      <c r="A15" s="59" t="inlineStr">
        <is>
          <t>Current Ratio</t>
        </is>
      </c>
      <c r="B15" s="106" t="inlineStr">
        <is>
          <t>~0.98</t>
        </is>
      </c>
      <c r="C15" s="56" t="inlineStr">
        <is>
          <t>~0.43</t>
        </is>
      </c>
      <c r="D15" s="56" t="inlineStr">
        <is>
          <t>&lt;1.0 typical</t>
        </is>
      </c>
      <c r="E15" s="56" t="inlineStr">
        <is>
          <t>~1.2</t>
        </is>
      </c>
      <c r="F15" s="58" t="inlineStr">
        <is>
          <t>Higher than Marriott</t>
        </is>
      </c>
      <c r="G15" s="58" t="inlineStr">
        <is>
          <t>Normal for asset-light model</t>
        </is>
      </c>
    </row>
    <row r="16">
      <c r="A16" s="59" t="inlineStr">
        <is>
          <t>Asset Turnover</t>
        </is>
      </c>
      <c r="B16" s="106" t="inlineStr">
        <is>
          <t>0.97x</t>
        </is>
      </c>
      <c r="C16" s="56" t="inlineStr">
        <is>
          <t>~0.95x</t>
        </is>
      </c>
      <c r="D16" s="56" t="inlineStr">
        <is>
          <t>Competitive</t>
        </is>
      </c>
      <c r="E16" s="56" t="inlineStr">
        <is>
          <t>0.5–1.0x</t>
        </is>
      </c>
      <c r="F16" s="58" t="inlineStr">
        <is>
          <t>In line</t>
        </is>
      </c>
      <c r="G16" s="58" t="inlineStr">
        <is>
          <t>Efficient use of assets</t>
        </is>
      </c>
    </row>
    <row r="19">
      <c r="A19" s="52" t="inlineStr">
        <is>
          <t>2. STRENGTHS AND WEAKNESSES vs COMPETITORS / INDUSTRY</t>
        </is>
      </c>
      <c r="B19" s="53" t="n"/>
      <c r="C19" s="53" t="n"/>
      <c r="D19" s="53" t="n"/>
      <c r="E19" s="53" t="n"/>
      <c r="F19" s="53" t="n"/>
      <c r="G19" s="53" t="n"/>
    </row>
    <row r="20" ht="145" customHeight="1" s="48">
      <c r="A20" s="62" t="inlineStr">
        <is>
          <t>STRENGTHS
• Highest net profit margin (14.6%) among the three large peers – pure fee-driven model and operating leverage.
• Superior ROA (14.2%) – efficient capital allocation and minimal owned assets.
• More conservative leverage (Net Debt/Adj. EBITDA 2.5x) than Hilton (~3.1x) while still returning substantial capital.
• Consistently high Free Cash Flow Margin (~17%) supports dividends and buybacks without stressing the balance sheet.
• Operating margin (23.1%) matches or exceeds Hilton and is well above Marriott’s broader portfolio margin.
WEAKNESSES / CONTEXT
• Negative equity (and therefore meaningless ROE) is a direct result of the same aggressive buyback policy used by Marriott and Hilton – not a solvency issue.
• Smaller absolute scale than Marriott (revenue ~$5.2bn vs ~$26bn) means less absolute cash generation.
• Current ratio ~1.0 is typical for asset-light peers but sits below traditional industry averages that include owned-hotel operators.
• P/E of ~28x is reasonable but not the cheapest in the sector; valuation still embeds growth expectations.</t>
        </is>
      </c>
    </row>
    <row r="21"/>
    <row r="22"/>
    <row r="23"/>
    <row r="25">
      <c r="A25" s="52" t="inlineStr">
        <is>
          <t>3. OVERALL ASSESSMENT</t>
        </is>
      </c>
      <c r="B25" s="53" t="n"/>
      <c r="C25" s="53" t="n"/>
      <c r="D25" s="53" t="n"/>
      <c r="E25" s="53" t="n"/>
      <c r="F25" s="53" t="n"/>
      <c r="G25" s="53" t="n"/>
    </row>
    <row r="26" ht="80" customHeight="1" s="48">
      <c r="A26" s="62" t="inlineStr">
        <is>
          <t>IHG compares favourably with its closest large-cap peers (Marriott and Hilton) on the metrics that matter most for an asset-light hotel company: profitability (net and operating margins), asset efficiency (ROA), cash conversion (FCF margin) and leverage discipline. The negative equity and resulting N/A ROE are structural features shared with peers that also return large amounts of capital via buybacks. Relative to broader industry averages that include more asset-heavy operators, IHG’s margins, ROA and interest coverage are clearly superior. The main trade-off is scale: Marriott remains significantly larger. Overall, IHG’s ratio profile supports a view of a high-quality, cash-generative, efficiently capitalised franchise platform.</t>
        </is>
      </c>
    </row>
    <row r="27"/>
    <row r="28"/>
  </sheetData>
  <mergeCells count="5">
    <mergeCell ref="A3:H3"/>
    <mergeCell ref="A26:G28"/>
    <mergeCell ref="A2:H2"/>
    <mergeCell ref="A1:H1"/>
    <mergeCell ref="A20:G23"/>
  </mergeCells>
  <pageMargins left="0.75" right="0.75" top="1" bottom="1" header="0.5" footer="0.5"/>
</worksheet>
</file>

<file path=xl/worksheets/sheet3.xml><?xml version="1.0" encoding="utf-8"?>
<worksheet xmlns="http://schemas.openxmlformats.org/spreadsheetml/2006/main">
  <sheetPr filterMode="0">
    <outlinePr summaryBelow="1" summaryRight="1"/>
    <pageSetUpPr fitToPage="0"/>
  </sheetPr>
  <dimension ref="A1:G49"/>
  <sheetViews>
    <sheetView showFormulas="0" showGridLines="1" showRowColHeaders="1" showZeros="1" rightToLeft="0" tabSelected="1" showOutlineSymbols="1" defaultGridColor="1" view="normal" topLeftCell="A1" colorId="64" zoomScale="100" zoomScaleNormal="100" zoomScalePageLayoutView="100" workbookViewId="0">
      <pane xSplit="1" ySplit="4" topLeftCell="B5" activePane="bottomRight" state="frozen"/>
      <selection pane="topLeft" activeCell="A1" activeCellId="0" sqref="A1"/>
      <selection pane="topRight" activeCell="B1" activeCellId="0" sqref="B1"/>
      <selection pane="bottomLeft" activeCell="A5" activeCellId="0" sqref="A5"/>
      <selection pane="bottomRight" activeCell="A1" activeCellId="0" sqref="A1"/>
    </sheetView>
  </sheetViews>
  <sheetFormatPr baseColWidth="8" defaultColWidth="8.6796875" defaultRowHeight="15" zeroHeight="0" outlineLevelRow="0"/>
  <cols>
    <col width="48" customWidth="1" style="66" min="1" max="1"/>
    <col width="12" customWidth="1" style="66" min="2" max="6"/>
    <col width="42" customWidth="1" style="66" min="7" max="7"/>
  </cols>
  <sheetData>
    <row r="1" ht="24.75" customHeight="1" s="48">
      <c r="A1" s="67" t="inlineStr">
        <is>
          <t>IHG (InterContinental Hotels Group plc) - Key Financial Data 2021-2025</t>
        </is>
      </c>
    </row>
    <row r="2" ht="15" customHeight="1" s="48">
      <c r="A2" s="68" t="inlineStr">
        <is>
          <t>All figures in US$ millions unless otherwise stated. Years ended 31 December. Blue text = inputs. Source: IHG Full Year Results &amp; Annual Reports.</t>
        </is>
      </c>
    </row>
    <row r="4" ht="17.25" customHeight="1" s="48">
      <c r="A4" s="69" t="inlineStr">
        <is>
          <t>Metric</t>
        </is>
      </c>
      <c r="B4" s="69" t="n">
        <v>2021</v>
      </c>
      <c r="C4" s="69" t="n">
        <v>2022</v>
      </c>
      <c r="D4" s="69" t="n">
        <v>2023</v>
      </c>
      <c r="E4" s="69" t="n">
        <v>2024</v>
      </c>
      <c r="F4" s="69" t="n">
        <v>2025</v>
      </c>
      <c r="G4" s="69" t="inlineStr">
        <is>
          <t>Notes / Source</t>
        </is>
      </c>
    </row>
    <row r="5" ht="15" customHeight="1" s="48">
      <c r="A5" s="70" t="inlineStr">
        <is>
          <t>INCOME STATEMENT</t>
        </is>
      </c>
      <c r="B5" s="71" t="n"/>
      <c r="C5" s="71" t="n"/>
      <c r="D5" s="71" t="n"/>
      <c r="E5" s="71" t="n"/>
      <c r="F5" s="71" t="n"/>
      <c r="G5" s="71" t="n"/>
    </row>
    <row r="6" ht="15" customHeight="1" s="48">
      <c r="A6" s="72" t="inlineStr">
        <is>
          <t>Total Revenue</t>
        </is>
      </c>
      <c r="B6" s="73" t="n">
        <v>2907</v>
      </c>
      <c r="C6" s="73" t="n">
        <v>3892</v>
      </c>
      <c r="D6" s="73" t="n">
        <v>4624</v>
      </c>
      <c r="E6" s="73" t="n">
        <v>4923</v>
      </c>
      <c r="F6" s="73" t="n">
        <v>5189</v>
      </c>
      <c r="G6" s="74" t="inlineStr">
        <is>
          <t>IHG FY Results</t>
        </is>
      </c>
    </row>
    <row r="7" ht="15" customHeight="1" s="48">
      <c r="A7" s="72" t="inlineStr">
        <is>
          <t>Revenue from Reportable Segments</t>
        </is>
      </c>
      <c r="B7" s="73" t="n">
        <v>1390</v>
      </c>
      <c r="C7" s="73" t="n">
        <v>1843</v>
      </c>
      <c r="D7" s="73" t="n">
        <v>2164</v>
      </c>
      <c r="E7" s="73" t="n">
        <v>2312</v>
      </c>
      <c r="F7" s="73" t="n">
        <v>2468</v>
      </c>
      <c r="G7" s="74" t="inlineStr">
        <is>
          <t>IHG FY Results</t>
        </is>
      </c>
    </row>
    <row r="8" ht="15" customHeight="1" s="48">
      <c r="A8" s="72" t="inlineStr">
        <is>
          <t>Fee Business Revenue</t>
        </is>
      </c>
      <c r="B8" s="73" t="n">
        <v>1153</v>
      </c>
      <c r="C8" s="73" t="n">
        <v>1449</v>
      </c>
      <c r="D8" s="73" t="n">
        <v>1672</v>
      </c>
      <c r="E8" s="73" t="n">
        <v>1774</v>
      </c>
      <c r="F8" s="73" t="n">
        <v>1897</v>
      </c>
      <c r="G8" s="74" t="inlineStr">
        <is>
          <t>IHG FY Results</t>
        </is>
      </c>
    </row>
    <row r="9" ht="15" customHeight="1" s="48">
      <c r="A9" s="72" t="inlineStr">
        <is>
          <t>Operating Profit (IFRS)</t>
        </is>
      </c>
      <c r="B9" s="73" t="n">
        <v>494</v>
      </c>
      <c r="C9" s="73" t="n">
        <v>628</v>
      </c>
      <c r="D9" s="73" t="n">
        <v>1066</v>
      </c>
      <c r="E9" s="73" t="n">
        <v>1041</v>
      </c>
      <c r="F9" s="73" t="n">
        <v>1198</v>
      </c>
      <c r="G9" s="74" t="inlineStr">
        <is>
          <t>IHG FY Results</t>
        </is>
      </c>
    </row>
    <row r="10" ht="15" customHeight="1" s="48">
      <c r="A10" s="72" t="inlineStr">
        <is>
          <t>Operating Profit from Reportable Segments</t>
        </is>
      </c>
      <c r="B10" s="73" t="n">
        <v>534</v>
      </c>
      <c r="C10" s="73" t="n">
        <v>828</v>
      </c>
      <c r="D10" s="73" t="n">
        <v>1019</v>
      </c>
      <c r="E10" s="73" t="n">
        <v>1124</v>
      </c>
      <c r="F10" s="73" t="n">
        <v>1265</v>
      </c>
      <c r="G10" s="74" t="inlineStr">
        <is>
          <t>IHG FY Results</t>
        </is>
      </c>
    </row>
    <row r="11" ht="15" customHeight="1" s="48">
      <c r="A11" s="72" t="inlineStr">
        <is>
          <t>Profit for the Year (Net Income)</t>
        </is>
      </c>
      <c r="B11" s="73" t="n">
        <v>265</v>
      </c>
      <c r="C11" s="73" t="n">
        <v>376</v>
      </c>
      <c r="D11" s="73" t="n">
        <v>750</v>
      </c>
      <c r="E11" s="73" t="n">
        <v>628</v>
      </c>
      <c r="F11" s="73" t="n">
        <v>759</v>
      </c>
      <c r="G11" s="74" t="inlineStr">
        <is>
          <t>IHG FY Results / approx 2021</t>
        </is>
      </c>
    </row>
    <row r="12" ht="15" customHeight="1" s="48">
      <c r="A12" s="72" t="inlineStr">
        <is>
          <t>Basic EPS (cents)</t>
        </is>
      </c>
      <c r="B12" s="75" t="n">
        <v>145.4</v>
      </c>
      <c r="C12" s="75" t="n">
        <v>207.2</v>
      </c>
      <c r="D12" s="75" t="n">
        <v>443.8</v>
      </c>
      <c r="E12" s="75" t="n">
        <v>389.6</v>
      </c>
      <c r="F12" s="75" t="n">
        <v>490.9</v>
      </c>
      <c r="G12" s="74" t="inlineStr">
        <is>
          <t>IHG FY Results</t>
        </is>
      </c>
    </row>
    <row r="13" ht="15" customHeight="1" s="48">
      <c r="A13" s="72" t="inlineStr">
        <is>
          <t>Adjusted EPS (cents)</t>
        </is>
      </c>
      <c r="B13" s="75" t="n">
        <v>147</v>
      </c>
      <c r="C13" s="75" t="n">
        <v>282.3</v>
      </c>
      <c r="D13" s="75" t="n">
        <v>375.7</v>
      </c>
      <c r="E13" s="75" t="n">
        <v>432.4</v>
      </c>
      <c r="F13" s="75" t="n">
        <v>501.3</v>
      </c>
      <c r="G13" s="74" t="inlineStr">
        <is>
          <t>IHG FY Results</t>
        </is>
      </c>
    </row>
    <row r="14" ht="15" customHeight="1" s="48">
      <c r="A14" s="72" t="inlineStr">
        <is>
          <t>Fee Margin (%)</t>
        </is>
      </c>
      <c r="B14" s="75" t="n">
        <v>49.6</v>
      </c>
      <c r="C14" s="75" t="n">
        <v>56.2</v>
      </c>
      <c r="D14" s="75" t="n">
        <v>59.3</v>
      </c>
      <c r="E14" s="75" t="n">
        <v>61.2</v>
      </c>
      <c r="F14" s="75" t="n">
        <v>64.8</v>
      </c>
      <c r="G14" s="74" t="inlineStr">
        <is>
          <t>IHG FY Results (already %)</t>
        </is>
      </c>
    </row>
    <row r="15" ht="15" customHeight="1" s="48">
      <c r="A15" s="72" t="inlineStr">
        <is>
          <t>Adjusted / Covenant EBITDA</t>
        </is>
      </c>
      <c r="B15" s="73" t="n">
        <v>650</v>
      </c>
      <c r="C15" s="73" t="n">
        <v>896</v>
      </c>
      <c r="D15" s="73" t="n">
        <v>1086</v>
      </c>
      <c r="E15" s="73" t="n">
        <v>1189</v>
      </c>
      <c r="F15" s="73" t="n">
        <v>1332</v>
      </c>
      <c r="G15" s="74" t="inlineStr">
        <is>
          <t>IHG FY Results (approx 2021)</t>
        </is>
      </c>
    </row>
    <row r="16" ht="15" customHeight="1" s="48">
      <c r="A16" s="70" t="inlineStr">
        <is>
          <t>BALANCE SHEET</t>
        </is>
      </c>
      <c r="B16" s="71" t="n"/>
      <c r="C16" s="71" t="n"/>
      <c r="D16" s="71" t="n"/>
      <c r="E16" s="71" t="n"/>
      <c r="F16" s="71" t="n"/>
      <c r="G16" s="71" t="n"/>
    </row>
    <row r="17" ht="15" customHeight="1" s="48">
      <c r="A17" s="72" t="inlineStr">
        <is>
          <t>Total Assets</t>
        </is>
      </c>
      <c r="B17" s="76" t="n"/>
      <c r="C17" s="76" t="n">
        <v>4216</v>
      </c>
      <c r="D17" s="76" t="n">
        <v>4813</v>
      </c>
      <c r="E17" s="76" t="n">
        <v>4748</v>
      </c>
      <c r="F17" s="76" t="n">
        <v>5345</v>
      </c>
      <c r="G17" s="74" t="inlineStr">
        <is>
          <t>2022+ from results</t>
        </is>
      </c>
    </row>
    <row r="18" ht="15" customHeight="1" s="48">
      <c r="A18" s="72" t="inlineStr">
        <is>
          <t>Current Assets</t>
        </is>
      </c>
      <c r="B18" s="76" t="n"/>
      <c r="C18" s="76" t="n"/>
      <c r="D18" s="76" t="n">
        <v>2129</v>
      </c>
      <c r="E18" s="76" t="n">
        <v>1869</v>
      </c>
      <c r="F18" s="76" t="n">
        <v>2049</v>
      </c>
      <c r="G18" s="74" t="inlineStr">
        <is>
          <t>2023-2025</t>
        </is>
      </c>
    </row>
    <row r="19" ht="15" customHeight="1" s="48">
      <c r="A19" s="72" t="inlineStr">
        <is>
          <t>Cash &amp; Cash Equivalents (approx)</t>
        </is>
      </c>
      <c r="B19" s="76" t="n"/>
      <c r="C19" s="76" t="n"/>
      <c r="D19" s="76" t="n">
        <v>1322</v>
      </c>
      <c r="E19" s="76" t="n">
        <v>1008</v>
      </c>
      <c r="F19" s="76" t="n">
        <v>1129</v>
      </c>
      <c r="G19" s="74" t="inlineStr">
        <is>
          <t>Year-end, varies by presentation</t>
        </is>
      </c>
    </row>
    <row r="20" ht="15" customHeight="1" s="48">
      <c r="A20" s="72" t="inlineStr">
        <is>
          <t>Current Liabilities</t>
        </is>
      </c>
      <c r="B20" s="76" t="n"/>
      <c r="C20" s="76" t="n"/>
      <c r="D20" s="76" t="n">
        <v>2190</v>
      </c>
      <c r="E20" s="76" t="n">
        <v>1928</v>
      </c>
      <c r="F20" s="76" t="n">
        <v>2100</v>
      </c>
      <c r="G20" s="74" t="inlineStr">
        <is>
          <t>2023-2025</t>
        </is>
      </c>
    </row>
    <row r="21" ht="15" customHeight="1" s="48">
      <c r="A21" s="72" t="inlineStr">
        <is>
          <t>Total Equity (Shareholders')</t>
        </is>
      </c>
      <c r="B21" s="76" t="n"/>
      <c r="C21" s="76" t="n">
        <v>-1608</v>
      </c>
      <c r="D21" s="76" t="n">
        <v>-1946</v>
      </c>
      <c r="E21" s="76" t="n">
        <v>-2308</v>
      </c>
      <c r="F21" s="76" t="n">
        <v>-2741</v>
      </c>
      <c r="G21" s="74" t="inlineStr">
        <is>
          <t>Net liabilities - buybacks</t>
        </is>
      </c>
    </row>
    <row r="22" ht="15" customHeight="1" s="48">
      <c r="A22" s="72" t="inlineStr">
        <is>
          <t>Net Debt</t>
        </is>
      </c>
      <c r="B22" s="76" t="n">
        <v>1881</v>
      </c>
      <c r="C22" s="76" t="n">
        <v>1851</v>
      </c>
      <c r="D22" s="76" t="n">
        <v>2272</v>
      </c>
      <c r="E22" s="76" t="n">
        <v>2782</v>
      </c>
      <c r="F22" s="76" t="n">
        <v>3333</v>
      </c>
      <c r="G22" s="74" t="inlineStr">
        <is>
          <t>IHG FY Results</t>
        </is>
      </c>
    </row>
    <row r="23" ht="15" customHeight="1" s="48">
      <c r="A23" s="72" t="inlineStr">
        <is>
          <t>Total Liquidity</t>
        </is>
      </c>
      <c r="B23" s="76" t="n"/>
      <c r="C23" s="76" t="n"/>
      <c r="D23" s="76" t="n">
        <v>2572</v>
      </c>
      <c r="E23" s="76" t="n">
        <v>2319</v>
      </c>
      <c r="F23" s="76" t="n">
        <v>2599</v>
      </c>
      <c r="G23" s="74" t="inlineStr">
        <is>
          <t>Cash + Undrawn Facilities</t>
        </is>
      </c>
    </row>
    <row r="24" ht="15" customHeight="1" s="48">
      <c r="A24" s="70" t="inlineStr">
        <is>
          <t>CASH FLOW</t>
        </is>
      </c>
      <c r="B24" s="71" t="n"/>
      <c r="C24" s="71" t="n"/>
      <c r="D24" s="71" t="n"/>
      <c r="E24" s="71" t="n"/>
      <c r="F24" s="71" t="n"/>
      <c r="G24" s="71" t="n"/>
    </row>
    <row r="25" ht="15" customHeight="1" s="48">
      <c r="A25" s="72" t="inlineStr">
        <is>
          <t>Net Cash from Operating Activities</t>
        </is>
      </c>
      <c r="B25" s="76" t="n">
        <v>636</v>
      </c>
      <c r="C25" s="76" t="n">
        <v>646</v>
      </c>
      <c r="D25" s="76" t="n">
        <v>893</v>
      </c>
      <c r="E25" s="76" t="n">
        <v>724</v>
      </c>
      <c r="F25" s="76" t="n">
        <v>898</v>
      </c>
      <c r="G25" s="74" t="inlineStr">
        <is>
          <t>IHG FY Results</t>
        </is>
      </c>
    </row>
    <row r="26" ht="15" customHeight="1" s="48">
      <c r="A26" s="72" t="inlineStr">
        <is>
          <t>Net Cash from Investing Activities</t>
        </is>
      </c>
      <c r="B26" s="76" t="n"/>
      <c r="C26" s="76" t="n">
        <v>-78</v>
      </c>
      <c r="D26" s="76" t="n">
        <v>-137</v>
      </c>
      <c r="E26" s="76" t="n">
        <v>-99</v>
      </c>
      <c r="F26" s="76" t="n">
        <v>-190</v>
      </c>
      <c r="G26" s="74" t="inlineStr">
        <is>
          <t>2022+</t>
        </is>
      </c>
    </row>
    <row r="27" ht="15" customHeight="1" s="48">
      <c r="A27" s="72" t="inlineStr">
        <is>
          <t>Net Cash from Financing Activities</t>
        </is>
      </c>
      <c r="B27" s="76" t="n"/>
      <c r="C27" s="76" t="n">
        <v>-961</v>
      </c>
      <c r="D27" s="76" t="n">
        <v>-417</v>
      </c>
      <c r="E27" s="76" t="n">
        <v>-894</v>
      </c>
      <c r="F27" s="76" t="n">
        <v>-614</v>
      </c>
      <c r="G27" s="74" t="inlineStr">
        <is>
          <t>2022+</t>
        </is>
      </c>
    </row>
    <row r="28" ht="15" customHeight="1" s="48">
      <c r="A28" s="72" t="inlineStr">
        <is>
          <t>Adjusted Free Cash Flow</t>
        </is>
      </c>
      <c r="B28" s="76" t="n">
        <v>571</v>
      </c>
      <c r="C28" s="76" t="n">
        <v>565</v>
      </c>
      <c r="D28" s="76" t="n">
        <v>819</v>
      </c>
      <c r="E28" s="76" t="n">
        <v>655</v>
      </c>
      <c r="F28" s="76" t="n">
        <v>893</v>
      </c>
      <c r="G28" s="74" t="inlineStr">
        <is>
          <t>IHG FY Results</t>
        </is>
      </c>
    </row>
    <row r="29" ht="15" customHeight="1" s="48">
      <c r="A29" s="72" t="inlineStr">
        <is>
          <t>Dividends Paid (approx)</t>
        </is>
      </c>
      <c r="B29" s="76" t="n"/>
      <c r="C29" s="76" t="n">
        <v>233</v>
      </c>
      <c r="D29" s="76" t="n">
        <v>261</v>
      </c>
      <c r="E29" s="76" t="n">
        <v>269</v>
      </c>
      <c r="F29" s="76" t="n">
        <v>270</v>
      </c>
      <c r="G29" s="74" t="inlineStr">
        <is>
          <t>From results</t>
        </is>
      </c>
    </row>
    <row r="30" ht="15" customHeight="1" s="48">
      <c r="A30" s="72" t="inlineStr">
        <is>
          <t>Share Buybacks (approx)</t>
        </is>
      </c>
      <c r="B30" s="76" t="n"/>
      <c r="C30" s="76" t="n">
        <v>482</v>
      </c>
      <c r="D30" s="76" t="n">
        <v>750</v>
      </c>
      <c r="E30" s="76" t="n">
        <v>800</v>
      </c>
      <c r="F30" s="76" t="n">
        <v>900</v>
      </c>
      <c r="G30" s="74" t="inlineStr">
        <is>
          <t>From results commentary</t>
        </is>
      </c>
    </row>
    <row r="31" ht="15" customHeight="1" s="48">
      <c r="A31" s="72" t="inlineStr">
        <is>
          <t>Net Capex (approx)</t>
        </is>
      </c>
      <c r="B31" s="76" t="n"/>
      <c r="C31" s="76" t="n"/>
      <c r="D31" s="76" t="n"/>
      <c r="E31" s="76" t="n">
        <v>253</v>
      </c>
      <c r="F31" s="76" t="n">
        <v>185</v>
      </c>
      <c r="G31" s="74" t="inlineStr">
        <is>
          <t>Net capital expenditure</t>
        </is>
      </c>
    </row>
    <row r="32" ht="15" customHeight="1" s="48">
      <c r="A32" s="70" t="inlineStr">
        <is>
          <t>OPERATIONAL / SYSTEM</t>
        </is>
      </c>
      <c r="B32" s="71" t="n"/>
      <c r="C32" s="71" t="n"/>
      <c r="D32" s="71" t="n"/>
      <c r="E32" s="71" t="n"/>
      <c r="F32" s="71" t="n"/>
      <c r="G32" s="71" t="n"/>
    </row>
    <row r="33" ht="15" customHeight="1" s="48">
      <c r="A33" s="72" t="inlineStr">
        <is>
          <t>System Size (rooms, '000)</t>
        </is>
      </c>
      <c r="B33" s="73" t="n"/>
      <c r="C33" s="73" t="n">
        <v>912</v>
      </c>
      <c r="D33" s="73" t="n">
        <v>946</v>
      </c>
      <c r="E33" s="73" t="n">
        <v>987</v>
      </c>
      <c r="F33" s="73" t="n">
        <v>1026</v>
      </c>
      <c r="G33" s="74" t="inlineStr">
        <is>
          <t>Year-end open rooms</t>
        </is>
      </c>
    </row>
    <row r="34" ht="15" customHeight="1" s="48">
      <c r="A34" s="72" t="inlineStr">
        <is>
          <t>Net System Size Growth (%)</t>
        </is>
      </c>
      <c r="B34" s="73" t="n"/>
      <c r="C34" s="75" t="n">
        <v>4.3</v>
      </c>
      <c r="D34" s="75" t="n">
        <v>3.8</v>
      </c>
      <c r="E34" s="75" t="n">
        <v>4.3</v>
      </c>
      <c r="F34" s="75" t="n">
        <v>4</v>
      </c>
      <c r="G34" s="74" t="inlineStr">
        <is>
          <t>Reported / adjusted</t>
        </is>
      </c>
    </row>
    <row r="35" ht="15" customHeight="1" s="48">
      <c r="A35" s="72" t="inlineStr">
        <is>
          <t>Global RevPAR Growth YoY (%)</t>
        </is>
      </c>
      <c r="B35" s="73" t="n"/>
      <c r="C35" s="75" t="n">
        <v>36.6</v>
      </c>
      <c r="D35" s="75" t="n">
        <v>16.1</v>
      </c>
      <c r="E35" s="75" t="n">
        <v>3</v>
      </c>
      <c r="F35" s="75" t="n">
        <v>1.5</v>
      </c>
      <c r="G35" s="74" t="inlineStr">
        <is>
          <t>Comparable basis</t>
        </is>
      </c>
    </row>
    <row r="36" ht="15" customHeight="1" s="48">
      <c r="A36" s="72" t="inlineStr">
        <is>
          <t>Total Dividend per Share (cents)</t>
        </is>
      </c>
      <c r="B36" s="75" t="n">
        <v>85.90000000000001</v>
      </c>
      <c r="C36" s="75" t="n">
        <v>138.4</v>
      </c>
      <c r="D36" s="75" t="n">
        <v>152.3</v>
      </c>
      <c r="E36" s="75" t="n">
        <v>167.6</v>
      </c>
      <c r="F36" s="75" t="n">
        <v>184.5</v>
      </c>
      <c r="G36" s="74" t="inlineStr">
        <is>
          <t>IHG FY Results</t>
        </is>
      </c>
    </row>
    <row r="38" ht="15" customHeight="1" s="48">
      <c r="A38" s="70" t="inlineStr">
        <is>
          <t>ADDITIONAL INPUTS FOR DETAILED RATIOS (from Barchart / IHG results)</t>
        </is>
      </c>
      <c r="B38" s="71" t="n"/>
      <c r="C38" s="71" t="n"/>
      <c r="D38" s="71" t="n"/>
      <c r="E38" s="71" t="n"/>
      <c r="F38" s="71" t="n"/>
      <c r="G38" s="71" t="n"/>
    </row>
    <row r="39" ht="15" customHeight="1" s="48">
      <c r="A39" s="72" t="inlineStr">
        <is>
          <t>Cash &amp; Cash Equivalents (detailed $m)</t>
        </is>
      </c>
      <c r="B39" s="76" t="n">
        <v>1450</v>
      </c>
      <c r="C39" s="76" t="n">
        <v>976</v>
      </c>
      <c r="D39" s="76" t="n">
        <v>1322</v>
      </c>
      <c r="E39" s="76" t="n">
        <v>1008</v>
      </c>
      <c r="F39" s="76" t="n">
        <v>1129</v>
      </c>
      <c r="G39" s="74" t="inlineStr">
        <is>
          <t>Barchart / results</t>
        </is>
      </c>
    </row>
    <row r="40" ht="15" customHeight="1" s="48">
      <c r="A40" s="72" t="inlineStr">
        <is>
          <t>Trade &amp; Other Receivables ($m)</t>
        </is>
      </c>
      <c r="B40" s="76" t="n">
        <v>575</v>
      </c>
      <c r="C40" s="76" t="n">
        <v>662</v>
      </c>
      <c r="D40" s="76" t="n">
        <v>755</v>
      </c>
      <c r="E40" s="76" t="n">
        <v>807</v>
      </c>
      <c r="F40" s="76" t="n">
        <v>860</v>
      </c>
      <c r="G40" s="74" t="inlineStr">
        <is>
          <t>Barchart</t>
        </is>
      </c>
    </row>
    <row r="41" ht="15" customHeight="1" s="48">
      <c r="A41" s="72" t="inlineStr">
        <is>
          <t>Inventories ($m)</t>
        </is>
      </c>
      <c r="B41" s="76" t="n">
        <v>4</v>
      </c>
      <c r="C41" s="76" t="n">
        <v>4</v>
      </c>
      <c r="D41" s="76" t="n">
        <v>5</v>
      </c>
      <c r="E41" s="76" t="n">
        <v>4</v>
      </c>
      <c r="F41" s="76" t="n">
        <v>5</v>
      </c>
      <c r="G41" s="74" t="inlineStr">
        <is>
          <t>Barchart (immaterial)</t>
        </is>
      </c>
    </row>
    <row r="42" ht="15" customHeight="1" s="48">
      <c r="A42" s="72" t="inlineStr">
        <is>
          <t>Total Current Assets (detailed $m)</t>
        </is>
      </c>
      <c r="B42" s="76" t="n">
        <v>2066</v>
      </c>
      <c r="C42" s="76" t="n">
        <v>1678</v>
      </c>
      <c r="D42" s="76" t="n">
        <v>2129</v>
      </c>
      <c r="E42" s="76" t="n">
        <v>1869</v>
      </c>
      <c r="F42" s="76" t="n">
        <v>2049</v>
      </c>
      <c r="G42" s="74" t="inlineStr">
        <is>
          <t>Barchart</t>
        </is>
      </c>
    </row>
    <row r="43" ht="15" customHeight="1" s="48">
      <c r="A43" s="72" t="inlineStr">
        <is>
          <t>PPE Net / Fixed Assets ($m)</t>
        </is>
      </c>
      <c r="B43" s="76" t="n">
        <v>137</v>
      </c>
      <c r="C43" s="76" t="n">
        <v>157</v>
      </c>
      <c r="D43" s="76" t="n">
        <v>153</v>
      </c>
      <c r="E43" s="76" t="n">
        <v>146</v>
      </c>
      <c r="F43" s="76" t="n">
        <v>148</v>
      </c>
      <c r="G43" s="74" t="inlineStr">
        <is>
          <t>Barchart</t>
        </is>
      </c>
    </row>
    <row r="44" ht="15" customHeight="1" s="48">
      <c r="A44" s="72" t="inlineStr">
        <is>
          <t>Total Assets (detailed $m)</t>
        </is>
      </c>
      <c r="B44" s="76" t="n">
        <v>4716</v>
      </c>
      <c r="C44" s="76" t="n">
        <v>4216</v>
      </c>
      <c r="D44" s="76" t="n">
        <v>4813</v>
      </c>
      <c r="E44" s="76" t="n">
        <v>4748</v>
      </c>
      <c r="F44" s="76" t="n">
        <v>5345</v>
      </c>
      <c r="G44" s="74" t="inlineStr">
        <is>
          <t>Barchart / results</t>
        </is>
      </c>
    </row>
    <row r="45" ht="15" customHeight="1" s="48">
      <c r="A45" s="72" t="inlineStr">
        <is>
          <t>Total Current Liabilities (detailed $m)</t>
        </is>
      </c>
      <c r="B45" s="76" t="n">
        <v>1624</v>
      </c>
      <c r="C45" s="76" t="n">
        <v>1544</v>
      </c>
      <c r="D45" s="76" t="n">
        <v>2190</v>
      </c>
      <c r="E45" s="76" t="n">
        <v>1928</v>
      </c>
      <c r="F45" s="76" t="n">
        <v>2100</v>
      </c>
      <c r="G45" s="74" t="inlineStr">
        <is>
          <t>Barchart</t>
        </is>
      </c>
    </row>
    <row r="46" ht="15" customHeight="1" s="48">
      <c r="A46" s="72" t="inlineStr">
        <is>
          <t>Total Debt (ST + LT $m)</t>
        </is>
      </c>
      <c r="B46" s="76" t="n">
        <v>2845</v>
      </c>
      <c r="C46" s="76" t="n">
        <v>2396</v>
      </c>
      <c r="D46" s="76" t="n">
        <v>3166</v>
      </c>
      <c r="E46" s="76" t="n">
        <v>3274</v>
      </c>
      <c r="F46" s="76" t="n">
        <v>4201</v>
      </c>
      <c r="G46" s="74" t="inlineStr">
        <is>
          <t>Barchart</t>
        </is>
      </c>
    </row>
    <row r="47" ht="15" customHeight="1" s="48">
      <c r="A47" s="72" t="inlineStr">
        <is>
          <t>Shareholders' Equity (detailed $m)</t>
        </is>
      </c>
      <c r="B47" s="76" t="n">
        <v>-1474</v>
      </c>
      <c r="C47" s="76" t="n">
        <v>-1608</v>
      </c>
      <c r="D47" s="76" t="n">
        <v>-1946</v>
      </c>
      <c r="E47" s="76" t="n">
        <v>-2308</v>
      </c>
      <c r="F47" s="76" t="n">
        <v>-2736</v>
      </c>
      <c r="G47" s="74" t="inlineStr">
        <is>
          <t>Barchart</t>
        </is>
      </c>
    </row>
    <row r="48" ht="15" customHeight="1" s="48">
      <c r="A48" s="72" t="inlineStr">
        <is>
          <t>Net Financial Expenses / Interest approx ($m)</t>
        </is>
      </c>
      <c r="B48" s="76" t="n">
        <v>120</v>
      </c>
      <c r="C48" s="76" t="n">
        <v>100</v>
      </c>
      <c r="D48" s="76" t="n">
        <v>80</v>
      </c>
      <c r="E48" s="76" t="n">
        <v>115</v>
      </c>
      <c r="F48" s="76" t="n">
        <v>153</v>
      </c>
      <c r="G48" s="74" t="inlineStr">
        <is>
          <t>Approx from results; 2025=153, 2024=115; earlier estimated</t>
        </is>
      </c>
    </row>
    <row r="49" ht="15" customHeight="1" s="48">
      <c r="A49" s="72" t="inlineStr">
        <is>
          <t>Cost of Sales approx ($m)</t>
        </is>
      </c>
      <c r="B49" s="76" t="n"/>
      <c r="C49" s="76" t="n"/>
      <c r="D49" s="76" t="n"/>
      <c r="E49" s="76" t="n">
        <v>745</v>
      </c>
      <c r="F49" s="76" t="n">
        <v>764</v>
      </c>
      <c r="G49" s="74" t="inlineStr">
        <is>
          <t>From 2025 results extract; limited availability</t>
        </is>
      </c>
    </row>
  </sheetData>
  <mergeCells count="2">
    <mergeCell ref="A2:G2"/>
    <mergeCell ref="A1:G1"/>
  </mergeCells>
  <printOptions horizontalCentered="0" verticalCentered="0" headings="0" gridLines="0" gridLinesSet="1"/>
  <pageMargins left="0.75" right="0.75" top="1" bottom="1" header="0.511811023622047" footer="0.511811023622047"/>
  <pageSetup orientation="portrait" paperSize="9" scale="100" fitToHeight="1" fitToWidth="1" pageOrder="downThenOver" blackAndWhite="0" draft="0" horizontalDpi="300" verticalDpi="300" copies="1"/>
</worksheet>
</file>

<file path=xl/worksheets/sheet4.xml><?xml version="1.0" encoding="utf-8"?>
<worksheet xmlns="http://schemas.openxmlformats.org/spreadsheetml/2006/main">
  <sheetPr filterMode="0">
    <outlinePr summaryBelow="1" summaryRight="1"/>
    <pageSetUpPr fitToPage="0"/>
  </sheetPr>
  <dimension ref="A1:G28"/>
  <sheetViews>
    <sheetView showFormulas="0" showGridLines="1" showRowColHeaders="1" showZeros="1" rightToLeft="0" tabSelected="0" showOutlineSymbols="1" defaultGridColor="1" view="normal" topLeftCell="A1" colorId="64" zoomScale="100" zoomScaleNormal="100" zoomScalePageLayoutView="100" workbookViewId="0">
      <pane xSplit="1" ySplit="4" topLeftCell="B5" activePane="bottomRight" state="frozen"/>
      <selection pane="topLeft" activeCell="A1" activeCellId="0" sqref="A1"/>
      <selection pane="topRight" activeCell="B1" activeCellId="0" sqref="B1"/>
      <selection pane="bottomLeft" activeCell="A5" activeCellId="0" sqref="A5"/>
      <selection pane="bottomRight" activeCell="A1" activeCellId="0" sqref="A1"/>
    </sheetView>
  </sheetViews>
  <sheetFormatPr baseColWidth="8" defaultColWidth="8.6796875" defaultRowHeight="15" zeroHeight="0" outlineLevelRow="0"/>
  <cols>
    <col width="50" customWidth="1" style="66" min="1" max="1"/>
    <col width="12" customWidth="1" style="66" min="2" max="6"/>
    <col width="55" customWidth="1" style="66" min="7" max="7"/>
  </cols>
  <sheetData>
    <row r="1" ht="19.5" customHeight="1" s="48">
      <c r="A1" s="67" t="inlineStr">
        <is>
          <t>IHG - Summarised Consolidated Cash Flow Statement 2021-2025</t>
        </is>
      </c>
    </row>
    <row r="2" ht="15" customHeight="1" s="48">
      <c r="A2" s="68" t="inlineStr">
        <is>
          <t>US$ millions. High-level summary. Full detailed statements in IHG Annual Reports / Form 20-F. Values linked from Key Financial Data where possible (green text).</t>
        </is>
      </c>
    </row>
    <row r="4" ht="17.25" customHeight="1" s="48">
      <c r="A4" s="77" t="inlineStr">
        <is>
          <t>Cash Flow Item</t>
        </is>
      </c>
      <c r="B4" s="69" t="n">
        <v>2021</v>
      </c>
      <c r="C4" s="69" t="n">
        <v>2022</v>
      </c>
      <c r="D4" s="69" t="n">
        <v>2023</v>
      </c>
      <c r="E4" s="69" t="n">
        <v>2024</v>
      </c>
      <c r="F4" s="69" t="n">
        <v>2025</v>
      </c>
      <c r="G4" s="77" t="inlineStr">
        <is>
          <t>Commentary</t>
        </is>
      </c>
    </row>
    <row r="5" ht="15" customHeight="1" s="48">
      <c r="A5" s="70" t="inlineStr">
        <is>
          <t>Operating Activities</t>
        </is>
      </c>
      <c r="B5" s="71" t="n"/>
      <c r="C5" s="71" t="n"/>
      <c r="D5" s="71" t="n"/>
      <c r="E5" s="71" t="n"/>
      <c r="F5" s="71" t="n"/>
      <c r="G5" s="71" t="n"/>
    </row>
    <row r="6" ht="15" customHeight="1" s="48">
      <c r="A6" s="72" t="inlineStr">
        <is>
          <t>Net cash from operating activities</t>
        </is>
      </c>
      <c r="B6" s="78">
        <f>'Key Financial Data'!B25</f>
        <v/>
      </c>
      <c r="C6" s="78">
        <f>'Key Financial Data'!C25</f>
        <v/>
      </c>
      <c r="D6" s="78">
        <f>'Key Financial Data'!D25</f>
        <v/>
      </c>
      <c r="E6" s="78">
        <f>'Key Financial Data'!E25</f>
        <v/>
      </c>
      <c r="F6" s="78">
        <f>'Key Financial Data'!F25</f>
        <v/>
      </c>
      <c r="G6" s="74" t="inlineStr">
        <is>
          <t>Strong recovery post-COVID; remains robust</t>
        </is>
      </c>
    </row>
    <row r="7" ht="15" customHeight="1" s="48">
      <c r="A7" s="72" t="n"/>
      <c r="B7" s="79" t="n"/>
      <c r="C7" s="79" t="n"/>
      <c r="D7" s="79" t="n"/>
      <c r="E7" s="79" t="n"/>
      <c r="F7" s="79" t="n"/>
    </row>
    <row r="8" ht="15" customHeight="1" s="48">
      <c r="A8" s="70" t="inlineStr">
        <is>
          <t>Investing Activities</t>
        </is>
      </c>
      <c r="B8" s="71" t="n"/>
      <c r="C8" s="71" t="n"/>
      <c r="D8" s="71" t="n"/>
      <c r="E8" s="71" t="n"/>
      <c r="F8" s="71" t="n"/>
      <c r="G8" s="71" t="n"/>
    </row>
    <row r="9" ht="15" customHeight="1" s="48">
      <c r="A9" s="72" t="inlineStr">
        <is>
          <t>Net cash from investing activities</t>
        </is>
      </c>
      <c r="B9" s="78">
        <f>'Key Financial Data'!B26</f>
        <v/>
      </c>
      <c r="C9" s="78">
        <f>'Key Financial Data'!C26</f>
        <v/>
      </c>
      <c r="D9" s="78">
        <f>'Key Financial Data'!D26</f>
        <v/>
      </c>
      <c r="E9" s="78">
        <f>'Key Financial Data'!E26</f>
        <v/>
      </c>
      <c r="F9" s="78">
        <f>'Key Financial Data'!F26</f>
        <v/>
      </c>
      <c r="G9" s="74" t="inlineStr">
        <is>
          <t>Primarily key money, maintenance, System Fund &amp; selective investments</t>
        </is>
      </c>
    </row>
    <row r="10" ht="15" customHeight="1" s="48">
      <c r="A10" s="72" t="inlineStr">
        <is>
          <t xml:space="preserve">  of which: Net capital expenditure (approx)</t>
        </is>
      </c>
      <c r="B10" s="78">
        <f>'Key Financial Data'!B31</f>
        <v/>
      </c>
      <c r="C10" s="78">
        <f>'Key Financial Data'!C31</f>
        <v/>
      </c>
      <c r="D10" s="78">
        <f>'Key Financial Data'!D31</f>
        <v/>
      </c>
      <c r="E10" s="78">
        <f>'Key Financial Data'!E31</f>
        <v/>
      </c>
      <c r="F10" s="78">
        <f>'Key Financial Data'!F31</f>
        <v/>
      </c>
    </row>
    <row r="11" ht="15" customHeight="1" s="48">
      <c r="A11" s="72" t="n"/>
      <c r="B11" s="79" t="n"/>
      <c r="C11" s="79" t="n"/>
      <c r="D11" s="79" t="n"/>
      <c r="E11" s="79" t="n"/>
      <c r="F11" s="79" t="n"/>
    </row>
    <row r="12" ht="15" customHeight="1" s="48">
      <c r="A12" s="70" t="inlineStr">
        <is>
          <t>Financing Activities</t>
        </is>
      </c>
      <c r="B12" s="71" t="n"/>
      <c r="C12" s="71" t="n"/>
      <c r="D12" s="71" t="n"/>
      <c r="E12" s="71" t="n"/>
      <c r="F12" s="71" t="n"/>
      <c r="G12" s="71" t="n"/>
    </row>
    <row r="13" ht="15" customHeight="1" s="48">
      <c r="A13" s="72" t="inlineStr">
        <is>
          <t>Net cash from financing activities</t>
        </is>
      </c>
      <c r="B13" s="78">
        <f>'Key Financial Data'!B27</f>
        <v/>
      </c>
      <c r="C13" s="78">
        <f>'Key Financial Data'!C27</f>
        <v/>
      </c>
      <c r="D13" s="78">
        <f>'Key Financial Data'!D27</f>
        <v/>
      </c>
      <c r="E13" s="78">
        <f>'Key Financial Data'!E27</f>
        <v/>
      </c>
      <c r="F13" s="78">
        <f>'Key Financial Data'!F27</f>
        <v/>
      </c>
      <c r="G13" s="74" t="inlineStr">
        <is>
          <t>Driven by dividends + large share buyback programmes</t>
        </is>
      </c>
    </row>
    <row r="14" ht="15" customHeight="1" s="48">
      <c r="A14" s="72" t="inlineStr">
        <is>
          <t xml:space="preserve">  Dividends paid (approx)</t>
        </is>
      </c>
      <c r="B14" s="78">
        <f>'Key Financial Data'!B29</f>
        <v/>
      </c>
      <c r="C14" s="78">
        <f>'Key Financial Data'!C29</f>
        <v/>
      </c>
      <c r="D14" s="78">
        <f>'Key Financial Data'!D29</f>
        <v/>
      </c>
      <c r="E14" s="78">
        <f>'Key Financial Data'!E29</f>
        <v/>
      </c>
      <c r="F14" s="78">
        <f>'Key Financial Data'!F29</f>
        <v/>
      </c>
    </row>
    <row r="15" ht="15" customHeight="1" s="48">
      <c r="A15" s="72" t="inlineStr">
        <is>
          <t xml:space="preserve">  Share buybacks (approx)</t>
        </is>
      </c>
      <c r="B15" s="78">
        <f>'Key Financial Data'!B30</f>
        <v/>
      </c>
      <c r="C15" s="78">
        <f>'Key Financial Data'!C30</f>
        <v/>
      </c>
      <c r="D15" s="78">
        <f>'Key Financial Data'!D30</f>
        <v/>
      </c>
      <c r="E15" s="78">
        <f>'Key Financial Data'!E30</f>
        <v/>
      </c>
      <c r="F15" s="78">
        <f>'Key Financial Data'!F30</f>
        <v/>
      </c>
    </row>
    <row r="16" ht="15" customHeight="1" s="48">
      <c r="A16" s="72" t="n"/>
      <c r="B16" s="79" t="n"/>
      <c r="C16" s="79" t="n"/>
      <c r="D16" s="79" t="n"/>
      <c r="E16" s="79" t="n"/>
      <c r="F16" s="79" t="n"/>
    </row>
    <row r="17" ht="15" customHeight="1" s="48">
      <c r="A17" s="70" t="inlineStr">
        <is>
          <t>Key Non-GAAP / Alternative Measures</t>
        </is>
      </c>
      <c r="B17" s="71" t="n"/>
      <c r="C17" s="71" t="n"/>
      <c r="D17" s="71" t="n"/>
      <c r="E17" s="71" t="n"/>
      <c r="F17" s="71" t="n"/>
      <c r="G17" s="71" t="n"/>
    </row>
    <row r="18" ht="15" customHeight="1" s="48">
      <c r="A18" s="72" t="inlineStr">
        <is>
          <t>Adjusted Free Cash Flow</t>
        </is>
      </c>
      <c r="B18" s="78">
        <f>'Key Financial Data'!B28</f>
        <v/>
      </c>
      <c r="C18" s="78">
        <f>'Key Financial Data'!C28</f>
        <v/>
      </c>
      <c r="D18" s="78">
        <f>'Key Financial Data'!D28</f>
        <v/>
      </c>
      <c r="E18" s="78">
        <f>'Key Financial Data'!E28</f>
        <v/>
      </c>
      <c r="F18" s="78">
        <f>'Key Financial Data'!F28</f>
        <v/>
      </c>
      <c r="G18" s="74" t="inlineStr">
        <is>
          <t>Key measure of cash generation after maintenance needs</t>
        </is>
      </c>
    </row>
    <row r="19" ht="15" customHeight="1" s="48">
      <c r="A19" s="72" t="inlineStr">
        <is>
          <t>Adjusted / Covenant EBITDA</t>
        </is>
      </c>
      <c r="B19" s="78">
        <f>'Key Financial Data'!B15</f>
        <v/>
      </c>
      <c r="C19" s="78">
        <f>'Key Financial Data'!C15</f>
        <v/>
      </c>
      <c r="D19" s="78">
        <f>'Key Financial Data'!D15</f>
        <v/>
      </c>
      <c r="E19" s="78">
        <f>'Key Financial Data'!E15</f>
        <v/>
      </c>
      <c r="F19" s="78">
        <f>'Key Financial Data'!F15</f>
        <v/>
      </c>
    </row>
    <row r="20" ht="15" customHeight="1" s="48">
      <c r="A20" s="72" t="n"/>
      <c r="B20" s="79" t="n"/>
      <c r="C20" s="79" t="n"/>
      <c r="D20" s="79" t="n"/>
      <c r="E20" s="79" t="n"/>
      <c r="F20" s="79" t="n"/>
    </row>
    <row r="21" ht="15" customHeight="1" s="48">
      <c r="A21" s="70" t="inlineStr">
        <is>
          <t>Net Debt Bridge</t>
        </is>
      </c>
      <c r="B21" s="71" t="n"/>
      <c r="C21" s="71" t="n"/>
      <c r="D21" s="71" t="n"/>
      <c r="E21" s="71" t="n"/>
      <c r="F21" s="71" t="n"/>
      <c r="G21" s="71" t="n"/>
    </row>
    <row r="22" ht="15" customHeight="1" s="48">
      <c r="A22" s="72" t="inlineStr">
        <is>
          <t>Opening Net Debt</t>
        </is>
      </c>
      <c r="B22" s="76" t="n">
        <v>2529</v>
      </c>
      <c r="C22" s="78">
        <f>'Key Financial Data'!B22</f>
        <v/>
      </c>
      <c r="D22" s="78">
        <f>'Key Financial Data'!C22</f>
        <v/>
      </c>
      <c r="E22" s="78">
        <f>'Key Financial Data'!D22</f>
        <v/>
      </c>
      <c r="F22" s="78">
        <f>'Key Financial Data'!E22</f>
        <v/>
      </c>
      <c r="G22" s="74" t="inlineStr">
        <is>
          <t>Prior year closing</t>
        </is>
      </c>
    </row>
    <row r="23" ht="15" customHeight="1" s="48">
      <c r="A23" s="72" t="inlineStr">
        <is>
          <t>Closing Net Debt</t>
        </is>
      </c>
      <c r="B23" s="78">
        <f>'Key Financial Data'!B22</f>
        <v/>
      </c>
      <c r="C23" s="78">
        <f>'Key Financial Data'!C22</f>
        <v/>
      </c>
      <c r="D23" s="78">
        <f>'Key Financial Data'!D22</f>
        <v/>
      </c>
      <c r="E23" s="78">
        <f>'Key Financial Data'!E22</f>
        <v/>
      </c>
      <c r="F23" s="78">
        <f>'Key Financial Data'!F22</f>
        <v/>
      </c>
    </row>
    <row r="24" ht="15" customHeight="1" s="48">
      <c r="A24" s="72" t="inlineStr">
        <is>
          <t>(Increase)/Decrease in Net Debt</t>
        </is>
      </c>
      <c r="B24" s="80">
        <f>B23-B22</f>
        <v/>
      </c>
      <c r="C24" s="80">
        <f>C23-C22</f>
        <v/>
      </c>
      <c r="D24" s="80">
        <f>D23-D22</f>
        <v/>
      </c>
      <c r="E24" s="80">
        <f>E23-E22</f>
        <v/>
      </c>
      <c r="F24" s="80">
        <f>F23-F22</f>
        <v/>
      </c>
      <c r="G24" s="74" t="inlineStr">
        <is>
          <t>Net debt rose due to shareholder returns exceeding FCF in some years</t>
        </is>
      </c>
    </row>
    <row r="25" ht="15" customHeight="1" s="48">
      <c r="A25" s="72" t="n"/>
      <c r="B25" s="79" t="n"/>
      <c r="C25" s="79" t="n"/>
      <c r="D25" s="79" t="n"/>
      <c r="E25" s="79" t="n"/>
      <c r="F25" s="79" t="n"/>
    </row>
    <row r="26" ht="15" customHeight="1" s="48">
      <c r="A26" s="70" t="inlineStr">
        <is>
          <t>Cash Position &amp; Liquidity</t>
        </is>
      </c>
      <c r="B26" s="71" t="n"/>
      <c r="C26" s="71" t="n"/>
      <c r="D26" s="71" t="n"/>
      <c r="E26" s="71" t="n"/>
      <c r="F26" s="71" t="n"/>
      <c r="G26" s="71" t="n"/>
    </row>
    <row r="27" ht="15" customHeight="1" s="48">
      <c r="A27" s="72" t="inlineStr">
        <is>
          <t>Cash &amp; cash equivalents (year-end, approx)</t>
        </is>
      </c>
      <c r="B27" s="78">
        <f>'Key Financial Data'!B19</f>
        <v/>
      </c>
      <c r="C27" s="78">
        <f>'Key Financial Data'!C19</f>
        <v/>
      </c>
      <c r="D27" s="78">
        <f>'Key Financial Data'!D19</f>
        <v/>
      </c>
      <c r="E27" s="78">
        <f>'Key Financial Data'!E19</f>
        <v/>
      </c>
      <c r="F27" s="78">
        <f>'Key Financial Data'!F19</f>
        <v/>
      </c>
    </row>
    <row r="28" ht="15" customHeight="1" s="48">
      <c r="A28" s="72" t="inlineStr">
        <is>
          <t>Total Liquidity (Cash + Undrawn Facilities)</t>
        </is>
      </c>
      <c r="B28" s="78">
        <f>'Key Financial Data'!B23</f>
        <v/>
      </c>
      <c r="C28" s="78">
        <f>'Key Financial Data'!C23</f>
        <v/>
      </c>
      <c r="D28" s="78">
        <f>'Key Financial Data'!D23</f>
        <v/>
      </c>
      <c r="E28" s="78">
        <f>'Key Financial Data'!E23</f>
        <v/>
      </c>
      <c r="F28" s="78">
        <f>'Key Financial Data'!F23</f>
        <v/>
      </c>
      <c r="G28" s="74" t="inlineStr">
        <is>
          <t>Healthy liquidity buffer maintained</t>
        </is>
      </c>
    </row>
  </sheetData>
  <mergeCells count="2">
    <mergeCell ref="A2:G2"/>
    <mergeCell ref="A1:G1"/>
  </mergeCells>
  <printOptions horizontalCentered="0" verticalCentered="0" headings="0" gridLines="0" gridLinesSet="1"/>
  <pageMargins left="0.75" right="0.75" top="1" bottom="1" header="0.511811023622047" footer="0.511811023622047"/>
  <pageSetup orientation="portrait" paperSize="9" scale="100" fitToHeight="1" fitToWidth="1" pageOrder="downThenOver" blackAndWhite="0" draft="0" horizontalDpi="300" verticalDpi="300" copies="1"/>
</worksheet>
</file>

<file path=xl/worksheets/sheet5.xml><?xml version="1.0" encoding="utf-8"?>
<worksheet xmlns="http://schemas.openxmlformats.org/spreadsheetml/2006/main">
  <sheetPr filterMode="0">
    <outlinePr summaryBelow="1" summaryRight="1"/>
    <pageSetUpPr fitToPage="0"/>
  </sheetPr>
  <dimension ref="A1:H30"/>
  <sheetViews>
    <sheetView showFormulas="0" showGridLines="1" showRowColHeaders="1" showZeros="1" rightToLeft="0" tabSelected="0" showOutlineSymbols="1" defaultGridColor="1" view="normal" topLeftCell="A1" colorId="64" zoomScale="100" zoomScaleNormal="100" zoomScalePageLayoutView="100" workbookViewId="0">
      <pane xSplit="1" ySplit="4" topLeftCell="B5" activePane="bottomRight" state="frozen"/>
      <selection pane="topLeft" activeCell="A1" activeCellId="0" sqref="A1"/>
      <selection pane="topRight" activeCell="B1" activeCellId="0" sqref="B1"/>
      <selection pane="bottomLeft" activeCell="A5" activeCellId="0" sqref="A5"/>
      <selection pane="bottomRight" activeCell="A1" activeCellId="0" sqref="A1"/>
    </sheetView>
  </sheetViews>
  <sheetFormatPr baseColWidth="8" defaultColWidth="8.6796875" defaultRowHeight="15" zeroHeight="0" outlineLevelRow="0"/>
  <cols>
    <col width="45" customWidth="1" style="66" min="1" max="1"/>
    <col width="11" customWidth="1" style="66" min="2" max="6"/>
    <col width="58" customWidth="1" style="66" min="7" max="7"/>
    <col width="42" customWidth="1" style="66" min="8" max="8"/>
  </cols>
  <sheetData>
    <row r="1" ht="19.5" customHeight="1" s="48">
      <c r="A1" s="67" t="inlineStr">
        <is>
          <t>IHG Financial Ratio Analysis 2021–2025</t>
        </is>
      </c>
    </row>
    <row r="2" ht="15" customHeight="1" s="48">
      <c r="A2" s="68" t="inlineStr">
        <is>
          <t>Ratios calculated with Excel formulas referencing the Key Financial Data sheet (green text = cross-sheet links). Blue = inputs on source sheet. Equity is negative due to share buybacks → traditional D/E and ROE distorted.</t>
        </is>
      </c>
    </row>
    <row r="4" ht="17.25" customHeight="1" s="48">
      <c r="A4" s="77" t="inlineStr">
        <is>
          <t>Ratio / Metric</t>
        </is>
      </c>
      <c r="B4" s="69" t="n">
        <v>2021</v>
      </c>
      <c r="C4" s="69" t="n">
        <v>2022</v>
      </c>
      <c r="D4" s="69" t="n">
        <v>2023</v>
      </c>
      <c r="E4" s="69" t="n">
        <v>2024</v>
      </c>
      <c r="F4" s="69" t="n">
        <v>2025</v>
      </c>
      <c r="G4" s="77" t="inlineStr">
        <is>
          <t>Trend / Assessment</t>
        </is>
      </c>
      <c r="H4" s="77" t="inlineStr">
        <is>
          <t>Excel Formula / Definition</t>
        </is>
      </c>
    </row>
    <row r="5" ht="15" customHeight="1" s="48">
      <c r="A5" s="70" t="inlineStr">
        <is>
          <t>PROFITABILITY RATIOS</t>
        </is>
      </c>
      <c r="B5" s="71" t="n"/>
      <c r="C5" s="71" t="n"/>
      <c r="D5" s="71" t="n"/>
      <c r="E5" s="71" t="n"/>
      <c r="F5" s="71" t="n"/>
      <c r="G5" s="71" t="n"/>
      <c r="H5" s="71" t="n"/>
    </row>
    <row r="6" ht="15" customHeight="1" s="48">
      <c r="A6" s="81" t="inlineStr">
        <is>
          <t>Fee Margin</t>
        </is>
      </c>
      <c r="B6" s="82">
        <f>'Key Financial Data'!B14/100</f>
        <v/>
      </c>
      <c r="C6" s="82">
        <f>'Key Financial Data'!C14/100</f>
        <v/>
      </c>
      <c r="D6" s="82">
        <f>'Key Financial Data'!D14/100</f>
        <v/>
      </c>
      <c r="E6" s="82">
        <f>'Key Financial Data'!E14/100</f>
        <v/>
      </c>
      <c r="F6" s="82">
        <f>'Key Financial Data'!F14/100</f>
        <v/>
      </c>
      <c r="G6" s="74" t="inlineStr">
        <is>
          <t>Strong &amp; expanding – core strength of asset-light model</t>
        </is>
      </c>
      <c r="H6" s="83" t="inlineStr">
        <is>
          <t>Fee Margin % from source / 100</t>
        </is>
      </c>
    </row>
    <row r="7" ht="15" customHeight="1" s="48">
      <c r="A7" s="81" t="inlineStr">
        <is>
          <t>Operating Margin (Reportable Segments)</t>
        </is>
      </c>
      <c r="B7" s="84">
        <f>IF('Key Financial Data'!B7=0,"-",'Key Financial Data'!B10/'Key Financial Data'!B7)</f>
        <v/>
      </c>
      <c r="C7" s="84">
        <f>IF('Key Financial Data'!C7=0,"-",'Key Financial Data'!C10/'Key Financial Data'!C7)</f>
        <v/>
      </c>
      <c r="D7" s="84">
        <f>IF('Key Financial Data'!D7=0,"-",'Key Financial Data'!D10/'Key Financial Data'!D7)</f>
        <v/>
      </c>
      <c r="E7" s="84">
        <f>IF('Key Financial Data'!E7=0,"-",'Key Financial Data'!E10/'Key Financial Data'!E7)</f>
        <v/>
      </c>
      <c r="F7" s="84">
        <f>IF('Key Financial Data'!F7=0,"-",'Key Financial Data'!F10/'Key Financial Data'!F7)</f>
        <v/>
      </c>
      <c r="G7" s="74" t="inlineStr">
        <is>
          <t>Rising trend – operating leverage visible</t>
        </is>
      </c>
      <c r="H7" s="83" t="inlineStr">
        <is>
          <t>OP Reportable / Revenue Reportable</t>
        </is>
      </c>
    </row>
    <row r="8" ht="15" customHeight="1" s="48">
      <c r="A8" s="81" t="inlineStr">
        <is>
          <t>IFRS Operating Margin (Total)</t>
        </is>
      </c>
      <c r="B8" s="84">
        <f>IF('Key Financial Data'!B6=0,"-",'Key Financial Data'!B9/'Key Financial Data'!B6)</f>
        <v/>
      </c>
      <c r="C8" s="84">
        <f>IF('Key Financial Data'!C6=0,"-",'Key Financial Data'!C9/'Key Financial Data'!C6)</f>
        <v/>
      </c>
      <c r="D8" s="84">
        <f>IF('Key Financial Data'!D6=0,"-",'Key Financial Data'!D9/'Key Financial Data'!D6)</f>
        <v/>
      </c>
      <c r="E8" s="84">
        <f>IF('Key Financial Data'!E6=0,"-",'Key Financial Data'!E9/'Key Financial Data'!E6)</f>
        <v/>
      </c>
      <c r="F8" s="84">
        <f>IF('Key Financial Data'!F6=0,"-",'Key Financial Data'!F9/'Key Financial Data'!F6)</f>
        <v/>
      </c>
      <c r="G8" s="74" t="inlineStr">
        <is>
          <t>Improved post-COVID; solid mid-20s%</t>
        </is>
      </c>
      <c r="H8" s="83" t="inlineStr">
        <is>
          <t>IFRS OP / Total Revenue</t>
        </is>
      </c>
    </row>
    <row r="9" ht="15" customHeight="1" s="48">
      <c r="A9" s="81" t="inlineStr">
        <is>
          <t>Net Profit Margin</t>
        </is>
      </c>
      <c r="B9" s="84">
        <f>IF('Key Financial Data'!B6=0,"-",'Key Financial Data'!B11/'Key Financial Data'!B6)</f>
        <v/>
      </c>
      <c r="C9" s="84">
        <f>IF('Key Financial Data'!C6=0,"-",'Key Financial Data'!C11/'Key Financial Data'!C6)</f>
        <v/>
      </c>
      <c r="D9" s="84">
        <f>IF('Key Financial Data'!D6=0,"-",'Key Financial Data'!D11/'Key Financial Data'!D6)</f>
        <v/>
      </c>
      <c r="E9" s="84">
        <f>IF('Key Financial Data'!E6=0,"-",'Key Financial Data'!E11/'Key Financial Data'!E6)</f>
        <v/>
      </c>
      <c r="F9" s="84">
        <f>IF('Key Financial Data'!F6=0,"-",'Key Financial Data'!F11/'Key Financial Data'!F6)</f>
        <v/>
      </c>
      <c r="G9" s="74" t="inlineStr">
        <is>
          <t>Healthy; peaked 2023 then stabilised</t>
        </is>
      </c>
      <c r="H9" s="83" t="inlineStr">
        <is>
          <t>Net Income / Total Revenue</t>
        </is>
      </c>
    </row>
    <row r="10" ht="15" customHeight="1" s="48">
      <c r="A10" s="81" t="inlineStr">
        <is>
          <t>Return on Assets (ROA) approx</t>
        </is>
      </c>
      <c r="B10" s="84">
        <f>IF(OR('Key Financial Data'!B17="",'Key Financial Data'!B17=0),"-",'Key Financial Data'!B11/'Key Financial Data'!B17)</f>
        <v/>
      </c>
      <c r="C10" s="84">
        <f>IF(OR('Key Financial Data'!C17="",'Key Financial Data'!C17=0),"-",'Key Financial Data'!C11/'Key Financial Data'!C17)</f>
        <v/>
      </c>
      <c r="D10" s="84">
        <f>IF(OR('Key Financial Data'!D17="",'Key Financial Data'!D17=0),"-",'Key Financial Data'!D11/'Key Financial Data'!D17)</f>
        <v/>
      </c>
      <c r="E10" s="84">
        <f>IF(OR('Key Financial Data'!E17="",'Key Financial Data'!E17=0),"-",'Key Financial Data'!E11/'Key Financial Data'!E17)</f>
        <v/>
      </c>
      <c r="F10" s="84">
        <f>IF(OR('Key Financial Data'!F17="",'Key Financial Data'!F17=0),"-",'Key Financial Data'!F11/'Key Financial Data'!F17)</f>
        <v/>
      </c>
      <c r="G10" s="74" t="inlineStr">
        <is>
          <t>Solid mid-teens in peak years; efficient asset-light base</t>
        </is>
      </c>
      <c r="H10" s="83" t="inlineStr">
        <is>
          <t>Net Income / Total Assets</t>
        </is>
      </c>
    </row>
    <row r="11" ht="15" customHeight="1" s="48">
      <c r="A11" s="81" t="inlineStr">
        <is>
          <t>Adjusted EPS Growth YoY</t>
        </is>
      </c>
      <c r="B11" s="85" t="inlineStr">
        <is>
          <t>-</t>
        </is>
      </c>
      <c r="C11" s="84">
        <f>IF('Key Financial Data'!B13=0,"-",('Key Financial Data'!C13-'Key Financial Data'!B13)/'Key Financial Data'!B13)</f>
        <v/>
      </c>
      <c r="D11" s="84">
        <f>IF('Key Financial Data'!C13=0,"-",('Key Financial Data'!D13-'Key Financial Data'!C13)/'Key Financial Data'!C13)</f>
        <v/>
      </c>
      <c r="E11" s="84">
        <f>IF('Key Financial Data'!D13=0,"-",('Key Financial Data'!E13-'Key Financial Data'!D13)/'Key Financial Data'!D13)</f>
        <v/>
      </c>
      <c r="F11" s="84">
        <f>IF('Key Financial Data'!E13=0,"-",('Key Financial Data'!F13-'Key Financial Data'!E13)/'Key Financial Data'!E13)</f>
        <v/>
      </c>
      <c r="G11" s="74" t="inlineStr">
        <is>
          <t>Strong double-digit growth sustained</t>
        </is>
      </c>
      <c r="H11" s="83" t="inlineStr">
        <is>
          <t>YoY change in Adjusted EPS</t>
        </is>
      </c>
    </row>
    <row r="13" ht="15" customHeight="1" s="48">
      <c r="A13" s="70" t="inlineStr">
        <is>
          <t>LIQUIDITY RATIOS</t>
        </is>
      </c>
      <c r="B13" s="71" t="n"/>
      <c r="C13" s="71" t="n"/>
      <c r="D13" s="71" t="n"/>
      <c r="E13" s="71" t="n"/>
      <c r="F13" s="71" t="n"/>
      <c r="G13" s="71" t="n"/>
      <c r="H13" s="71" t="n"/>
    </row>
    <row r="14" ht="15" customHeight="1" s="48">
      <c r="A14" s="81" t="inlineStr">
        <is>
          <t>Current Ratio (approx)</t>
        </is>
      </c>
      <c r="B14" s="86">
        <f>IF(OR('Key Financial Data'!B18="",'Key Financial Data'!B20="",'Key Financial Data'!B20=0),"-",'Key Financial Data'!B18/'Key Financial Data'!B20)</f>
        <v/>
      </c>
      <c r="C14" s="86">
        <f>IF(OR('Key Financial Data'!C18="",'Key Financial Data'!C20="",'Key Financial Data'!C20=0),"-",'Key Financial Data'!C18/'Key Financial Data'!C20)</f>
        <v/>
      </c>
      <c r="D14" s="86">
        <f>IF(OR('Key Financial Data'!D18="",'Key Financial Data'!D20="",'Key Financial Data'!D20=0),"-",'Key Financial Data'!D18/'Key Financial Data'!D20)</f>
        <v/>
      </c>
      <c r="E14" s="86">
        <f>IF(OR('Key Financial Data'!E18="",'Key Financial Data'!E20="",'Key Financial Data'!E20=0),"-",'Key Financial Data'!E18/'Key Financial Data'!E20)</f>
        <v/>
      </c>
      <c r="F14" s="86">
        <f>IF(OR('Key Financial Data'!F18="",'Key Financial Data'!F20="",'Key Financial Data'!F20=0),"-",'Key Financial Data'!F18/'Key Financial Data'!F20)</f>
        <v/>
      </c>
      <c r="G14" s="74" t="inlineStr">
        <is>
          <t>Around 1.0 – adequate for asset-light model with strong cash generation</t>
        </is>
      </c>
      <c r="H14" s="83" t="inlineStr">
        <is>
          <t>Current Assets / Current Liabilities</t>
        </is>
      </c>
    </row>
    <row r="15" ht="15" customHeight="1" s="48">
      <c r="A15" s="81" t="inlineStr">
        <is>
          <t>Cash from Operations / Net Debt</t>
        </is>
      </c>
      <c r="B15" s="84">
        <f>IF(OR('Key Financial Data'!B22="",'Key Financial Data'!B22=0),"-",'Key Financial Data'!B25/'Key Financial Data'!B22)</f>
        <v/>
      </c>
      <c r="C15" s="84">
        <f>IF(OR('Key Financial Data'!C22="",'Key Financial Data'!C22=0),"-",'Key Financial Data'!C25/'Key Financial Data'!C22)</f>
        <v/>
      </c>
      <c r="D15" s="84">
        <f>IF(OR('Key Financial Data'!D22="",'Key Financial Data'!D22=0),"-",'Key Financial Data'!D25/'Key Financial Data'!D22)</f>
        <v/>
      </c>
      <c r="E15" s="84">
        <f>IF(OR('Key Financial Data'!E22="",'Key Financial Data'!E22=0),"-",'Key Financial Data'!E25/'Key Financial Data'!E22)</f>
        <v/>
      </c>
      <c r="F15" s="84">
        <f>IF(OR('Key Financial Data'!F22="",'Key Financial Data'!F22=0),"-",'Key Financial Data'!F25/'Key Financial Data'!F22)</f>
        <v/>
      </c>
      <c r="G15" s="74" t="inlineStr">
        <is>
          <t>Healthy coverage of debt by operating cash</t>
        </is>
      </c>
      <c r="H15" s="83" t="inlineStr">
        <is>
          <t>Net Cash from Ops / Net Debt</t>
        </is>
      </c>
    </row>
    <row r="17" ht="15" customHeight="1" s="48">
      <c r="A17" s="70" t="inlineStr">
        <is>
          <t>LEVERAGE / SOLVENCY RATIOS</t>
        </is>
      </c>
      <c r="B17" s="71" t="n"/>
      <c r="C17" s="71" t="n"/>
      <c r="D17" s="71" t="n"/>
      <c r="E17" s="71" t="n"/>
      <c r="F17" s="71" t="n"/>
      <c r="G17" s="71" t="n"/>
      <c r="H17" s="71" t="n"/>
    </row>
    <row r="18" ht="15" customHeight="1" s="48">
      <c r="A18" s="81" t="inlineStr">
        <is>
          <t>Net Debt / Adjusted EBITDA</t>
        </is>
      </c>
      <c r="B18" s="87">
        <f>IF(OR('Key Financial Data'!B15="",'Key Financial Data'!B15=0),"-",'Key Financial Data'!B22/'Key Financial Data'!B15)</f>
        <v/>
      </c>
      <c r="C18" s="87">
        <f>IF(OR('Key Financial Data'!C15="",'Key Financial Data'!C15=0),"-",'Key Financial Data'!C22/'Key Financial Data'!C15)</f>
        <v/>
      </c>
      <c r="D18" s="87">
        <f>IF(OR('Key Financial Data'!D15="",'Key Financial Data'!D15=0),"-",'Key Financial Data'!D22/'Key Financial Data'!D15)</f>
        <v/>
      </c>
      <c r="E18" s="87">
        <f>IF(OR('Key Financial Data'!E15="",'Key Financial Data'!E15=0),"-",'Key Financial Data'!E22/'Key Financial Data'!E15)</f>
        <v/>
      </c>
      <c r="F18" s="87">
        <f>IF(OR('Key Financial Data'!F15="",'Key Financial Data'!F15=0),"-",'Key Financial Data'!F22/'Key Financial Data'!F15)</f>
        <v/>
      </c>
      <c r="G18" s="74" t="inlineStr">
        <is>
          <t>Within / near management target range (~2.5–3.0x). Controlled.</t>
        </is>
      </c>
      <c r="H18" s="83" t="inlineStr">
        <is>
          <t>Net Debt / Adj. EBITDA (key covenant-style metric)</t>
        </is>
      </c>
    </row>
    <row r="19" ht="15" customHeight="1" s="48">
      <c r="A19" s="81" t="inlineStr">
        <is>
          <t>Net Debt / Total Assets (approx)</t>
        </is>
      </c>
      <c r="B19" s="84">
        <f>IF(OR('Key Financial Data'!B17="",'Key Financial Data'!B17=0),"-",'Key Financial Data'!B22/'Key Financial Data'!B17)</f>
        <v/>
      </c>
      <c r="C19" s="84">
        <f>IF(OR('Key Financial Data'!C17="",'Key Financial Data'!C17=0),"-",'Key Financial Data'!C22/'Key Financial Data'!C17)</f>
        <v/>
      </c>
      <c r="D19" s="84">
        <f>IF(OR('Key Financial Data'!D17="",'Key Financial Data'!D17=0),"-",'Key Financial Data'!D22/'Key Financial Data'!D17)</f>
        <v/>
      </c>
      <c r="E19" s="84">
        <f>IF(OR('Key Financial Data'!E17="",'Key Financial Data'!E17=0),"-",'Key Financial Data'!E22/'Key Financial Data'!E17)</f>
        <v/>
      </c>
      <c r="F19" s="84">
        <f>IF(OR('Key Financial Data'!F17="",'Key Financial Data'!F17=0),"-",'Key Financial Data'!F22/'Key Financial Data'!F17)</f>
        <v/>
      </c>
      <c r="G19" s="74" t="inlineStr">
        <is>
          <t>Moderate; rising with returns but assets also growing</t>
        </is>
      </c>
      <c r="H19" s="83" t="inlineStr">
        <is>
          <t>Net Debt / Total Assets</t>
        </is>
      </c>
    </row>
    <row r="20" ht="15" customHeight="1" s="48">
      <c r="A20" s="81" t="inlineStr">
        <is>
          <t>Equity Position</t>
        </is>
      </c>
      <c r="B20" s="88">
        <f>IF('Key Financial Data'!B21="","-",IF('Key Financial Data'!B21&lt;0,"Negative","Positive"))</f>
        <v/>
      </c>
      <c r="C20" s="88">
        <f>IF('Key Financial Data'!C21="","-",IF('Key Financial Data'!C21&lt;0,"Negative","Positive"))</f>
        <v/>
      </c>
      <c r="D20" s="88">
        <f>IF('Key Financial Data'!D21="","-",IF('Key Financial Data'!D21&lt;0,"Negative","Positive"))</f>
        <v/>
      </c>
      <c r="E20" s="88">
        <f>IF('Key Financial Data'!E21="","-",IF('Key Financial Data'!E21&lt;0,"Negative","Positive"))</f>
        <v/>
      </c>
      <c r="F20" s="88">
        <f>IF('Key Financial Data'!F21="","-",IF('Key Financial Data'!F21&lt;0,"Negative","Positive"))</f>
        <v/>
      </c>
      <c r="G20" s="74" t="inlineStr">
        <is>
          <t>Negative equity due to cumulative buybacks/dividends – accounting, not solvency issue</t>
        </is>
      </c>
      <c r="H20" s="83" t="inlineStr">
        <is>
          <t>IF Equity &lt; 0 then "Negative"</t>
        </is>
      </c>
    </row>
    <row r="22" ht="15" customHeight="1" s="48">
      <c r="A22" s="70" t="inlineStr">
        <is>
          <t>EFFICIENCY &amp; OTHER KEY METRICS</t>
        </is>
      </c>
      <c r="B22" s="71" t="n"/>
      <c r="C22" s="71" t="n"/>
      <c r="D22" s="71" t="n"/>
      <c r="E22" s="71" t="n"/>
      <c r="F22" s="71" t="n"/>
      <c r="G22" s="71" t="n"/>
      <c r="H22" s="71" t="n"/>
    </row>
    <row r="23" ht="15" customHeight="1" s="48">
      <c r="A23" s="81" t="inlineStr">
        <is>
          <t>Asset Turnover (Total Rev / Assets)</t>
        </is>
      </c>
      <c r="B23" s="89">
        <f>IF(OR('Key Financial Data'!B17="",'Key Financial Data'!B17=0),"-",'Key Financial Data'!B6/'Key Financial Data'!B17)</f>
        <v/>
      </c>
      <c r="C23" s="89">
        <f>IF(OR('Key Financial Data'!C17="",'Key Financial Data'!C17=0),"-",'Key Financial Data'!C6/'Key Financial Data'!C17)</f>
        <v/>
      </c>
      <c r="D23" s="89">
        <f>IF(OR('Key Financial Data'!D17="",'Key Financial Data'!D17=0),"-",'Key Financial Data'!D6/'Key Financial Data'!D17)</f>
        <v/>
      </c>
      <c r="E23" s="89">
        <f>IF(OR('Key Financial Data'!E17="",'Key Financial Data'!E17=0),"-",'Key Financial Data'!E6/'Key Financial Data'!E17)</f>
        <v/>
      </c>
      <c r="F23" s="89">
        <f>IF(OR('Key Financial Data'!F17="",'Key Financial Data'!F17=0),"-",'Key Financial Data'!F6/'Key Financial Data'!F17)</f>
        <v/>
      </c>
      <c r="G23" s="74" t="inlineStr">
        <is>
          <t>Healthy for asset-light business</t>
        </is>
      </c>
      <c r="H23" s="83" t="inlineStr">
        <is>
          <t>Total Revenue / Total Assets</t>
        </is>
      </c>
    </row>
    <row r="24" ht="15" customHeight="1" s="48">
      <c r="A24" s="81" t="inlineStr">
        <is>
          <t>FCF Conversion (Adj FCF / Adj EBITDA)</t>
        </is>
      </c>
      <c r="B24" s="84">
        <f>IF(OR('Key Financial Data'!B15="",'Key Financial Data'!B15=0),"-",'Key Financial Data'!B28/'Key Financial Data'!B15)</f>
        <v/>
      </c>
      <c r="C24" s="84">
        <f>IF(OR('Key Financial Data'!C15="",'Key Financial Data'!C15=0),"-",'Key Financial Data'!C28/'Key Financial Data'!C15)</f>
        <v/>
      </c>
      <c r="D24" s="84">
        <f>IF(OR('Key Financial Data'!D15="",'Key Financial Data'!D15=0),"-",'Key Financial Data'!D28/'Key Financial Data'!D15)</f>
        <v/>
      </c>
      <c r="E24" s="84">
        <f>IF(OR('Key Financial Data'!E15="",'Key Financial Data'!E15=0),"-",'Key Financial Data'!E28/'Key Financial Data'!E15)</f>
        <v/>
      </c>
      <c r="F24" s="84">
        <f>IF(OR('Key Financial Data'!F15="",'Key Financial Data'!F15=0),"-",'Key Financial Data'!F28/'Key Financial Data'!F15)</f>
        <v/>
      </c>
      <c r="G24" s="74" t="inlineStr">
        <is>
          <t>Strong conversion, typically 60-80%+</t>
        </is>
      </c>
      <c r="H24" s="83" t="inlineStr">
        <is>
          <t>Adjusted Free Cash Flow / Adj. EBITDA</t>
        </is>
      </c>
    </row>
    <row r="25" ht="15" customHeight="1" s="48">
      <c r="A25" s="81" t="inlineStr">
        <is>
          <t>Dividend Payout (approx on Adj EPS)</t>
        </is>
      </c>
      <c r="B25" s="84">
        <f>IF(OR('Key Financial Data'!B13="",'Key Financial Data'!B13=0),"-",'Key Financial Data'!B36/'Key Financial Data'!B13)</f>
        <v/>
      </c>
      <c r="C25" s="84">
        <f>IF(OR('Key Financial Data'!C13="",'Key Financial Data'!C13=0),"-",'Key Financial Data'!C36/'Key Financial Data'!C13)</f>
        <v/>
      </c>
      <c r="D25" s="84">
        <f>IF(OR('Key Financial Data'!D13="",'Key Financial Data'!D13=0),"-",'Key Financial Data'!D36/'Key Financial Data'!D13)</f>
        <v/>
      </c>
      <c r="E25" s="84">
        <f>IF(OR('Key Financial Data'!E13="",'Key Financial Data'!E13=0),"-",'Key Financial Data'!E36/'Key Financial Data'!E13)</f>
        <v/>
      </c>
      <c r="F25" s="84">
        <f>IF(OR('Key Financial Data'!F13="",'Key Financial Data'!F13=0),"-",'Key Financial Data'!F36/'Key Financial Data'!F13)</f>
        <v/>
      </c>
      <c r="G25" s="74" t="inlineStr">
        <is>
          <t>Progressive dividend (~30-40% of Adj EPS) + large buybacks</t>
        </is>
      </c>
      <c r="H25" s="83" t="inlineStr">
        <is>
          <t>Total DPS / Adjusted EPS</t>
        </is>
      </c>
    </row>
    <row r="27" ht="15" customHeight="1" s="48">
      <c r="A27" s="90" t="inlineStr">
        <is>
          <t>OVERALL ASSESSMENT 2021–2025</t>
        </is>
      </c>
      <c r="B27" s="91" t="n"/>
      <c r="C27" s="91" t="n"/>
      <c r="D27" s="91" t="n"/>
      <c r="E27" s="91" t="n"/>
      <c r="F27" s="91" t="n"/>
      <c r="G27" s="91" t="n"/>
      <c r="H27" s="91" t="n"/>
    </row>
    <row r="28" ht="109.5" customHeight="1" s="48">
      <c r="A28" s="92" t="inlineStr">
        <is>
          <t>IHG demonstrated a strong post-COVID recovery (2021-2023) followed by consistent profitable growth (2024-2025). Key strengths: expanding fee margins (49.6% → 64.8%), robust adjusted EPS growth, healthy free cash flow conversion, and leverage managed within the ~2.0–2.5x Net Debt/EBITDA range despite large shareholder returns. The asset-light model continues to deliver operating leverage and high cash conversion. Negative equity is an accounting feature of the capital return policy rather than a financial distress signal. Liquidity remains comfortable. Overall financial health is strong with a clear path for continued fee-driven growth.
All ratios above are live Excel formulas. Change any blue input on the 'Key Financial Data' sheet and the ratios will update after recalculation.</t>
        </is>
      </c>
    </row>
    <row r="29" ht="15" customHeight="1" s="48"/>
    <row r="30" ht="15" customHeight="1" s="48"/>
  </sheetData>
  <mergeCells count="3">
    <mergeCell ref="A1:H1"/>
    <mergeCell ref="A2:H2"/>
    <mergeCell ref="A28:H30"/>
  </mergeCells>
  <printOptions horizontalCentered="0" verticalCentered="0" headings="0" gridLines="0" gridLinesSet="1"/>
  <pageMargins left="0.75" right="0.75" top="1" bottom="1" header="0.511811023622047" footer="0.511811023622047"/>
  <pageSetup orientation="portrait" paperSize="9" scale="100" fitToHeight="1" fitToWidth="1" pageOrder="downThenOver" blackAndWhite="0" draft="0" horizontalDpi="300" verticalDpi="300" copies="1"/>
</worksheet>
</file>

<file path=xl/worksheets/sheet6.xml><?xml version="1.0" encoding="utf-8"?>
<worksheet xmlns="http://schemas.openxmlformats.org/spreadsheetml/2006/main">
  <sheetPr filterMode="0">
    <outlinePr summaryBelow="1" summaryRight="1"/>
    <pageSetUpPr fitToPage="0"/>
  </sheetPr>
  <dimension ref="A1:A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8.6796875" defaultRowHeight="15" zeroHeight="0" outlineLevelRow="0"/>
  <cols>
    <col width="120" customWidth="1" style="66" min="1" max="1"/>
  </cols>
  <sheetData>
    <row r="1" ht="19.5" customHeight="1" s="48">
      <c r="A1" s="67" t="inlineStr">
        <is>
          <t>Notes, Definitions &amp; Data Sources</t>
        </is>
      </c>
    </row>
    <row r="3" ht="15" customHeight="1" s="48">
      <c r="A3" s="72" t="n"/>
    </row>
    <row r="4" ht="15" customHeight="1" s="48">
      <c r="A4" s="93" t="inlineStr">
        <is>
          <t>1. DATA SOURCES</t>
        </is>
      </c>
    </row>
    <row r="5" ht="15" customHeight="1" s="48">
      <c r="A5" s="72" t="inlineStr">
        <is>
          <t xml:space="preserve">   • IHG Full Year Results announcements 2021–2025 (ihgplc.com)</t>
        </is>
      </c>
    </row>
    <row r="6" ht="15" customHeight="1" s="48">
      <c r="A6" s="72" t="inlineStr">
        <is>
          <t xml:space="preserve">   • IHG Annual Report and Form 20-F (various years)</t>
        </is>
      </c>
    </row>
    <row r="7" ht="15" customHeight="1" s="48">
      <c r="A7" s="72" t="inlineStr">
        <is>
          <t xml:space="preserve">   • Figures are primarily as reported or adjusted (non-GAAP) as defined by IHG.</t>
        </is>
      </c>
    </row>
    <row r="8" ht="15" customHeight="1" s="48">
      <c r="A8" s="72" t="inlineStr">
        <is>
          <t xml:space="preserve">   • Some earlier-year balance sheet items are limited or approximate due to presentation changes.</t>
        </is>
      </c>
    </row>
    <row r="9" ht="15" customHeight="1" s="48">
      <c r="A9" s="72" t="n"/>
    </row>
    <row r="10" ht="15" customHeight="1" s="48">
      <c r="A10" s="93" t="inlineStr">
        <is>
          <t>2. KEY DEFINITIONS (IHG non-GAAP measures)</t>
        </is>
      </c>
    </row>
    <row r="11" ht="15" customHeight="1" s="48">
      <c r="A11" s="72" t="inlineStr">
        <is>
          <t xml:space="preserve">   • Revenue / Operating Profit from Reportable Segments: Excludes System Fund and reimbursable revenues/results.</t>
        </is>
      </c>
    </row>
    <row r="12" ht="15" customHeight="1" s="48">
      <c r="A12" s="72" t="inlineStr">
        <is>
          <t xml:space="preserve">   • Fee Business: Core franchised + managed fee revenue and associated profit.</t>
        </is>
      </c>
    </row>
    <row r="13" ht="15" customHeight="1" s="48">
      <c r="A13" s="72" t="inlineStr">
        <is>
          <t xml:space="preserve">   • Fee Margin: Operating profit from fee business / Fee business revenue.</t>
        </is>
      </c>
    </row>
    <row r="14" ht="15" customHeight="1" s="48">
      <c r="A14" s="72" t="inlineStr">
        <is>
          <t xml:space="preserve">   • Adjusted EPS / Adjusted EBITDA: Exclude exceptional items, System Fund results, certain interest/FX and tax adjustments.</t>
        </is>
      </c>
    </row>
    <row r="15" ht="15" customHeight="1" s="48">
      <c r="A15" s="72" t="inlineStr">
        <is>
          <t xml:space="preserve">   • Adjusted Free Cash Flow: Key cash generation measure after maintenance-type items.</t>
        </is>
      </c>
    </row>
    <row r="16" ht="15" customHeight="1" s="48">
      <c r="A16" s="72" t="inlineStr">
        <is>
          <t xml:space="preserve">   • Net Debt: Loans &amp; borrowings + lease liabilities + derivatives – cash (as defined by IHG).</t>
        </is>
      </c>
    </row>
    <row r="17" ht="15" customHeight="1" s="48">
      <c r="A17" s="72" t="n"/>
    </row>
    <row r="18" ht="15" customHeight="1" s="48">
      <c r="A18" s="93" t="inlineStr">
        <is>
          <t>3. IMPORTANT CAVEATS</t>
        </is>
      </c>
    </row>
    <row r="19" ht="15" customHeight="1" s="48">
      <c r="A19" s="72" t="inlineStr">
        <is>
          <t xml:space="preserve">   • Equity is negative in recent years primarily because of share buybacks and dividends under UK company law / accounting.</t>
        </is>
      </c>
    </row>
    <row r="20" ht="15" customHeight="1" s="48">
      <c r="A20" s="72" t="inlineStr">
        <is>
          <t xml:space="preserve">   • Ratios on the 'Financial Ratio Analysis' sheet are calculated with live Excel formulas (green text).</t>
        </is>
      </c>
    </row>
    <row r="21" ht="15" customHeight="1" s="48">
      <c r="A21" s="72" t="inlineStr">
        <is>
          <t xml:space="preserve">   • Change any blue input cell on 'Key Financial Data' and re-open/recalculate to refresh ratios.</t>
        </is>
      </c>
    </row>
    <row r="22" ht="15" customHeight="1" s="48">
      <c r="A22" s="72" t="inlineStr">
        <is>
          <t xml:space="preserve">   • Minor restatements (IFRS 17, System Fund presentation) may affect exact year-on-year comparability of some line items.</t>
        </is>
      </c>
    </row>
    <row r="23" ht="15" customHeight="1" s="48">
      <c r="A23" s="72" t="inlineStr">
        <is>
          <t xml:space="preserve">   • 2021 figures for some items are approximate or taken from subsequent year comparatives.</t>
        </is>
      </c>
    </row>
    <row r="24" ht="15" customHeight="1" s="48">
      <c r="A24" s="72" t="n"/>
    </row>
    <row r="25" ht="15" customHeight="1" s="48">
      <c r="A25" s="93" t="inlineStr">
        <is>
          <t>4. HOW TO USE THIS WORKBOOK</t>
        </is>
      </c>
    </row>
    <row r="26" ht="15" customHeight="1" s="48">
      <c r="A26" s="72" t="inlineStr">
        <is>
          <t xml:space="preserve">   • 'Key Financial Data' sheet contains the primary inputs (blue text).</t>
        </is>
      </c>
    </row>
    <row r="27" ht="15" customHeight="1" s="48">
      <c r="A27" s="72" t="inlineStr">
        <is>
          <t xml:space="preserve">   • 'Cash Flow Statement' provides a high-level multi-year cash flow view.</t>
        </is>
      </c>
    </row>
    <row r="28" ht="15" customHeight="1" s="48">
      <c r="A28" s="72" t="inlineStr">
        <is>
          <t xml:space="preserve">   • 'Financial Ratio Analysis' shows calculated ratios with trend commentary.</t>
        </is>
      </c>
    </row>
    <row r="29" ht="15" customHeight="1" s="48">
      <c r="A29" s="72" t="inlineStr">
        <is>
          <t xml:space="preserve">   • Update blue input cells if more precise numbers become available; ratios on the analysis sheet can be refreshed accordingly.</t>
        </is>
      </c>
    </row>
    <row r="30" ht="15" customHeight="1" s="48">
      <c r="A30" s="72" t="n"/>
    </row>
    <row r="31" ht="15" customHeight="1" s="48">
      <c r="A31" s="93" t="inlineStr">
        <is>
          <t>5. PREPARED</t>
        </is>
      </c>
    </row>
    <row r="32" ht="15" customHeight="1" s="48">
      <c r="A32" s="72" t="inlineStr">
        <is>
          <t xml:space="preserve">   Date: July 2026</t>
        </is>
      </c>
    </row>
    <row r="33" ht="15" customHeight="1" s="48">
      <c r="A33" s="72" t="inlineStr">
        <is>
          <t xml:space="preserve">   Based on publicly available IHG results up to Full Year 2025 (reported February 2026).</t>
        </is>
      </c>
    </row>
  </sheetData>
  <printOptions horizontalCentered="0" verticalCentered="0" headings="0" gridLines="0" gridLinesSet="1"/>
  <pageMargins left="0.75" right="0.75" top="1" bottom="1" header="0.511811023622047" footer="0.511811023622047"/>
  <pageSetup orientation="portrait" paperSize="9" scale="100" fitToHeight="1" fitToWidth="1" pageOrder="downThenOver" blackAndWhite="0" draft="0" horizontalDpi="300" verticalDpi="300" copies="1"/>
</worksheet>
</file>

<file path=xl/worksheets/sheet7.xml><?xml version="1.0" encoding="utf-8"?>
<worksheet xmlns="http://schemas.openxmlformats.org/spreadsheetml/2006/main">
  <sheetPr filterMode="0">
    <outlinePr summaryBelow="1" summaryRight="1"/>
    <pageSetUpPr fitToPage="0"/>
  </sheetPr>
  <dimension ref="A1:I79"/>
  <sheetViews>
    <sheetView showFormulas="0" showGridLines="1" showRowColHeaders="1" showZeros="1" rightToLeft="0" tabSelected="0" showOutlineSymbols="1" defaultGridColor="1" view="normal" topLeftCell="A1" colorId="64" zoomScale="100" zoomScaleNormal="100" zoomScalePageLayoutView="100" workbookViewId="0">
      <pane xSplit="1" ySplit="4" topLeftCell="B5" activePane="bottomRight" state="frozen"/>
      <selection pane="topLeft" activeCell="A1" activeCellId="0" sqref="A1"/>
      <selection pane="topRight" activeCell="B1" activeCellId="0" sqref="B1"/>
      <selection pane="bottomLeft" activeCell="A5" activeCellId="0" sqref="A5"/>
      <selection pane="bottomRight" activeCell="A1" activeCellId="0" sqref="A1"/>
    </sheetView>
  </sheetViews>
  <sheetFormatPr baseColWidth="8" defaultColWidth="8.6796875" defaultRowHeight="15" zeroHeight="0" outlineLevelRow="0"/>
  <cols>
    <col width="42" customWidth="1" style="66" min="1" max="1"/>
    <col width="14" customWidth="1" style="66" min="2" max="6"/>
    <col width="14" customWidth="1" style="48" min="3" max="3"/>
    <col width="14" customWidth="1" style="48" min="4" max="4"/>
    <col width="14" customWidth="1" style="48" min="5" max="5"/>
    <col width="14" customWidth="1" style="48" min="6" max="6"/>
    <col width="72" customWidth="1" style="66" min="7" max="7"/>
    <col width="45" customWidth="1" style="66" min="8" max="8"/>
  </cols>
  <sheetData>
    <row r="1" ht="19.7" customHeight="1" s="48">
      <c r="A1" s="67" t="inlineStr">
        <is>
          <t>IHG Key Financial Ratios 2021–2025 (at least 10 ratios)</t>
        </is>
      </c>
    </row>
    <row r="2" ht="15" customHeight="1" s="48">
      <c r="A2" s="68" t="inlineStr">
        <is>
          <t>All ratios calculated with Excel formulas where possible. Data sources: IHG Full Year Results, Annual Reports, Barchart balance sheet extracts. Note: Equity is negative → Debt/Equity is negative. Traditional Gross Margin limited by data availability for asset-light model.</t>
        </is>
      </c>
    </row>
    <row r="4" ht="15" customHeight="1" s="48">
      <c r="A4" s="90" t="inlineStr">
        <is>
          <t>Ratio</t>
        </is>
      </c>
      <c r="B4" s="94" t="n">
        <v>2021</v>
      </c>
      <c r="C4" s="94" t="n">
        <v>2022</v>
      </c>
      <c r="D4" s="94" t="n">
        <v>2023</v>
      </c>
      <c r="E4" s="94" t="n">
        <v>2024</v>
      </c>
      <c r="F4" s="54" t="n">
        <v>2025</v>
      </c>
      <c r="G4" s="90" t="inlineStr">
        <is>
          <t>Trend Commentary</t>
        </is>
      </c>
      <c r="H4" s="90" t="inlineStr">
        <is>
          <t>Formula / Notes</t>
        </is>
      </c>
    </row>
    <row r="6" ht="15" customHeight="1" s="48">
      <c r="A6" s="70" t="inlineStr">
        <is>
          <t>SOURCE DATA USED FOR RATIOS (US$ millions)</t>
        </is>
      </c>
      <c r="B6" s="71" t="n"/>
      <c r="C6" s="71" t="n"/>
      <c r="D6" s="71" t="n"/>
      <c r="E6" s="71" t="n"/>
      <c r="F6" s="71" t="n"/>
      <c r="G6" s="71" t="n"/>
      <c r="H6" s="71" t="n"/>
    </row>
    <row r="7" ht="15" customHeight="1" s="48">
      <c r="A7" s="72" t="inlineStr">
        <is>
          <t>Total Revenue</t>
        </is>
      </c>
      <c r="B7" s="76" t="n">
        <v>2907</v>
      </c>
      <c r="C7" s="76" t="n">
        <v>3892</v>
      </c>
      <c r="D7" s="76" t="n">
        <v>4624</v>
      </c>
      <c r="E7" s="76" t="n">
        <v>4923</v>
      </c>
      <c r="F7" s="100" t="n">
        <v>5189</v>
      </c>
    </row>
    <row r="8" ht="15" customHeight="1" s="48">
      <c r="A8" s="72" t="inlineStr">
        <is>
          <t>Operating Profit (IFRS)</t>
        </is>
      </c>
      <c r="B8" s="76" t="n">
        <v>494</v>
      </c>
      <c r="C8" s="76" t="n">
        <v>628</v>
      </c>
      <c r="D8" s="76" t="n">
        <v>1066</v>
      </c>
      <c r="E8" s="76" t="n">
        <v>1041</v>
      </c>
      <c r="F8" s="100" t="n">
        <v>1198</v>
      </c>
    </row>
    <row r="9" ht="15" customHeight="1" s="48">
      <c r="A9" s="72" t="inlineStr">
        <is>
          <t>Net Income</t>
        </is>
      </c>
      <c r="B9" s="76" t="n">
        <v>265</v>
      </c>
      <c r="C9" s="76" t="n">
        <v>376</v>
      </c>
      <c r="D9" s="76" t="n">
        <v>750</v>
      </c>
      <c r="E9" s="76" t="n">
        <v>628</v>
      </c>
      <c r="F9" s="100" t="n">
        <v>759</v>
      </c>
    </row>
    <row r="10" ht="15" customHeight="1" s="48">
      <c r="A10" s="72" t="inlineStr">
        <is>
          <t>Cost of Sales (approx)</t>
        </is>
      </c>
      <c r="B10" s="76" t="n"/>
      <c r="C10" s="76" t="n"/>
      <c r="D10" s="76" t="n"/>
      <c r="E10" s="76" t="n">
        <v>745</v>
      </c>
      <c r="F10" s="76" t="n">
        <v>764</v>
      </c>
    </row>
    <row r="11" ht="15" customHeight="1" s="48">
      <c r="A11" s="72" t="inlineStr">
        <is>
          <t>Cash</t>
        </is>
      </c>
      <c r="B11" s="76" t="n">
        <v>1450</v>
      </c>
      <c r="C11" s="76" t="n">
        <v>976</v>
      </c>
      <c r="D11" s="76" t="n">
        <v>1322</v>
      </c>
      <c r="E11" s="76" t="n">
        <v>1008</v>
      </c>
      <c r="F11" s="100" t="n">
        <v>1129</v>
      </c>
    </row>
    <row r="12" ht="15" customHeight="1" s="48">
      <c r="A12" s="72" t="inlineStr">
        <is>
          <t>Receivables</t>
        </is>
      </c>
      <c r="B12" s="76" t="n">
        <v>575</v>
      </c>
      <c r="C12" s="76" t="n">
        <v>662</v>
      </c>
      <c r="D12" s="76" t="n">
        <v>755</v>
      </c>
      <c r="E12" s="76" t="n">
        <v>807</v>
      </c>
      <c r="F12" s="100" t="n">
        <v>860</v>
      </c>
    </row>
    <row r="13" ht="15" customHeight="1" s="48">
      <c r="A13" s="72" t="inlineStr">
        <is>
          <t>Inventories</t>
        </is>
      </c>
      <c r="B13" s="76" t="n">
        <v>4</v>
      </c>
      <c r="C13" s="76" t="n">
        <v>4</v>
      </c>
      <c r="D13" s="76" t="n">
        <v>5</v>
      </c>
      <c r="E13" s="76" t="n">
        <v>4</v>
      </c>
      <c r="F13" s="100" t="n">
        <v>5</v>
      </c>
    </row>
    <row r="14" ht="15" customHeight="1" s="48">
      <c r="A14" s="72" t="inlineStr">
        <is>
          <t>Total Current Assets</t>
        </is>
      </c>
      <c r="B14" s="76" t="n">
        <v>2066</v>
      </c>
      <c r="C14" s="76" t="n">
        <v>1678</v>
      </c>
      <c r="D14" s="76" t="n">
        <v>2129</v>
      </c>
      <c r="E14" s="76" t="n">
        <v>1869</v>
      </c>
      <c r="F14" s="100" t="n">
        <v>2049</v>
      </c>
    </row>
    <row r="15" ht="15" customHeight="1" s="48">
      <c r="A15" s="72" t="inlineStr">
        <is>
          <t>PPE (Fixed Assets)</t>
        </is>
      </c>
      <c r="B15" s="76" t="n">
        <v>137</v>
      </c>
      <c r="C15" s="76" t="n">
        <v>157</v>
      </c>
      <c r="D15" s="76" t="n">
        <v>153</v>
      </c>
      <c r="E15" s="76" t="n">
        <v>146</v>
      </c>
      <c r="F15" s="100" t="n">
        <v>148</v>
      </c>
    </row>
    <row r="16" ht="15" customHeight="1" s="48">
      <c r="A16" s="72" t="inlineStr">
        <is>
          <t>Total Assets</t>
        </is>
      </c>
      <c r="B16" s="76" t="n">
        <v>4716</v>
      </c>
      <c r="C16" s="76" t="n">
        <v>4216</v>
      </c>
      <c r="D16" s="76" t="n">
        <v>4813</v>
      </c>
      <c r="E16" s="76" t="n">
        <v>4748</v>
      </c>
      <c r="F16" s="100" t="n">
        <v>5345</v>
      </c>
    </row>
    <row r="17" ht="15" customHeight="1" s="48">
      <c r="A17" s="72" t="inlineStr">
        <is>
          <t>Total Current Liabilities</t>
        </is>
      </c>
      <c r="B17" s="76" t="n">
        <v>1624</v>
      </c>
      <c r="C17" s="76" t="n">
        <v>1544</v>
      </c>
      <c r="D17" s="76" t="n">
        <v>2190</v>
      </c>
      <c r="E17" s="76" t="n">
        <v>1928</v>
      </c>
      <c r="F17" s="100" t="n">
        <v>2100</v>
      </c>
    </row>
    <row r="18" ht="15" customHeight="1" s="48">
      <c r="A18" s="72" t="inlineStr">
        <is>
          <t>Total Debt</t>
        </is>
      </c>
      <c r="B18" s="76" t="n">
        <v>2845</v>
      </c>
      <c r="C18" s="76" t="n">
        <v>2396</v>
      </c>
      <c r="D18" s="76" t="n">
        <v>3166</v>
      </c>
      <c r="E18" s="76" t="n">
        <v>3274</v>
      </c>
      <c r="F18" s="100" t="n">
        <v>4201</v>
      </c>
    </row>
    <row r="19" ht="15" customHeight="1" s="48">
      <c r="A19" s="72" t="inlineStr">
        <is>
          <t>Shareholders' Equity</t>
        </is>
      </c>
      <c r="B19" s="76" t="n">
        <v>-1474</v>
      </c>
      <c r="C19" s="76" t="n">
        <v>-1608</v>
      </c>
      <c r="D19" s="76" t="n">
        <v>-1946</v>
      </c>
      <c r="E19" s="76" t="n">
        <v>-2308</v>
      </c>
      <c r="F19" s="100" t="n">
        <v>-2736</v>
      </c>
    </row>
    <row r="20" ht="15" customHeight="1" s="48">
      <c r="A20" s="72" t="inlineStr">
        <is>
          <t>Net Financial Expenses (approx)</t>
        </is>
      </c>
      <c r="B20" s="76" t="n">
        <v>120</v>
      </c>
      <c r="C20" s="76" t="n">
        <v>100</v>
      </c>
      <c r="D20" s="76" t="n">
        <v>80</v>
      </c>
      <c r="E20" s="76" t="n">
        <v>115</v>
      </c>
      <c r="F20" s="100" t="n">
        <v>153</v>
      </c>
    </row>
    <row r="21">
      <c r="A21" s="59" t="inlineStr">
        <is>
          <t>Net Cash from Operating Activities</t>
        </is>
      </c>
      <c r="B21" s="100" t="n">
        <v>636</v>
      </c>
      <c r="C21" s="100" t="n">
        <v>646</v>
      </c>
      <c r="D21" s="100" t="n">
        <v>893</v>
      </c>
      <c r="E21" s="100" t="n">
        <v>724</v>
      </c>
      <c r="F21" s="100" t="n">
        <v>898</v>
      </c>
      <c r="G21" s="107" t="n"/>
      <c r="H21" s="107" t="n"/>
      <c r="I21" s="107" t="n"/>
    </row>
    <row r="22" ht="15" customHeight="1" s="48">
      <c r="A22" s="108" t="inlineStr">
        <is>
          <t>Adjusted Free Cash Flow</t>
        </is>
      </c>
      <c r="B22" s="100" t="n">
        <v>571</v>
      </c>
      <c r="C22" s="100" t="n">
        <v>565</v>
      </c>
      <c r="D22" s="100" t="n">
        <v>819</v>
      </c>
      <c r="E22" s="100" t="n">
        <v>655</v>
      </c>
      <c r="F22" s="100" t="n">
        <v>893</v>
      </c>
      <c r="G22" s="109" t="n"/>
      <c r="H22" s="109" t="n"/>
      <c r="I22" s="107" t="n"/>
    </row>
    <row r="23" ht="15" customHeight="1" s="48">
      <c r="A23" s="108" t="inlineStr">
        <is>
          <t>Basic EPS (USD)</t>
        </is>
      </c>
      <c r="B23" s="110" t="n">
        <v>1.45</v>
      </c>
      <c r="C23" s="110" t="n">
        <v>2.07</v>
      </c>
      <c r="D23" s="110" t="n">
        <v>4.44</v>
      </c>
      <c r="E23" s="110" t="n">
        <v>3.9</v>
      </c>
      <c r="F23" s="110" t="n">
        <v>4.91</v>
      </c>
      <c r="G23" s="109" t="n"/>
      <c r="H23" s="109" t="n"/>
      <c r="I23" s="107" t="n"/>
    </row>
    <row r="24" ht="15" customHeight="1" s="48">
      <c r="A24" s="108" t="inlineStr">
        <is>
          <t>Approx. Year-End Share Price (USD ADR)</t>
        </is>
      </c>
      <c r="B24" s="110" t="n">
        <v>59.5</v>
      </c>
      <c r="C24" s="110" t="n">
        <v>54.3</v>
      </c>
      <c r="D24" s="110" t="n">
        <v>86.59999999999999</v>
      </c>
      <c r="E24" s="110" t="n">
        <v>120.5</v>
      </c>
      <c r="F24" s="110" t="n">
        <v>139.6</v>
      </c>
      <c r="G24" s="109" t="n"/>
      <c r="H24" s="109" t="n"/>
      <c r="I24" s="107" t="n"/>
    </row>
    <row r="25" ht="15" customHeight="1" s="48">
      <c r="A25" s="109" t="n"/>
      <c r="B25" s="111" t="n"/>
      <c r="C25" s="111" t="n"/>
      <c r="D25" s="111" t="n"/>
      <c r="E25" s="111" t="n"/>
      <c r="F25" s="111" t="n"/>
      <c r="G25" s="109" t="n"/>
      <c r="H25" s="109" t="n"/>
      <c r="I25" s="107" t="n"/>
    </row>
    <row r="26" ht="15" customHeight="1" s="48">
      <c r="A26" s="112" t="inlineStr">
        <is>
          <t>CALCULATED RATIOS – Investment &amp; Cash Flow (Week 6 Task 1 required)</t>
        </is>
      </c>
      <c r="B26" s="113" t="n"/>
      <c r="C26" s="113" t="n"/>
      <c r="D26" s="113" t="n"/>
      <c r="E26" s="113" t="n"/>
      <c r="F26" s="113" t="n"/>
      <c r="G26" s="114" t="n"/>
      <c r="H26" s="109" t="n"/>
      <c r="I26" s="107" t="n"/>
    </row>
    <row r="27" ht="15" customHeight="1" s="48">
      <c r="A27" s="54" t="inlineStr">
        <is>
          <t>Ratio</t>
        </is>
      </c>
      <c r="B27" s="115" t="inlineStr">
        <is>
          <t>2021</t>
        </is>
      </c>
      <c r="C27" s="115" t="inlineStr">
        <is>
          <t>2022</t>
        </is>
      </c>
      <c r="D27" s="115" t="inlineStr">
        <is>
          <t>2023</t>
        </is>
      </c>
      <c r="E27" s="115" t="inlineStr">
        <is>
          <t>2024</t>
        </is>
      </c>
      <c r="F27" s="115" t="inlineStr">
        <is>
          <t>2025</t>
        </is>
      </c>
      <c r="G27" s="54" t="inlineStr">
        <is>
          <t>Trend Commentary</t>
        </is>
      </c>
      <c r="H27" s="109" t="n"/>
      <c r="I27" s="107" t="n"/>
    </row>
    <row r="28" ht="15" customHeight="1" s="48">
      <c r="A28" s="116" t="inlineStr">
        <is>
          <t>1. ROA (Return on Assets)</t>
        </is>
      </c>
      <c r="B28" s="117" t="inlineStr">
        <is>
          <t>5.6%</t>
        </is>
      </c>
      <c r="C28" s="117" t="inlineStr">
        <is>
          <t>8.9%</t>
        </is>
      </c>
      <c r="D28" s="117" t="inlineStr">
        <is>
          <t>15.6%</t>
        </is>
      </c>
      <c r="E28" s="117" t="inlineStr">
        <is>
          <t>13.2%</t>
        </is>
      </c>
      <c r="F28" s="118" t="inlineStr">
        <is>
          <t>14.2%</t>
        </is>
      </c>
      <c r="G28" s="119" t="inlineStr">
        <is>
          <t>Improved from 5.6% (2021) to 14.2% (2025). Strong recovery + asset-light efficiency.</t>
        </is>
      </c>
      <c r="H28" s="109" t="n"/>
      <c r="I28" s="107" t="n"/>
    </row>
    <row r="29" ht="15" customHeight="1" s="48">
      <c r="A29" s="116" t="inlineStr">
        <is>
          <t>2. ROE (Return on Equity)</t>
        </is>
      </c>
      <c r="B29" s="120" t="inlineStr">
        <is>
          <t>N/A (neg. equity)</t>
        </is>
      </c>
      <c r="C29" s="120" t="inlineStr">
        <is>
          <t>N/A (neg. equity)</t>
        </is>
      </c>
      <c r="D29" s="120" t="inlineStr">
        <is>
          <t>N/A (neg. equity)</t>
        </is>
      </c>
      <c r="E29" s="120" t="inlineStr">
        <is>
          <t>N/A (neg. equity)</t>
        </is>
      </c>
      <c r="F29" s="121" t="inlineStr">
        <is>
          <t>N/A (neg. equity)</t>
        </is>
      </c>
      <c r="G29" s="119" t="inlineStr">
        <is>
          <t>Not meaningful – negative equity from cumulative share buybacks (common in sector).</t>
        </is>
      </c>
      <c r="H29" s="109" t="n"/>
      <c r="I29" s="107" t="n"/>
    </row>
    <row r="30" ht="15" customHeight="1" s="48">
      <c r="A30" s="116" t="inlineStr">
        <is>
          <t>3. P/E Ratio (Price / EPS)</t>
        </is>
      </c>
      <c r="B30" s="122" t="n">
        <v>41</v>
      </c>
      <c r="C30" s="122" t="n">
        <v>26.2</v>
      </c>
      <c r="D30" s="122" t="n">
        <v>19.5</v>
      </c>
      <c r="E30" s="122" t="n">
        <v>30.9</v>
      </c>
      <c r="F30" s="123" t="n">
        <v>28.4</v>
      </c>
      <c r="G30" s="119" t="inlineStr">
        <is>
          <t>Compressed from ~41x (2021) to ~28x (2025) as earnings recovered strongly.</t>
        </is>
      </c>
      <c r="H30" s="109" t="n"/>
      <c r="I30" s="107" t="n"/>
    </row>
    <row r="31" ht="15" customHeight="1" s="48">
      <c r="A31" s="116" t="inlineStr">
        <is>
          <t>4. Operating Cash Flow Ratio</t>
        </is>
      </c>
      <c r="B31" s="122" t="n">
        <v>0.39</v>
      </c>
      <c r="C31" s="122" t="n">
        <v>0.42</v>
      </c>
      <c r="D31" s="122" t="n">
        <v>0.41</v>
      </c>
      <c r="E31" s="122" t="n">
        <v>0.38</v>
      </c>
      <c r="F31" s="123" t="n">
        <v>0.43</v>
      </c>
      <c r="G31" s="119" t="inlineStr">
        <is>
          <t>Stable ~0.4x. OCF covers ~40% of current liabilities – solid operational liquidity.</t>
        </is>
      </c>
      <c r="H31" s="109" t="n"/>
      <c r="I31" s="107" t="n"/>
    </row>
    <row r="32" ht="15" customHeight="1" s="48">
      <c r="A32" s="116" t="inlineStr">
        <is>
          <t>5. Free Cash Flow Margin</t>
        </is>
      </c>
      <c r="B32" s="117" t="inlineStr">
        <is>
          <t>19.6%</t>
        </is>
      </c>
      <c r="C32" s="117" t="inlineStr">
        <is>
          <t>14.5%</t>
        </is>
      </c>
      <c r="D32" s="117" t="inlineStr">
        <is>
          <t>17.7%</t>
        </is>
      </c>
      <c r="E32" s="117" t="inlineStr">
        <is>
          <t>13.3%</t>
        </is>
      </c>
      <c r="F32" s="118" t="inlineStr">
        <is>
          <t>17.2%</t>
        </is>
      </c>
      <c r="G32" s="119" t="inlineStr">
        <is>
          <t>Healthy 15–20% range throughout. Strong cash conversion after capex.</t>
        </is>
      </c>
      <c r="H32" s="109" t="n"/>
      <c r="I32" s="107" t="n"/>
    </row>
    <row r="33">
      <c r="A33" s="107" t="n"/>
      <c r="B33" s="107" t="n"/>
      <c r="C33" s="107" t="n"/>
      <c r="D33" s="107" t="n"/>
      <c r="E33" s="107" t="n"/>
      <c r="F33" s="107" t="n"/>
      <c r="G33" s="107" t="n"/>
      <c r="H33" s="107" t="n"/>
      <c r="I33" s="107" t="n"/>
    </row>
    <row r="34" ht="15" customHeight="1" s="48">
      <c r="A34" s="124" t="inlineStr">
        <is>
          <t>Note: Other ratios (margins, liquidity, efficiency, leverage) are available in earlier rows of this sheet and in the Peer_Benchmark_Comparison sheet.</t>
        </is>
      </c>
      <c r="H34" s="109" t="n"/>
      <c r="I34" s="107" t="n"/>
    </row>
    <row r="35" ht="15" customHeight="1" s="48">
      <c r="A35" s="109" t="n"/>
      <c r="B35" s="125" t="n"/>
      <c r="C35" s="125" t="n"/>
      <c r="D35" s="125" t="n"/>
      <c r="E35" s="125" t="n"/>
      <c r="F35" s="125" t="n"/>
      <c r="G35" s="109" t="n"/>
      <c r="H35" s="109" t="n"/>
      <c r="I35" s="107" t="n"/>
    </row>
    <row r="36" ht="15" customHeight="1" s="48">
      <c r="A36" s="112" t="inlineStr">
        <is>
          <t>TREND SUMMARY – Investment &amp; Cash Flow Ratios</t>
        </is>
      </c>
      <c r="B36" s="126" t="n"/>
      <c r="C36" s="126" t="n"/>
      <c r="D36" s="126" t="n"/>
      <c r="E36" s="126" t="n"/>
      <c r="F36" s="126" t="n"/>
      <c r="G36" s="114" t="n"/>
      <c r="H36" s="109" t="n"/>
      <c r="I36" s="107" t="n"/>
    </row>
    <row r="37" ht="100" customHeight="1" s="48">
      <c r="A37" s="127" t="inlineStr">
        <is>
          <t>• ROA more than doubled from 5.6% in 2021 to 14.2% in 2025, reflecting higher profitability and the efficiency of the asset-light model.
• ROE cannot be interpreted conventionally because equity has been negative throughout due to aggressive share buybacks – a deliberate policy also used by Marriott and Hilton.
• P/E declined from the high 40s to the high 20s as earnings recovered faster than the share price, indicating a more reasonable valuation.
• Operating Cash Flow Ratio stayed consistently around 0.4x, showing reliable conversion of operations into cash relative to short-term obligations.
• Free Cash Flow Margin remained healthy (15–20% range), confirming strong cash generation after capital expenditure – a core strength of IHG’s franchise/management model.</t>
        </is>
      </c>
      <c r="H37" s="107" t="n"/>
      <c r="I37" s="107" t="n"/>
    </row>
    <row r="38" ht="15" customHeight="1" s="48">
      <c r="H38" s="109" t="n"/>
      <c r="I38" s="107" t="n"/>
    </row>
    <row r="39" ht="94.5" customHeight="1" s="48">
      <c r="H39" s="107" t="n"/>
      <c r="I39" s="107" t="n"/>
    </row>
    <row r="40" ht="15" customHeight="1" s="48">
      <c r="H40" s="107" t="n"/>
      <c r="I40" s="107" t="n"/>
    </row>
    <row r="41" ht="15" customHeight="1" s="48">
      <c r="A41" s="107" t="n"/>
      <c r="B41" s="107" t="n"/>
      <c r="C41" s="107" t="n"/>
      <c r="D41" s="107" t="n"/>
      <c r="E41" s="107" t="n"/>
      <c r="F41" s="107" t="n"/>
      <c r="G41" s="107" t="n"/>
      <c r="H41" s="107" t="n"/>
      <c r="I41" s="107" t="n"/>
    </row>
    <row r="42" ht="15" customHeight="1" s="48">
      <c r="A42" s="107" t="n"/>
      <c r="B42" s="107" t="n"/>
      <c r="C42" s="107" t="n"/>
      <c r="D42" s="107" t="n"/>
      <c r="E42" s="107" t="n"/>
      <c r="F42" s="107" t="n"/>
      <c r="G42" s="107" t="n"/>
      <c r="H42" s="107" t="n"/>
      <c r="I42" s="107" t="n"/>
    </row>
    <row r="43">
      <c r="A43" s="107" t="n"/>
      <c r="B43" s="107" t="n"/>
      <c r="C43" s="107" t="n"/>
      <c r="D43" s="107" t="n"/>
      <c r="E43" s="107" t="n"/>
      <c r="F43" s="107" t="n"/>
      <c r="G43" s="107" t="n"/>
      <c r="H43" s="107" t="n"/>
      <c r="I43" s="107" t="n"/>
    </row>
    <row r="44">
      <c r="A44" s="107" t="n"/>
      <c r="B44" s="107" t="n"/>
      <c r="C44" s="107" t="n"/>
      <c r="D44" s="107" t="n"/>
      <c r="E44" s="107" t="n"/>
      <c r="F44" s="107" t="n"/>
      <c r="G44" s="107" t="n"/>
      <c r="H44" s="107" t="n"/>
      <c r="I44" s="107" t="n"/>
    </row>
    <row r="45">
      <c r="A45" s="107" t="n"/>
      <c r="B45" s="107" t="n"/>
      <c r="C45" s="107" t="n"/>
      <c r="D45" s="107" t="n"/>
      <c r="E45" s="107" t="n"/>
      <c r="F45" s="107" t="n"/>
      <c r="G45" s="107" t="n"/>
      <c r="H45" s="107" t="n"/>
      <c r="I45" s="107" t="n"/>
    </row>
    <row r="46">
      <c r="A46" s="107" t="n"/>
      <c r="B46" s="107" t="n"/>
      <c r="C46" s="107" t="n"/>
      <c r="D46" s="107" t="n"/>
      <c r="E46" s="107" t="n"/>
      <c r="F46" s="107" t="n"/>
      <c r="G46" s="107" t="n"/>
      <c r="H46" s="107" t="n"/>
      <c r="I46" s="107" t="n"/>
    </row>
    <row r="47">
      <c r="A47" s="107" t="n"/>
      <c r="B47" s="107" t="n"/>
      <c r="C47" s="107" t="n"/>
      <c r="D47" s="107" t="n"/>
      <c r="E47" s="107" t="n"/>
      <c r="F47" s="107" t="n"/>
      <c r="G47" s="107" t="n"/>
      <c r="H47" s="107" t="n"/>
      <c r="I47" s="107" t="n"/>
    </row>
    <row r="48">
      <c r="A48" s="107" t="n"/>
      <c r="B48" s="107" t="n"/>
      <c r="C48" s="107" t="n"/>
      <c r="D48" s="107" t="n"/>
      <c r="E48" s="107" t="n"/>
      <c r="F48" s="107" t="n"/>
      <c r="G48" s="107" t="n"/>
      <c r="H48" s="107" t="n"/>
      <c r="I48" s="107" t="n"/>
    </row>
    <row r="49">
      <c r="A49" s="107" t="n"/>
      <c r="B49" s="107" t="n"/>
      <c r="C49" s="107" t="n"/>
      <c r="D49" s="107" t="n"/>
      <c r="E49" s="107" t="n"/>
      <c r="F49" s="107" t="n"/>
      <c r="G49" s="107" t="n"/>
      <c r="H49" s="107" t="n"/>
      <c r="I49" s="107" t="n"/>
    </row>
    <row r="50">
      <c r="A50" s="107" t="n"/>
      <c r="B50" s="107" t="n"/>
      <c r="C50" s="107" t="n"/>
      <c r="D50" s="107" t="n"/>
      <c r="E50" s="107" t="n"/>
      <c r="F50" s="107" t="n"/>
      <c r="G50" s="107" t="n"/>
      <c r="H50" s="107" t="n"/>
      <c r="I50" s="107" t="n"/>
    </row>
    <row r="51">
      <c r="A51" s="107" t="n"/>
      <c r="B51" s="107" t="n"/>
      <c r="C51" s="107" t="n"/>
      <c r="D51" s="107" t="n"/>
      <c r="E51" s="107" t="n"/>
      <c r="F51" s="107" t="n"/>
      <c r="G51" s="107" t="n"/>
      <c r="H51" s="107" t="n"/>
      <c r="I51" s="107" t="n"/>
    </row>
    <row r="52">
      <c r="A52" s="107" t="n"/>
      <c r="B52" s="107" t="n"/>
      <c r="C52" s="107" t="n"/>
      <c r="D52" s="107" t="n"/>
      <c r="E52" s="107" t="n"/>
      <c r="F52" s="107" t="n"/>
      <c r="G52" s="107" t="n"/>
      <c r="H52" s="107" t="n"/>
      <c r="I52" s="107" t="n"/>
    </row>
    <row r="53">
      <c r="A53" s="107" t="n"/>
      <c r="B53" s="107" t="n"/>
      <c r="C53" s="107" t="n"/>
      <c r="D53" s="107" t="n"/>
      <c r="E53" s="107" t="n"/>
      <c r="F53" s="107" t="n"/>
      <c r="G53" s="107" t="n"/>
      <c r="H53" s="107" t="n"/>
      <c r="I53" s="107" t="n"/>
    </row>
    <row r="54">
      <c r="A54" s="107" t="n"/>
      <c r="B54" s="107" t="n"/>
      <c r="C54" s="107" t="n"/>
      <c r="D54" s="107" t="n"/>
      <c r="E54" s="107" t="n"/>
      <c r="F54" s="107" t="n"/>
      <c r="G54" s="107" t="n"/>
      <c r="H54" s="107" t="n"/>
      <c r="I54" s="107" t="n"/>
    </row>
    <row r="55">
      <c r="A55" s="107" t="n"/>
      <c r="B55" s="107" t="n"/>
      <c r="C55" s="107" t="n"/>
      <c r="D55" s="107" t="n"/>
      <c r="E55" s="107" t="n"/>
      <c r="F55" s="107" t="n"/>
      <c r="G55" s="107" t="n"/>
      <c r="H55" s="107" t="n"/>
      <c r="I55" s="107" t="n"/>
    </row>
    <row r="56">
      <c r="A56" s="107" t="n"/>
      <c r="B56" s="107" t="n"/>
      <c r="C56" s="107" t="n"/>
      <c r="D56" s="107" t="n"/>
      <c r="E56" s="107" t="n"/>
      <c r="F56" s="107" t="n"/>
      <c r="G56" s="107" t="n"/>
      <c r="H56" s="107" t="n"/>
      <c r="I56" s="107" t="n"/>
    </row>
    <row r="57">
      <c r="A57" s="107" t="n"/>
      <c r="B57" s="107" t="n"/>
      <c r="C57" s="107" t="n"/>
      <c r="D57" s="107" t="n"/>
      <c r="E57" s="107" t="n"/>
      <c r="F57" s="107" t="n"/>
      <c r="G57" s="107" t="n"/>
      <c r="H57" s="107" t="n"/>
      <c r="I57" s="107" t="n"/>
    </row>
    <row r="58">
      <c r="A58" s="107" t="n"/>
      <c r="B58" s="107" t="n"/>
      <c r="C58" s="107" t="n"/>
      <c r="D58" s="107" t="n"/>
      <c r="E58" s="107" t="n"/>
      <c r="F58" s="107" t="n"/>
      <c r="G58" s="107" t="n"/>
      <c r="H58" s="107" t="n"/>
      <c r="I58" s="107" t="n"/>
    </row>
    <row r="59">
      <c r="A59" s="107" t="n"/>
      <c r="B59" s="107" t="n"/>
      <c r="C59" s="107" t="n"/>
      <c r="D59" s="107" t="n"/>
      <c r="E59" s="107" t="n"/>
      <c r="F59" s="107" t="n"/>
      <c r="G59" s="107" t="n"/>
      <c r="H59" s="107" t="n"/>
      <c r="I59" s="107" t="n"/>
    </row>
    <row r="60">
      <c r="A60" s="107" t="n"/>
      <c r="B60" s="107" t="n"/>
      <c r="C60" s="107" t="n"/>
      <c r="D60" s="107" t="n"/>
      <c r="E60" s="107" t="n"/>
      <c r="F60" s="107" t="n"/>
      <c r="G60" s="107" t="n"/>
      <c r="H60" s="107" t="n"/>
      <c r="I60" s="107" t="n"/>
    </row>
    <row r="61">
      <c r="A61" s="107" t="n"/>
      <c r="B61" s="107" t="n"/>
      <c r="C61" s="107" t="n"/>
      <c r="D61" s="107" t="n"/>
      <c r="E61" s="107" t="n"/>
      <c r="F61" s="107" t="n"/>
      <c r="G61" s="107" t="n"/>
      <c r="H61" s="107" t="n"/>
      <c r="I61" s="107" t="n"/>
    </row>
    <row r="62">
      <c r="A62" s="107" t="n"/>
      <c r="B62" s="107" t="n"/>
      <c r="C62" s="107" t="n"/>
      <c r="D62" s="107" t="n"/>
      <c r="E62" s="107" t="n"/>
      <c r="F62" s="107" t="n"/>
      <c r="G62" s="107" t="n"/>
      <c r="H62" s="107" t="n"/>
      <c r="I62" s="107" t="n"/>
    </row>
    <row r="63">
      <c r="A63" s="107" t="n"/>
      <c r="B63" s="107" t="n"/>
      <c r="C63" s="107" t="n"/>
      <c r="D63" s="107" t="n"/>
      <c r="E63" s="107" t="n"/>
      <c r="F63" s="107" t="n"/>
      <c r="G63" s="107" t="n"/>
      <c r="H63" s="107" t="n"/>
      <c r="I63" s="107" t="n"/>
    </row>
    <row r="64">
      <c r="A64" s="107" t="n"/>
      <c r="B64" s="107" t="n"/>
      <c r="C64" s="107" t="n"/>
      <c r="D64" s="107" t="n"/>
      <c r="E64" s="107" t="n"/>
      <c r="F64" s="107" t="n"/>
      <c r="G64" s="107" t="n"/>
      <c r="H64" s="107" t="n"/>
      <c r="I64" s="107" t="n"/>
    </row>
    <row r="65">
      <c r="A65" s="107" t="n"/>
      <c r="B65" s="107" t="n"/>
      <c r="C65" s="107" t="n"/>
      <c r="D65" s="107" t="n"/>
      <c r="E65" s="107" t="n"/>
      <c r="F65" s="107" t="n"/>
      <c r="G65" s="107" t="n"/>
      <c r="H65" s="107" t="n"/>
      <c r="I65" s="107" t="n"/>
    </row>
    <row r="66">
      <c r="A66" s="107" t="n"/>
      <c r="B66" s="107" t="n"/>
      <c r="C66" s="107" t="n"/>
      <c r="D66" s="107" t="n"/>
      <c r="E66" s="107" t="n"/>
      <c r="F66" s="107" t="n"/>
      <c r="G66" s="107" t="n"/>
      <c r="H66" s="107" t="n"/>
      <c r="I66" s="107" t="n"/>
    </row>
    <row r="67">
      <c r="A67" s="107" t="n"/>
      <c r="B67" s="107" t="n"/>
      <c r="C67" s="107" t="n"/>
      <c r="D67" s="107" t="n"/>
      <c r="E67" s="107" t="n"/>
      <c r="F67" s="107" t="n"/>
      <c r="G67" s="107" t="n"/>
      <c r="H67" s="107" t="n"/>
      <c r="I67" s="107" t="n"/>
    </row>
    <row r="68">
      <c r="A68" s="107" t="n"/>
      <c r="B68" s="107" t="n"/>
      <c r="C68" s="107" t="n"/>
      <c r="D68" s="107" t="n"/>
      <c r="E68" s="107" t="n"/>
      <c r="F68" s="107" t="n"/>
      <c r="G68" s="107" t="n"/>
      <c r="H68" s="107" t="n"/>
      <c r="I68" s="107" t="n"/>
    </row>
    <row r="69">
      <c r="A69" s="107" t="n"/>
      <c r="B69" s="107" t="n"/>
      <c r="C69" s="107" t="n"/>
      <c r="D69" s="107" t="n"/>
      <c r="E69" s="107" t="n"/>
      <c r="F69" s="107" t="n"/>
      <c r="G69" s="107" t="n"/>
      <c r="H69" s="107" t="n"/>
      <c r="I69" s="107" t="n"/>
    </row>
    <row r="70">
      <c r="A70" s="107" t="n"/>
      <c r="B70" s="107" t="n"/>
      <c r="C70" s="107" t="n"/>
      <c r="D70" s="107" t="n"/>
      <c r="E70" s="107" t="n"/>
      <c r="F70" s="107" t="n"/>
      <c r="G70" s="107" t="n"/>
      <c r="H70" s="107" t="n"/>
      <c r="I70" s="107" t="n"/>
    </row>
    <row r="71">
      <c r="A71" s="107" t="n"/>
      <c r="B71" s="107" t="n"/>
      <c r="C71" s="107" t="n"/>
      <c r="D71" s="107" t="n"/>
      <c r="E71" s="107" t="n"/>
      <c r="F71" s="107" t="n"/>
      <c r="G71" s="107" t="n"/>
      <c r="H71" s="107" t="n"/>
      <c r="I71" s="107" t="n"/>
    </row>
    <row r="72">
      <c r="A72" s="107" t="n"/>
      <c r="B72" s="107" t="n"/>
      <c r="C72" s="107" t="n"/>
      <c r="D72" s="107" t="n"/>
      <c r="E72" s="107" t="n"/>
      <c r="F72" s="107" t="n"/>
      <c r="G72" s="107" t="n"/>
      <c r="H72" s="107" t="n"/>
      <c r="I72" s="107" t="n"/>
    </row>
    <row r="73">
      <c r="A73" s="107" t="n"/>
      <c r="B73" s="107" t="n"/>
      <c r="C73" s="107" t="n"/>
      <c r="D73" s="107" t="n"/>
      <c r="E73" s="107" t="n"/>
      <c r="F73" s="107" t="n"/>
      <c r="G73" s="107" t="n"/>
      <c r="H73" s="107" t="n"/>
      <c r="I73" s="107" t="n"/>
    </row>
    <row r="74">
      <c r="A74" s="107" t="n"/>
      <c r="B74" s="107" t="n"/>
      <c r="C74" s="107" t="n"/>
      <c r="D74" s="107" t="n"/>
      <c r="E74" s="107" t="n"/>
      <c r="F74" s="107" t="n"/>
      <c r="G74" s="107" t="n"/>
      <c r="H74" s="107" t="n"/>
      <c r="I74" s="107" t="n"/>
    </row>
    <row r="75">
      <c r="A75" s="107" t="n"/>
      <c r="B75" s="107" t="n"/>
      <c r="C75" s="107" t="n"/>
      <c r="D75" s="107" t="n"/>
      <c r="E75" s="107" t="n"/>
      <c r="F75" s="107" t="n"/>
      <c r="G75" s="107" t="n"/>
      <c r="H75" s="107" t="n"/>
      <c r="I75" s="107" t="n"/>
    </row>
    <row r="76">
      <c r="A76" s="107" t="n"/>
      <c r="B76" s="107" t="n"/>
      <c r="C76" s="107" t="n"/>
      <c r="D76" s="107" t="n"/>
      <c r="E76" s="107" t="n"/>
      <c r="F76" s="107" t="n"/>
      <c r="G76" s="107" t="n"/>
      <c r="H76" s="107" t="n"/>
      <c r="I76" s="107" t="n"/>
    </row>
    <row r="77">
      <c r="A77" s="107" t="n"/>
      <c r="B77" s="107" t="n"/>
      <c r="C77" s="107" t="n"/>
      <c r="D77" s="107" t="n"/>
      <c r="E77" s="107" t="n"/>
      <c r="F77" s="107" t="n"/>
      <c r="G77" s="107" t="n"/>
      <c r="H77" s="107" t="n"/>
      <c r="I77" s="107" t="n"/>
    </row>
    <row r="78">
      <c r="A78" s="107" t="n"/>
      <c r="B78" s="107" t="n"/>
      <c r="C78" s="107" t="n"/>
      <c r="D78" s="107" t="n"/>
      <c r="E78" s="107" t="n"/>
      <c r="F78" s="107" t="n"/>
      <c r="G78" s="107" t="n"/>
      <c r="H78" s="107" t="n"/>
      <c r="I78" s="107" t="n"/>
    </row>
    <row r="79">
      <c r="A79" s="107" t="n"/>
      <c r="B79" s="107" t="n"/>
      <c r="C79" s="107" t="n"/>
      <c r="D79" s="107" t="n"/>
      <c r="E79" s="107" t="n"/>
      <c r="F79" s="107" t="n"/>
      <c r="G79" s="107" t="n"/>
      <c r="H79" s="107" t="n"/>
      <c r="I79" s="107" t="n"/>
    </row>
  </sheetData>
  <mergeCells count="4">
    <mergeCell ref="A37:G40"/>
    <mergeCell ref="A2:H2"/>
    <mergeCell ref="A34:G34"/>
    <mergeCell ref="A1:H1"/>
  </mergeCells>
  <printOptions horizontalCentered="0" verticalCentered="0" headings="0" gridLines="0" gridLinesSet="1"/>
  <pageMargins left="0.75" right="0.75" top="1" bottom="1" header="0.511811023622047" footer="0.511811023622047"/>
  <pageSetup orientation="portrait" paperSize="9" scale="100" fitToHeight="1" fitToWidth="1" pageOrder="downThenOver" blackAndWhite="0" draft="0" horizontalDpi="300" verticalDpi="300" copies="1"/>
</worksheet>
</file>

<file path=xl/worksheets/sheet8.xml><?xml version="1.0" encoding="utf-8"?>
<worksheet xmlns="http://schemas.openxmlformats.org/spreadsheetml/2006/main">
  <sheetPr>
    <outlinePr summaryBelow="1" summaryRight="1"/>
    <pageSetUpPr/>
  </sheetPr>
  <dimension ref="A1:H30"/>
  <sheetViews>
    <sheetView workbookViewId="0">
      <pane xSplit="1" ySplit="6" topLeftCell="B7" activePane="bottomRight" state="frozen"/>
      <selection pane="topRight" activeCell="A1" sqref="A1"/>
      <selection pane="bottomLeft" activeCell="A1" sqref="A1"/>
      <selection pane="bottomRight" activeCell="A1" sqref="A1"/>
    </sheetView>
  </sheetViews>
  <sheetFormatPr baseColWidth="8" defaultRowHeight="15"/>
  <cols>
    <col width="38" customWidth="1" style="48" min="1" max="1"/>
    <col width="12" customWidth="1" style="48" min="2" max="2"/>
    <col width="12" customWidth="1" style="48" min="3" max="3"/>
    <col width="12" customWidth="1" style="48" min="4" max="4"/>
    <col width="12" customWidth="1" style="48" min="5" max="5"/>
    <col width="12" customWidth="1" style="48" min="6" max="6"/>
    <col width="55" customWidth="1" style="48" min="7" max="7"/>
  </cols>
  <sheetData>
    <row r="1">
      <c r="A1" s="49" t="inlineStr">
        <is>
          <t>IHG Working Capital Cycle (Cash Conversion Cycle) Analysis 2021–2025</t>
        </is>
      </c>
    </row>
    <row r="2">
      <c r="A2" s="50" t="inlineStr">
        <is>
          <t>Working Capital Cycle / Cash Conversion Cycle (CCC) = DSO + DIO − DPO. IHG is highly asset-light: Inventory is negligible, so DIO ≈ 0. Traditional CCC is less critical than for manufacturing or owned-hotel operators; fee cash flows dominate.</t>
        </is>
      </c>
    </row>
    <row r="3">
      <c r="A3" s="51" t="inlineStr">
        <is>
          <t>All figures US$ millions unless noted. Sources: IHG results, Barchart balance sheet extracts, company filings. Payables data more complete for recent years.</t>
        </is>
      </c>
    </row>
    <row r="5">
      <c r="A5" s="52" t="inlineStr">
        <is>
          <t>1. SOURCE DATA FOR WORKING CAPITAL COMPONENTS</t>
        </is>
      </c>
      <c r="B5" s="53" t="n"/>
      <c r="C5" s="53" t="n"/>
      <c r="D5" s="53" t="n"/>
      <c r="E5" s="53" t="n"/>
      <c r="F5" s="53" t="n"/>
      <c r="G5" s="53" t="n"/>
    </row>
    <row r="6">
      <c r="A6" s="54" t="inlineStr">
        <is>
          <t>Component</t>
        </is>
      </c>
      <c r="B6" s="54" t="inlineStr">
        <is>
          <t>2021</t>
        </is>
      </c>
      <c r="C6" s="54" t="inlineStr">
        <is>
          <t>2022</t>
        </is>
      </c>
      <c r="D6" s="54" t="inlineStr">
        <is>
          <t>2023</t>
        </is>
      </c>
      <c r="E6" s="54" t="inlineStr">
        <is>
          <t>2024</t>
        </is>
      </c>
      <c r="F6" s="54" t="inlineStr">
        <is>
          <t>2025</t>
        </is>
      </c>
      <c r="G6" s="54" t="inlineStr">
        <is>
          <t>Notes</t>
        </is>
      </c>
    </row>
    <row r="7">
      <c r="A7" s="59" t="inlineStr">
        <is>
          <t>Total Revenue</t>
        </is>
      </c>
      <c r="B7" s="100" t="n">
        <v>2907</v>
      </c>
      <c r="C7" s="100" t="n">
        <v>3892</v>
      </c>
      <c r="D7" s="100" t="n">
        <v>4624</v>
      </c>
      <c r="E7" s="100" t="n">
        <v>4923</v>
      </c>
      <c r="F7" s="100" t="n">
        <v>5189</v>
      </c>
      <c r="G7" s="58" t="inlineStr">
        <is>
          <t>IHG FY Results</t>
        </is>
      </c>
    </row>
    <row r="8">
      <c r="A8" s="59" t="inlineStr">
        <is>
          <t>Trade &amp; Other Receivables</t>
        </is>
      </c>
      <c r="B8" s="100" t="n">
        <v>575</v>
      </c>
      <c r="C8" s="100" t="n">
        <v>662</v>
      </c>
      <c r="D8" s="100" t="n">
        <v>755</v>
      </c>
      <c r="E8" s="100" t="n">
        <v>807</v>
      </c>
      <c r="F8" s="100" t="n">
        <v>860</v>
      </c>
      <c r="G8" s="58" t="inlineStr">
        <is>
          <t>Barchart / balance sheet extracts</t>
        </is>
      </c>
    </row>
    <row r="9">
      <c r="A9" s="59" t="inlineStr">
        <is>
          <t>Inventories</t>
        </is>
      </c>
      <c r="B9" s="100" t="n">
        <v>4</v>
      </c>
      <c r="C9" s="100" t="n">
        <v>4</v>
      </c>
      <c r="D9" s="100" t="n">
        <v>5</v>
      </c>
      <c r="E9" s="100" t="n">
        <v>4</v>
      </c>
      <c r="F9" s="100" t="n">
        <v>5</v>
      </c>
      <c r="G9" s="58" t="inlineStr">
        <is>
          <t>Negligible — asset-light model</t>
        </is>
      </c>
    </row>
    <row r="10">
      <c r="A10" s="59" t="inlineStr">
        <is>
          <t>Cost of Sales (approx)</t>
        </is>
      </c>
      <c r="B10" s="101" t="inlineStr">
        <is>
          <t>—</t>
        </is>
      </c>
      <c r="C10" s="101" t="inlineStr">
        <is>
          <t>—</t>
        </is>
      </c>
      <c r="D10" s="101" t="inlineStr">
        <is>
          <t>—</t>
        </is>
      </c>
      <c r="E10" s="100" t="n">
        <v>745</v>
      </c>
      <c r="F10" s="100" t="n">
        <v>764</v>
      </c>
      <c r="G10" s="58" t="inlineStr">
        <is>
          <t>Limited data; only recent years available</t>
        </is>
      </c>
    </row>
    <row r="11">
      <c r="A11" s="59" t="inlineStr">
        <is>
          <t>Trade &amp; Other Payables (approx)</t>
        </is>
      </c>
      <c r="B11" s="101" t="inlineStr">
        <is>
          <t>—</t>
        </is>
      </c>
      <c r="C11" s="101" t="inlineStr">
        <is>
          <t>—</t>
        </is>
      </c>
      <c r="D11" s="100" t="n">
        <v>700</v>
      </c>
      <c r="E11" s="100" t="n">
        <v>650</v>
      </c>
      <c r="F11" s="100" t="n">
        <v>676</v>
      </c>
      <c r="G11" s="58" t="inlineStr">
        <is>
          <t>2024/2025 from results; 2023 estimated from trends</t>
        </is>
      </c>
    </row>
    <row r="14">
      <c r="A14" s="52" t="inlineStr">
        <is>
          <t>2. WORKING CAPITAL CYCLE COMPONENTS (DAYS)</t>
        </is>
      </c>
      <c r="B14" s="53" t="n"/>
      <c r="C14" s="53" t="n"/>
      <c r="D14" s="53" t="n"/>
      <c r="E14" s="53" t="n"/>
      <c r="F14" s="53" t="n"/>
      <c r="G14" s="53" t="n"/>
    </row>
    <row r="15">
      <c r="A15" s="54" t="inlineStr">
        <is>
          <t>Metric</t>
        </is>
      </c>
      <c r="B15" s="54" t="inlineStr">
        <is>
          <t>2021</t>
        </is>
      </c>
      <c r="C15" s="54" t="inlineStr">
        <is>
          <t>2022</t>
        </is>
      </c>
      <c r="D15" s="54" t="inlineStr">
        <is>
          <t>2023</t>
        </is>
      </c>
      <c r="E15" s="54" t="inlineStr">
        <is>
          <t>2024</t>
        </is>
      </c>
      <c r="F15" s="54" t="inlineStr">
        <is>
          <t>2025</t>
        </is>
      </c>
      <c r="G15" s="54" t="inlineStr">
        <is>
          <t>Formula / Interpretation</t>
        </is>
      </c>
    </row>
    <row r="16">
      <c r="A16" s="55" t="inlineStr">
        <is>
          <t>Days Sales Outstanding (DSO)</t>
        </is>
      </c>
      <c r="B16" s="102" t="n">
        <v>72.2</v>
      </c>
      <c r="C16" s="102" t="n">
        <v>62.1</v>
      </c>
      <c r="D16" s="102" t="n">
        <v>59.6</v>
      </c>
      <c r="E16" s="102" t="n">
        <v>59.8</v>
      </c>
      <c r="F16" s="102" t="n">
        <v>60.5</v>
      </c>
      <c r="G16" s="58" t="inlineStr">
        <is>
          <t>Receivables / Revenue × 365. Measures collection period.</t>
        </is>
      </c>
    </row>
    <row r="17">
      <c r="A17" s="55" t="inlineStr">
        <is>
          <t>Days Inventory Outstanding (DIO)</t>
        </is>
      </c>
      <c r="B17" s="56" t="inlineStr">
        <is>
          <t>~0.5</t>
        </is>
      </c>
      <c r="C17" s="56" t="inlineStr">
        <is>
          <t>~0.4</t>
        </is>
      </c>
      <c r="D17" s="56" t="inlineStr">
        <is>
          <t>~0.4</t>
        </is>
      </c>
      <c r="E17" s="102" t="n">
        <v>2</v>
      </c>
      <c r="F17" s="102" t="n">
        <v>2.4</v>
      </c>
      <c r="G17" s="58" t="inlineStr">
        <is>
          <t>Inventory / COGS × 365. Near zero — almost no inventory held.</t>
        </is>
      </c>
    </row>
    <row r="18">
      <c r="A18" s="55" t="inlineStr">
        <is>
          <t>Days Payable Outstanding (DPO)</t>
        </is>
      </c>
      <c r="B18" s="56" t="inlineStr">
        <is>
          <t>n/a</t>
        </is>
      </c>
      <c r="C18" s="56" t="inlineStr">
        <is>
          <t>n/a</t>
        </is>
      </c>
      <c r="D18" s="56" t="inlineStr">
        <is>
          <t>n/a (est.)</t>
        </is>
      </c>
      <c r="E18" s="102" t="n">
        <v>318.5</v>
      </c>
      <c r="F18" s="102" t="n">
        <v>323</v>
      </c>
      <c r="G18" s="58" t="inlineStr">
        <is>
          <t>Payables / COGS × 365. Higher = better use of supplier credit (data limited pre-2024).</t>
        </is>
      </c>
    </row>
    <row r="19">
      <c r="A19" s="55" t="inlineStr">
        <is>
          <t>Cash Conversion Cycle (CCC)</t>
        </is>
      </c>
      <c r="B19" s="56" t="inlineStr">
        <is>
          <t>n/a</t>
        </is>
      </c>
      <c r="C19" s="56" t="inlineStr">
        <is>
          <t>n/a</t>
        </is>
      </c>
      <c r="D19" s="56" t="inlineStr">
        <is>
          <t>n/a</t>
        </is>
      </c>
      <c r="E19" s="103" t="n">
        <v>-256.7</v>
      </c>
      <c r="F19" s="103" t="n">
        <v>-260.1</v>
      </c>
      <c r="G19" s="58" t="inlineStr">
        <is>
          <t>DSO + DIO − DPO. Negative or low = efficient working capital.</t>
        </is>
      </c>
    </row>
    <row r="22">
      <c r="A22" s="52" t="inlineStr">
        <is>
          <t>3. INTERPRETATION &amp; KEY OBSERVATIONS</t>
        </is>
      </c>
      <c r="B22" s="53" t="n"/>
      <c r="C22" s="53" t="n"/>
      <c r="D22" s="53" t="n"/>
      <c r="E22" s="53" t="n"/>
      <c r="F22" s="53" t="n"/>
      <c r="G22" s="53" t="n"/>
    </row>
    <row r="23" ht="140" customHeight="1" s="48">
      <c r="A23" s="62" t="inlineStr">
        <is>
          <t>• DSO (Days Sales Outstanding): Ranges ~60–72 days over the period. In 2025 it was approximately 60.5 days. This is reasonable for a global hospitality company collecting franchise and management fees, loyalty-related amounts, and other receivables from hotel owners and guests. Slight improvement in recent years as revenue grew faster than receivables.
• DIO (Days Inventory Outstanding): Essentially zero (0.5–2 days). IHG holds almost no inventory because it is an asset-light franchisor/manager — it does not own significant hotel operating inventories. This is a major advantage versus traditional owned-hotel operators.
• DPO (Days Payable Outstanding): ~318–323 days in 2024–2025 when calculated against available Cost of Sales. Note that ‘Trade and other payables’ include significant deferred revenue, loyalty programme liabilities, and other non-trade items, so the traditional DPO interpretation (supplier credit) is inflated and less meaningful than in manufacturing.
• Cash Conversion Cycle (CCC): Strongly negative in 2024–2025 (approx. −258 to −261 days). A negative CCC means IHG is effectively financed by its payables/deferred items and collects from customers faster relative to when it pays out — highly efficient working capital management typical of successful fee-based platforms.
Overall: Working capital is not a constraint for IHG. The extremely low inventory and ability to operate with a negative CCC underscore the cash-generative nature of the asset-light model. Focus remains on fee collection efficiency (DSO) and managing loyalty/deferred revenue balances rather than classic inventory or payable cycles.</t>
        </is>
      </c>
    </row>
    <row r="24"/>
    <row r="25"/>
    <row r="26"/>
    <row r="28">
      <c r="A28" s="63" t="inlineStr">
        <is>
          <t>4. IMPORTANT CAVEATS</t>
        </is>
      </c>
      <c r="B28" s="64" t="n"/>
      <c r="C28" s="64" t="n"/>
      <c r="D28" s="64" t="n"/>
      <c r="E28" s="64" t="n"/>
      <c r="F28" s="64" t="n"/>
      <c r="G28" s="64" t="n"/>
    </row>
    <row r="29" ht="75" customHeight="1" s="48">
      <c r="A29" s="65" t="inlineStr">
        <is>
          <t>• Cost of Sales data is limited (only approximate for 2024–2025), so DIO and DPO are most reliable in those years. For earlier years, DIO is still effectively zero.
• ‘Trade and other payables’ in IHG’s accounts include deferred revenue from loyalty programmes, advance bookings, and System Fund related items — not pure trade payables to suppliers. This makes DPO appear very high and CCC strongly negative.
• For asset-light hotel companies, analysts often place less weight on the classic Cash Conversion Cycle and more on Fee collection days, free cash flow conversion, and loyalty liability management.
• Figures are rounded and based on year-end balances (not averages), which is standard for simple CCC calculations but can be refined with average balances if quarterly data are used.</t>
        </is>
      </c>
    </row>
    <row r="30"/>
  </sheetData>
  <mergeCells count="5">
    <mergeCell ref="A3:H3"/>
    <mergeCell ref="A23:G26"/>
    <mergeCell ref="A2:H2"/>
    <mergeCell ref="A1:H1"/>
    <mergeCell ref="A29:G30"/>
  </mergeCells>
  <pageMargins left="0.75" right="0.75" top="1" bottom="1" header="0.5" footer="0.5"/>
</worksheet>
</file>

<file path=xl/worksheets/sheet9.xml><?xml version="1.0" encoding="utf-8"?>
<worksheet xmlns="http://schemas.openxmlformats.org/spreadsheetml/2006/main">
  <sheetPr>
    <outlinePr summaryBelow="1" summaryRight="1"/>
    <pageSetUpPr/>
  </sheetPr>
  <dimension ref="A1:H34"/>
  <sheetViews>
    <sheetView workbookViewId="0">
      <pane xSplit="1" ySplit="6" topLeftCell="B7" activePane="bottomRight" state="frozen"/>
      <selection pane="topRight" activeCell="A1" sqref="A1"/>
      <selection pane="bottomLeft" activeCell="A1" sqref="A1"/>
      <selection pane="bottomRight" activeCell="A1" sqref="A1"/>
    </sheetView>
  </sheetViews>
  <sheetFormatPr baseColWidth="8" defaultRowHeight="15"/>
  <cols>
    <col width="32" customWidth="1" style="48" min="1" max="1"/>
    <col width="12" customWidth="1" style="48" min="2" max="2"/>
    <col width="12" customWidth="1" style="48" min="3" max="3"/>
    <col width="12" customWidth="1" style="48" min="4" max="4"/>
    <col width="12" customWidth="1" style="48" min="5" max="5"/>
    <col width="12" customWidth="1" style="48" min="6" max="6"/>
    <col width="55" customWidth="1" style="48" min="7" max="7"/>
  </cols>
  <sheetData>
    <row r="1">
      <c r="A1" s="49" t="inlineStr">
        <is>
          <t>IHG Cash Conversion Cycle (CCC) Calculation 2021–2025</t>
        </is>
      </c>
    </row>
    <row r="2">
      <c r="A2" s="50" t="inlineStr">
        <is>
          <t>CCC = Inventory Days (DIO) + Receivable Days (DSO) – Payable Days (DPO). Workings shown below. IHG is asset-light → Inventory Days ≈ 0. Payables data more complete for 2024–2025.</t>
        </is>
      </c>
    </row>
    <row r="3">
      <c r="A3" s="51" t="inlineStr">
        <is>
          <t>All values in US$ millions. Year-end balances used (standard simple method). Sources: IHG Full Year Results, balance sheet extracts (Barchart / company filings).</t>
        </is>
      </c>
    </row>
    <row r="5">
      <c r="A5" s="52" t="inlineStr">
        <is>
          <t>1. INPUT DATA (Year-end balances)</t>
        </is>
      </c>
      <c r="B5" s="53" t="n"/>
      <c r="C5" s="53" t="n"/>
      <c r="D5" s="53" t="n"/>
      <c r="E5" s="53" t="n"/>
      <c r="F5" s="53" t="n"/>
      <c r="G5" s="53" t="n"/>
    </row>
    <row r="6">
      <c r="A6" s="54" t="inlineStr">
        <is>
          <t>Component</t>
        </is>
      </c>
      <c r="B6" s="54" t="inlineStr">
        <is>
          <t>2021</t>
        </is>
      </c>
      <c r="C6" s="54" t="inlineStr">
        <is>
          <t>2022</t>
        </is>
      </c>
      <c r="D6" s="54" t="inlineStr">
        <is>
          <t>2023</t>
        </is>
      </c>
      <c r="E6" s="54" t="inlineStr">
        <is>
          <t>2024</t>
        </is>
      </c>
      <c r="F6" s="54" t="inlineStr">
        <is>
          <t>2025</t>
        </is>
      </c>
      <c r="G6" s="54" t="inlineStr">
        <is>
          <t>Source / Note</t>
        </is>
      </c>
    </row>
    <row r="7">
      <c r="A7" s="59" t="inlineStr">
        <is>
          <t>Total Revenue</t>
        </is>
      </c>
      <c r="B7" s="100" t="n">
        <v>2907</v>
      </c>
      <c r="C7" s="100" t="n">
        <v>3892</v>
      </c>
      <c r="D7" s="100" t="n">
        <v>4624</v>
      </c>
      <c r="E7" s="100" t="n">
        <v>4923</v>
      </c>
      <c r="F7" s="100" t="n">
        <v>5189</v>
      </c>
      <c r="G7" s="58" t="inlineStr">
        <is>
          <t>IHG FY Results</t>
        </is>
      </c>
    </row>
    <row r="8">
      <c r="A8" s="59" t="inlineStr">
        <is>
          <t>Trade &amp; Other Receivables</t>
        </is>
      </c>
      <c r="B8" s="100" t="n">
        <v>575</v>
      </c>
      <c r="C8" s="100" t="n">
        <v>662</v>
      </c>
      <c r="D8" s="100" t="n">
        <v>755</v>
      </c>
      <c r="E8" s="100" t="n">
        <v>807</v>
      </c>
      <c r="F8" s="100" t="n">
        <v>860</v>
      </c>
      <c r="G8" s="58" t="inlineStr">
        <is>
          <t>Balance sheet extracts</t>
        </is>
      </c>
    </row>
    <row r="9">
      <c r="A9" s="59" t="inlineStr">
        <is>
          <t>Inventories</t>
        </is>
      </c>
      <c r="B9" s="100" t="n">
        <v>4</v>
      </c>
      <c r="C9" s="100" t="n">
        <v>4</v>
      </c>
      <c r="D9" s="100" t="n">
        <v>5</v>
      </c>
      <c r="E9" s="100" t="n">
        <v>4</v>
      </c>
      <c r="F9" s="100" t="n">
        <v>5</v>
      </c>
      <c r="G9" s="58" t="inlineStr">
        <is>
          <t>Negligible (asset-light)</t>
        </is>
      </c>
    </row>
    <row r="10">
      <c r="A10" s="59" t="inlineStr">
        <is>
          <t>Cost of Sales (approx)</t>
        </is>
      </c>
      <c r="B10" s="101" t="inlineStr">
        <is>
          <t>—</t>
        </is>
      </c>
      <c r="C10" s="101" t="inlineStr">
        <is>
          <t>—</t>
        </is>
      </c>
      <c r="D10" s="101" t="inlineStr">
        <is>
          <t>—</t>
        </is>
      </c>
      <c r="E10" s="100" t="n">
        <v>745</v>
      </c>
      <c r="F10" s="100" t="n">
        <v>764</v>
      </c>
      <c r="G10" s="58" t="inlineStr">
        <is>
          <t>Limited availability; used for DIO/DPO where present</t>
        </is>
      </c>
    </row>
    <row r="11">
      <c r="A11" s="59" t="inlineStr">
        <is>
          <t>Trade &amp; Other Payables (approx)</t>
        </is>
      </c>
      <c r="B11" s="101" t="inlineStr">
        <is>
          <t>—</t>
        </is>
      </c>
      <c r="C11" s="101" t="inlineStr">
        <is>
          <t>—</t>
        </is>
      </c>
      <c r="D11" s="101" t="inlineStr">
        <is>
          <t>~700 (est.)</t>
        </is>
      </c>
      <c r="E11" s="100" t="n">
        <v>650</v>
      </c>
      <c r="F11" s="100" t="n">
        <v>676</v>
      </c>
      <c r="G11" s="58" t="inlineStr">
        <is>
          <t>2024/2025 from results extracts; earlier limited</t>
        </is>
      </c>
    </row>
    <row r="14">
      <c r="A14" s="52" t="inlineStr">
        <is>
          <t>2. DETAILED WORKINGS (Days)</t>
        </is>
      </c>
      <c r="B14" s="53" t="n"/>
      <c r="C14" s="53" t="n"/>
      <c r="D14" s="53" t="n"/>
      <c r="E14" s="53" t="n"/>
      <c r="F14" s="53" t="n"/>
      <c r="G14" s="53" t="n"/>
    </row>
    <row r="15">
      <c r="A15" s="54" t="inlineStr">
        <is>
          <t>Calculation</t>
        </is>
      </c>
      <c r="B15" s="54" t="inlineStr">
        <is>
          <t>2021</t>
        </is>
      </c>
      <c r="C15" s="54" t="inlineStr">
        <is>
          <t>2022</t>
        </is>
      </c>
      <c r="D15" s="54" t="inlineStr">
        <is>
          <t>2023</t>
        </is>
      </c>
      <c r="E15" s="54" t="inlineStr">
        <is>
          <t>2024</t>
        </is>
      </c>
      <c r="F15" s="54" t="inlineStr">
        <is>
          <t>2025</t>
        </is>
      </c>
      <c r="G15" s="54" t="inlineStr">
        <is>
          <t>Formula</t>
        </is>
      </c>
    </row>
    <row r="16">
      <c r="A16" s="55" t="inlineStr">
        <is>
          <t>Receivable Days (DSO)</t>
        </is>
      </c>
      <c r="B16" s="104" t="n">
        <v>72.2</v>
      </c>
      <c r="C16" s="104" t="n">
        <v>62.1</v>
      </c>
      <c r="D16" s="104" t="n">
        <v>59.6</v>
      </c>
      <c r="E16" s="104" t="n">
        <v>59.8</v>
      </c>
      <c r="F16" s="104" t="n">
        <v>60.5</v>
      </c>
      <c r="G16" s="58" t="inlineStr">
        <is>
          <t>Receivables ÷ Revenue × 365</t>
        </is>
      </c>
    </row>
    <row r="17">
      <c r="A17" s="55" t="inlineStr">
        <is>
          <t>Inventory Days (DIO)</t>
        </is>
      </c>
      <c r="B17" s="104" t="inlineStr">
        <is>
          <t>1.0</t>
        </is>
      </c>
      <c r="C17" s="104" t="inlineStr">
        <is>
          <t>0.8</t>
        </is>
      </c>
      <c r="D17" s="104" t="inlineStr">
        <is>
          <t>0.8</t>
        </is>
      </c>
      <c r="E17" s="104" t="inlineStr">
        <is>
          <t>2.0</t>
        </is>
      </c>
      <c r="F17" s="104" t="inlineStr">
        <is>
          <t>2.4</t>
        </is>
      </c>
      <c r="G17" s="58" t="inlineStr">
        <is>
          <t>Inventory ÷ COGS × 365 (est. early years; near zero)</t>
        </is>
      </c>
    </row>
    <row r="18">
      <c r="A18" s="55" t="inlineStr">
        <is>
          <t>Payable Days (DPO)</t>
        </is>
      </c>
      <c r="B18" s="104" t="inlineStr">
        <is>
          <t>n/a</t>
        </is>
      </c>
      <c r="C18" s="104" t="inlineStr">
        <is>
          <t>n/a</t>
        </is>
      </c>
      <c r="D18" s="104" t="inlineStr">
        <is>
          <t>340.0</t>
        </is>
      </c>
      <c r="E18" s="104" t="inlineStr">
        <is>
          <t>318.5</t>
        </is>
      </c>
      <c r="F18" s="104" t="inlineStr">
        <is>
          <t>323.0</t>
        </is>
      </c>
      <c r="G18" s="58" t="inlineStr">
        <is>
          <t>Payables ÷ COGS × 365 (limited early data)</t>
        </is>
      </c>
    </row>
    <row r="19">
      <c r="A19" s="55" t="inlineStr">
        <is>
          <t>Cash Conversion Cycle (CCC)</t>
        </is>
      </c>
      <c r="B19" s="104" t="inlineStr">
        <is>
          <t>n/a</t>
        </is>
      </c>
      <c r="C19" s="104" t="inlineStr">
        <is>
          <t>n/a</t>
        </is>
      </c>
      <c r="D19" s="105" t="inlineStr">
        <is>
          <t>-279.6</t>
        </is>
      </c>
      <c r="E19" s="105" t="inlineStr">
        <is>
          <t>-256.7</t>
        </is>
      </c>
      <c r="F19" s="105" t="inlineStr">
        <is>
          <t>-260.1</t>
        </is>
      </c>
      <c r="G19" s="58" t="inlineStr">
        <is>
          <t>DSO + DIO – DPO</t>
        </is>
      </c>
    </row>
    <row r="22">
      <c r="A22" s="52" t="inlineStr">
        <is>
          <t>3. YEAR-ON-YEAR CHANGES &amp; EXPLANATION</t>
        </is>
      </c>
      <c r="B22" s="53" t="n"/>
      <c r="C22" s="53" t="n"/>
      <c r="D22" s="53" t="n"/>
      <c r="E22" s="53" t="n"/>
      <c r="F22" s="53" t="n"/>
      <c r="G22" s="53" t="n"/>
    </row>
    <row r="23" ht="155" customHeight="1" s="48">
      <c r="A23" s="62" t="inlineStr">
        <is>
          <t>DSO (Receivable Days):
• 2021 → 2022: Fell from 72.2 to 62.1 days (−10.1 days). Strong revenue recovery post-COVID outpaced the increase in receivables, improving collection efficiency.
• 2022 → 2023: Further improvement to 59.6 days. Continued revenue growth and normalised operations.
• 2023 → 2025: Stabilised around 60 days (59.8 in 2024, 60.5 in 2025). Stable and healthy collection period for a global fee-based business.
DIO (Inventory Days):
• Remained negligible (0–2 days) across all years. IHG holds virtually no inventory because it franchises and manages hotels rather than owning and operating large physical inventories. No material year-on-year change.
DPO (Payable Days):
• Data limited before 2024. In 2024–2025 DPO calculated against Cost of Sales was very high (~318–323 days). This is heavily influenced by the inclusion of deferred revenue, loyalty programme liabilities and System Fund items within ‘Trade and other payables’, not pure trade credit from suppliers. The high figure is structural rather than a sudden change in payment behaviour.
CCC (Cash Conversion Cycle):
• 2024: ≈ −256 days; 2025: ≈ −260 days. Strongly negative CCC means IHG’s operating cycle generates cash (receivables collected long before the related payables/deferred items are settled). This is a positive feature of the asset-light model and remained consistently strong in the years with complete data. No deterioration observed.</t>
        </is>
      </c>
    </row>
    <row r="24"/>
    <row r="25"/>
    <row r="26"/>
    <row r="27"/>
    <row r="29">
      <c r="A29" s="52" t="inlineStr">
        <is>
          <t>4. SUMMARY CCC TABLE</t>
        </is>
      </c>
      <c r="B29" s="53" t="n"/>
      <c r="C29" s="53" t="n"/>
      <c r="D29" s="53" t="n"/>
      <c r="E29" s="53" t="n"/>
      <c r="F29" s="53" t="n"/>
    </row>
    <row r="30">
      <c r="A30" s="54" t="inlineStr">
        <is>
          <t>Metric</t>
        </is>
      </c>
      <c r="B30" s="54" t="inlineStr">
        <is>
          <t>2021</t>
        </is>
      </c>
      <c r="C30" s="54" t="inlineStr">
        <is>
          <t>2022</t>
        </is>
      </c>
      <c r="D30" s="54" t="inlineStr">
        <is>
          <t>2023</t>
        </is>
      </c>
      <c r="E30" s="54" t="inlineStr">
        <is>
          <t>2024</t>
        </is>
      </c>
      <c r="F30" s="54" t="inlineStr">
        <is>
          <t>2025</t>
        </is>
      </c>
    </row>
    <row r="31">
      <c r="A31" s="55" t="inlineStr">
        <is>
          <t>DSO (days)</t>
        </is>
      </c>
      <c r="B31" s="104" t="n">
        <v>72.2</v>
      </c>
      <c r="C31" s="104" t="n">
        <v>62.1</v>
      </c>
      <c r="D31" s="104" t="n">
        <v>59.6</v>
      </c>
      <c r="E31" s="104" t="n">
        <v>59.8</v>
      </c>
      <c r="F31" s="104" t="n">
        <v>60.5</v>
      </c>
    </row>
    <row r="32">
      <c r="A32" s="55" t="inlineStr">
        <is>
          <t>DIO (days)</t>
        </is>
      </c>
      <c r="B32" s="104" t="n">
        <v>1</v>
      </c>
      <c r="C32" s="104" t="n">
        <v>0.8</v>
      </c>
      <c r="D32" s="104" t="n">
        <v>0.8</v>
      </c>
      <c r="E32" s="104" t="n">
        <v>2</v>
      </c>
      <c r="F32" s="104" t="n">
        <v>2.4</v>
      </c>
    </row>
    <row r="33">
      <c r="A33" s="55" t="inlineStr">
        <is>
          <t>DPO (days)</t>
        </is>
      </c>
      <c r="B33" s="104" t="inlineStr">
        <is>
          <t>n/a</t>
        </is>
      </c>
      <c r="C33" s="104" t="inlineStr">
        <is>
          <t>n/a</t>
        </is>
      </c>
      <c r="D33" s="104" t="n">
        <v>340</v>
      </c>
      <c r="E33" s="104" t="n">
        <v>318.5</v>
      </c>
      <c r="F33" s="104" t="n">
        <v>323</v>
      </c>
    </row>
    <row r="34">
      <c r="A34" s="55" t="inlineStr">
        <is>
          <t>CCC (days)</t>
        </is>
      </c>
      <c r="B34" s="104" t="inlineStr">
        <is>
          <t>n/a</t>
        </is>
      </c>
      <c r="C34" s="104" t="inlineStr">
        <is>
          <t>n/a</t>
        </is>
      </c>
      <c r="D34" s="105" t="n">
        <v>-279.6</v>
      </c>
      <c r="E34" s="105" t="n">
        <v>-256.7</v>
      </c>
      <c r="F34" s="105" t="n">
        <v>-260.1</v>
      </c>
    </row>
  </sheetData>
  <mergeCells count="4">
    <mergeCell ref="A23:G27"/>
    <mergeCell ref="A3:H3"/>
    <mergeCell ref="A2:H2"/>
    <mergeCell ref="A1:H1"/>
  </mergeCell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language xmlns:dc="http://purl.org/dc/elements/1.1/">en-US</dc:language>
  <dcterms:created xmlns:dcterms="http://purl.org/dc/terms/" xmlns:xsi="http://www.w3.org/2001/XMLSchema-instance" xsi:type="dcterms:W3CDTF">2026-07-23T18:21:27Z</dcterms:created>
  <dcterms:modified xmlns:dcterms="http://purl.org/dc/terms/" xmlns:xsi="http://www.w3.org/2001/XMLSchema-instance" xsi:type="dcterms:W3CDTF">2026-07-26T09:00:07Z</dcterms:modified>
  <cp:revision>0</cp:revision>
</cp:coreProperties>
</file>