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d57b88d89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F_5yr" sheetId="1" r:id="R15d5892e37a44b2d"/>
  </x:sheets>
</x:workbook>
</file>

<file path=xl/comments1.xml><?xml version="1.0" encoding="utf-8"?>
<x:comments xmlns:x="http://schemas.openxmlformats.org/spreadsheetml/2006/main">
  <x:authors>
    <x:author/>
  </x:authors>
  <x:commentList>
    <x:comment ref="A61" authorId="0">
      <x:text>
        <x:r>
          <x:t>https://www.annualreports.com/HostedData/AnnualReportArchive/s/NYSE_SHEL_2021.pdf</x:t>
        </x:r>
      </x:text>
    </x:comment>
    <x:comment ref="A62" authorId="0">
      <x:text>
        <x:r>
          <x:t>https://www.annualreports.com/HostedData/AnnualReportArchive/s/NYSE_SHEL_2022.pdf</x:t>
        </x:r>
      </x:text>
    </x:comment>
    <x:comment ref="A63" authorId="0">
      <x:text>
        <x:r>
          <x:t>https://www.annualreports.com/HostedData/AnnualReportArchive/s/NYSE_SHEL_2023.pdf</x:t>
        </x:r>
      </x:text>
    </x:comment>
    <x:comment ref="A64" authorId="0">
      <x:text>
        <x:r>
          <x:t>https://www.annualreports.com/HostedData/AnnualReportArchive/s/NYSE_SHEL_2024.pdf</x:t>
        </x:r>
      </x:text>
    </x:comment>
    <x:comment ref="A65" authorId="0">
      <x:text>
        <x:r>
          <x:t>https://www.annualreports.com/HostedData/AnnualReportArchive/s/NYSE_SHEL_2025.pdf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;(#,##0);&quot;-&quot;"/>
    <x:numFmt numFmtId="201" formatCode="0.00;(0.00);0.00"/>
  </x:numFmts>
  <x:fonts count="10">
    <x:font>
      <x:sz val="11"/>
      <x:name val="Carlito"/>
    </x:font>
    <x:font>
      <x:sz val="11"/>
      <x:name val="Arial"/>
    </x:font>
    <x:font>
      <x:sz val="10"/>
      <x:name val="Arial"/>
    </x:font>
    <x:font>
      <x:sz val="15"/>
      <x:name val="Arial"/>
    </x:font>
    <x:font>
      <x:b/>
      <x:sz val="15"/>
      <x:name val="Arial"/>
    </x:font>
    <x:font>
      <x:sz val="10"/>
      <x:color rgb="FFFFFFFF"/>
      <x:name val="Arial"/>
    </x:font>
    <x:font>
      <x:b/>
      <x:sz val="10"/>
      <x:color rgb="FFFFFFFF"/>
      <x:name val="Arial"/>
    </x:font>
    <x:font>
      <x:b/>
      <x:sz val="10"/>
      <x:name val="Arial"/>
    </x:font>
    <x:font>
      <x:sz val="10"/>
      <x:color rgb="FF0000FF"/>
      <x:name val="Arial"/>
    </x:font>
    <x:font>
      <x:b/>
      <x:sz val="10"/>
      <x:color rgb="FF0000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53B53"/>
      </x:patternFill>
    </x:fill>
    <x:fill>
      <x:patternFill patternType="solid">
        <x:fgColor rgb="FFE4EBF2"/>
      </x:patternFill>
    </x:fill>
  </x:fills>
  <x:borders count="2">
    <x:border>
      <x:left/>
      <x:right/>
      <x:top/>
      <x:bottom/>
      <x:diagonal/>
    </x:border>
    <x:border>
      <x:left/>
      <x:right/>
      <x:top style="thin">
        <x:color rgb="FFCBD5E1"/>
      </x:top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horizontal="center" vertical="center"/>
    </x:xf>
    <x:xf numFmtId="0" fontId="2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200" fontId="2" fillId="0" borderId="0" xfId="0" applyNumberFormat="1" applyFont="1" applyFill="1" applyBorder="1" applyAlignment="1">
      <x:alignment vertical="center"/>
    </x:xf>
    <x:xf numFmtId="200" fontId="8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200" fontId="9" fillId="0" borderId="0" xfId="0" applyNumberFormat="1" applyFont="1" applyFill="1" applyBorder="1" applyAlignment="1">
      <x:alignment vertical="center"/>
    </x:xf>
    <x:xf numFmtId="0" fontId="7" fillId="0" borderId="1" xfId="0" applyNumberFormat="1" applyFont="1" applyFill="1" applyBorder="1" applyAlignment="1">
      <x:alignment vertical="center"/>
    </x:xf>
    <x:xf numFmtId="200" fontId="9" fillId="0" borderId="1" xfId="0" applyNumberFormat="1" applyFont="1" applyFill="1" applyBorder="1" applyAlignment="1">
      <x:alignment vertical="center"/>
    </x:xf>
    <x:xf numFmtId="200" fontId="7" fillId="0" borderId="0" xfId="0" applyNumberFormat="1" applyFont="1" applyFill="1" applyBorder="1" applyAlignment="1">
      <x:alignment vertical="center"/>
    </x:xf>
    <x:xf numFmtId="201" fontId="2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ont>
        <x:b/>
        <x:color rgb="FFB91C1C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262b33d88c4b69" /><Relationship Type="http://schemas.openxmlformats.org/officeDocument/2006/relationships/theme" Target="/xl/theme/theme1.xml" Id="R113a5299a9ff49f2" /><Relationship Type="http://schemas.openxmlformats.org/officeDocument/2006/relationships/sharedStrings" Target="/xl/sharedStrings.xml" Id="R7c6d6db782a7427b" /><Relationship Type="http://schemas.openxmlformats.org/officeDocument/2006/relationships/worksheet" Target="/xl/worksheets/sheet1.xml" Id="R15d5892e37a44b2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9134259a3a9d44e9" /><Relationship Type="http://schemas.openxmlformats.org/officeDocument/2006/relationships/vmlDrawing" Target="/xl/drawings/vmldrawing.vml" Id="Rfae16993c95a491d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7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</x:cols>
  <x:sheetData>
    <x:row r="1" ht="22" customHeight="1">
      <x:c r="A1" s="3"/>
      <x:c r="B1" s="3"/>
      <x:c r="C1" s="3"/>
      <x:c r="D1" s="3"/>
      <x:c r="E1" s="3"/>
      <x:c r="F1" s="3"/>
    </x:row>
    <x:row r="2" ht="22" customHeight="1">
      <x:c r="A2" s="5" t="str">
        <x:v>Shell plc - Consolidated Statements of Cash Flows</x:v>
      </x:c>
      <x:c r="B2" s="3"/>
      <x:c r="C2" s="3"/>
      <x:c r="D2" s="3"/>
      <x:c r="E2" s="3"/>
      <x:c r="F2" s="3"/>
    </x:row>
    <x:row r="3" ht="22" customHeight="1">
      <x:c r="A3" s="3" t="str">
        <x:v>Years ended 31 December. USD million. Outflows and negative adjustments in parentheses.</x:v>
      </x:c>
      <x:c r="B3" s="3"/>
      <x:c r="C3" s="3"/>
      <x:c r="D3" s="3"/>
      <x:c r="E3" s="3"/>
      <x:c r="F3" s="3"/>
    </x:row>
    <x:row r="4" ht="22" customHeight="1">
      <x:c r="A4" s="3"/>
      <x:c r="B4" s="3"/>
      <x:c r="C4" s="3"/>
      <x:c r="D4" s="3"/>
      <x:c r="E4" s="3"/>
      <x:c r="F4" s="3"/>
    </x:row>
    <x:row r="5" ht="22" customHeight="1">
      <x:c r="A5" s="8" t="str">
        <x:v>Cash flow statement</x:v>
      </x:c>
      <x:c r="B5" s="9" t="n">
        <x:v>2021</x:v>
      </x:c>
      <x:c r="C5" s="9" t="n">
        <x:v>2022</x:v>
      </x:c>
      <x:c r="D5" s="9" t="n">
        <x:v>2023</x:v>
      </x:c>
      <x:c r="E5" s="9" t="n">
        <x:v>2024</x:v>
      </x:c>
      <x:c r="F5" s="9" t="n">
        <x:v>2025</x:v>
      </x:c>
    </x:row>
    <x:row r="6" ht="22" customHeight="1">
      <x:c r="A6" s="11" t="str">
        <x:v>OPERATING ACTIVITIES</x:v>
      </x:c>
      <x:c r="B6" s="11"/>
      <x:c r="C6" s="11"/>
      <x:c r="D6" s="11"/>
      <x:c r="E6" s="11"/>
      <x:c r="F6" s="11"/>
    </x:row>
    <x:row r="7" ht="22" customHeight="1">
      <x:c r="A7" s="3" t="str">
        <x:v>Income/(loss) before taxation for the period</x:v>
      </x:c>
      <x:c r="B7" s="13" t="n">
        <x:v>29829</x:v>
      </x:c>
      <x:c r="C7" s="13" t="n">
        <x:v>64815</x:v>
      </x:c>
      <x:c r="D7" s="13" t="n">
        <x:v>32627</x:v>
      </x:c>
      <x:c r="E7" s="13" t="n">
        <x:v>29922</x:v>
      </x:c>
      <x:c r="F7" s="13" t="n">
        <x:v>29756</x:v>
      </x:c>
    </x:row>
    <x:row r="8" ht="22" customHeight="1">
      <x:c r="A8" s="3" t="str">
        <x:v>Interest expense (net)</x:v>
      </x:c>
      <x:c r="B8" s="13" t="n">
        <x:v>3096</x:v>
      </x:c>
      <x:c r="C8" s="13" t="n">
        <x:v>2135</x:v>
      </x:c>
      <x:c r="D8" s="13" t="n">
        <x:v>2360</x:v>
      </x:c>
      <x:c r="E8" s="13" t="n">
        <x:v>2415</x:v>
      </x:c>
      <x:c r="F8" s="13" t="n">
        <x:v>2714</x:v>
      </x:c>
    </x:row>
    <x:row r="9" ht="22" customHeight="1">
      <x:c r="A9" s="3" t="str">
        <x:v>Depreciation, depletion and amortisation</x:v>
      </x:c>
      <x:c r="B9" s="13" t="n">
        <x:v>26921</x:v>
      </x:c>
      <x:c r="C9" s="13" t="n">
        <x:v>18529</x:v>
      </x:c>
      <x:c r="D9" s="13" t="n">
        <x:v>31290</x:v>
      </x:c>
      <x:c r="E9" s="13" t="n">
        <x:v>26872</x:v>
      </x:c>
      <x:c r="F9" s="13" t="n">
        <x:v>25299</x:v>
      </x:c>
    </x:row>
    <x:row r="10" ht="22" customHeight="1">
      <x:c r="A10" s="3" t="str">
        <x:v>Exploration well write-offs</x:v>
      </x:c>
      <x:c r="B10" s="13" t="n">
        <x:v>639</x:v>
      </x:c>
      <x:c r="C10" s="13" t="n">
        <x:v>881</x:v>
      </x:c>
      <x:c r="D10" s="13" t="n">
        <x:v>868</x:v>
      </x:c>
      <x:c r="E10" s="13" t="n">
        <x:v>1622</x:v>
      </x:c>
      <x:c r="F10" s="13" t="n">
        <x:v>377</x:v>
      </x:c>
    </x:row>
    <x:row r="11" ht="34" customHeight="1">
      <x:c r="A11" s="14" t="str">
        <x:v>Net losses/(gains) on sale and revaluation of non-current assets and businesses</x:v>
      </x:c>
      <x:c r="B11" s="13" t="n">
        <x:v>-5995</x:v>
      </x:c>
      <x:c r="C11" s="13" t="n">
        <x:v>-642</x:v>
      </x:c>
      <x:c r="D11" s="13" t="n">
        <x:v>-246</x:v>
      </x:c>
      <x:c r="E11" s="13" t="n">
        <x:v>288</x:v>
      </x:c>
      <x:c r="F11" s="13" t="n">
        <x:v>-3190</x:v>
      </x:c>
    </x:row>
    <x:row r="12" ht="22" customHeight="1">
      <x:c r="A12" s="3" t="str">
        <x:v>Share of profit of joint ventures and associates</x:v>
      </x:c>
      <x:c r="B12" s="13" t="n">
        <x:v>-4097</x:v>
      </x:c>
      <x:c r="C12" s="13" t="n">
        <x:v>-3972</x:v>
      </x:c>
      <x:c r="D12" s="13" t="n">
        <x:v>-3725</x:v>
      </x:c>
      <x:c r="E12" s="13" t="n">
        <x:v>-2993</x:v>
      </x:c>
      <x:c r="F12" s="13" t="n">
        <x:v>-1618</x:v>
      </x:c>
    </x:row>
    <x:row r="13" ht="22" customHeight="1">
      <x:c r="A13" s="3" t="str">
        <x:v>Dividends received from joint ventures and associates</x:v>
      </x:c>
      <x:c r="B13" s="13" t="n">
        <x:v>3929</x:v>
      </x:c>
      <x:c r="C13" s="13" t="n">
        <x:v>4398</x:v>
      </x:c>
      <x:c r="D13" s="13" t="n">
        <x:v>3674</x:v>
      </x:c>
      <x:c r="E13" s="13" t="n">
        <x:v>3632</x:v>
      </x:c>
      <x:c r="F13" s="13" t="n">
        <x:v>4572</x:v>
      </x:c>
    </x:row>
    <x:row r="14" ht="22" customHeight="1">
      <x:c r="A14" s="3" t="str">
        <x:v>Decrease/(increase) in inventories</x:v>
      </x:c>
      <x:c r="B14" s="13" t="n">
        <x:v>-7319</x:v>
      </x:c>
      <x:c r="C14" s="13" t="n">
        <x:v>-8360</x:v>
      </x:c>
      <x:c r="D14" s="13" t="n">
        <x:v>6325</x:v>
      </x:c>
      <x:c r="E14" s="13" t="n">
        <x:v>1273</x:v>
      </x:c>
      <x:c r="F14" s="13" t="n">
        <x:v>1916</x:v>
      </x:c>
    </x:row>
    <x:row r="15" ht="22" customHeight="1">
      <x:c r="A15" s="3" t="str">
        <x:v>Decrease/(increase) in current receivables</x:v>
      </x:c>
      <x:c r="B15" s="13" t="n">
        <x:v>-20567</x:v>
      </x:c>
      <x:c r="C15" s="13" t="n">
        <x:v>-8989</x:v>
      </x:c>
      <x:c r="D15" s="13" t="n">
        <x:v>12401</x:v>
      </x:c>
      <x:c r="E15" s="13" t="n">
        <x:v>6578</x:v>
      </x:c>
      <x:c r="F15" s="13" t="n">
        <x:v>2240</x:v>
      </x:c>
    </x:row>
    <x:row r="16" ht="22" customHeight="1">
      <x:c r="A16" s="3" t="str">
        <x:v>Increase/(decrease) in current payables</x:v>
      </x:c>
      <x:c r="B16" s="13" t="n">
        <x:v>17519</x:v>
      </x:c>
      <x:c r="C16" s="13" t="n">
        <x:v>12329</x:v>
      </x:c>
      <x:c r="D16" s="13" t="n">
        <x:v>-11581</x:v>
      </x:c>
      <x:c r="E16" s="13" t="n">
        <x:v>-5789</x:v>
      </x:c>
      <x:c r="F16" s="13" t="n">
        <x:v>-5959</x:v>
      </x:c>
    </x:row>
    <x:row r="17" ht="22" customHeight="1">
      <x:c r="A17" s="3" t="str">
        <x:v>Derivative financial instruments</x:v>
      </x:c>
      <x:c r="B17" s="13" t="n">
        <x:v>5882</x:v>
      </x:c>
      <x:c r="C17" s="13" t="n">
        <x:v>-2619</x:v>
      </x:c>
      <x:c r="D17" s="13" t="n">
        <x:v>-5723</x:v>
      </x:c>
      <x:c r="E17" s="13" t="n">
        <x:v>2484</x:v>
      </x:c>
      <x:c r="F17" s="13" t="n">
        <x:v>-98</x:v>
      </x:c>
    </x:row>
    <x:row r="18" ht="22" customHeight="1">
      <x:c r="A18" s="3" t="str">
        <x:v>Retirement benefits</x:v>
      </x:c>
      <x:c r="B18" s="13" t="n">
        <x:v>16</x:v>
      </x:c>
      <x:c r="C18" s="13" t="n">
        <x:v>417</x:v>
      </x:c>
      <x:c r="D18" s="13" t="n">
        <x:v>-37</x:v>
      </x:c>
      <x:c r="E18" s="13" t="n">
        <x:v>-326</x:v>
      </x:c>
      <x:c r="F18" s="13" t="n">
        <x:v>-341</x:v>
      </x:c>
    </x:row>
    <x:row r="19" ht="22" customHeight="1">
      <x:c r="A19" s="3" t="str">
        <x:v>Decommissioning and other provisions</x:v>
      </x:c>
      <x:c r="B19" s="13" t="n">
        <x:v>-76</x:v>
      </x:c>
      <x:c r="C19" s="13" t="n">
        <x:v>-379</x:v>
      </x:c>
      <x:c r="D19" s="13" t="n">
        <x:v>220</x:v>
      </x:c>
      <x:c r="E19" s="13" t="n">
        <x:v>-828</x:v>
      </x:c>
      <x:c r="F19" s="13" t="n">
        <x:v>-1385</x:v>
      </x:c>
    </x:row>
    <x:row r="20" ht="22" customHeight="1">
      <x:c r="A20" s="3" t="str">
        <x:v>Other</x:v>
      </x:c>
      <x:c r="B20" s="13" t="n">
        <x:v>803</x:v>
      </x:c>
      <x:c r="C20" s="13" t="n">
        <x:v>2991</x:v>
      </x:c>
      <x:c r="D20" s="13" t="n">
        <x:v>-550</x:v>
      </x:c>
      <x:c r="E20" s="13" t="n">
        <x:v>1539</x:v>
      </x:c>
      <x:c r="F20" s="13" t="n">
        <x:v>218</x:v>
      </x:c>
    </x:row>
    <x:row r="21" ht="22" customHeight="1">
      <x:c r="A21" s="3" t="str">
        <x:v>Tax paid</x:v>
      </x:c>
      <x:c r="B21" s="13" t="n">
        <x:v>-5476</x:v>
      </x:c>
      <x:c r="C21" s="13" t="n">
        <x:v>-13120</x:v>
      </x:c>
      <x:c r="D21" s="13" t="n">
        <x:v>-13712</x:v>
      </x:c>
      <x:c r="E21" s="13" t="n">
        <x:v>-12002</x:v>
      </x:c>
      <x:c r="F21" s="13" t="n">
        <x:v>-11638</x:v>
      </x:c>
    </x:row>
    <x:row r="22" ht="22" customHeight="1">
      <x:c r="A22" s="17" t="str">
        <x:v>Cash flow from operating activities</x:v>
      </x:c>
      <x:c r="B22" s="18" t="n">
        <x:v>45104</x:v>
      </x:c>
      <x:c r="C22" s="18" t="n">
        <x:v>68414</x:v>
      </x:c>
      <x:c r="D22" s="18" t="n">
        <x:v>54191</x:v>
      </x:c>
      <x:c r="E22" s="18" t="n">
        <x:v>54687</x:v>
      </x:c>
      <x:c r="F22" s="18" t="n">
        <x:v>42863</x:v>
      </x:c>
    </x:row>
    <x:row r="23" ht="22" customHeight="1">
      <x:c r="A23" s="11" t="str">
        <x:v>INVESTING ACTIVITIES</x:v>
      </x:c>
      <x:c r="B23" s="11"/>
      <x:c r="C23" s="11"/>
      <x:c r="D23" s="11"/>
      <x:c r="E23" s="11"/>
      <x:c r="F23" s="11"/>
    </x:row>
    <x:row r="24" ht="22" customHeight="1">
      <x:c r="A24" s="3" t="str">
        <x:v>Capital expenditure</x:v>
      </x:c>
      <x:c r="B24" s="13" t="n">
        <x:v>-19000</x:v>
      </x:c>
      <x:c r="C24" s="13" t="n">
        <x:v>-22600</x:v>
      </x:c>
      <x:c r="D24" s="13" t="n">
        <x:v>-22993</x:v>
      </x:c>
      <x:c r="E24" s="13" t="n">
        <x:v>-19601</x:v>
      </x:c>
      <x:c r="F24" s="13" t="n">
        <x:v>-18947</x:v>
      </x:c>
    </x:row>
    <x:row r="25" ht="22" customHeight="1">
      <x:c r="A25" s="3" t="str">
        <x:v>Investments in joint ventures and associates</x:v>
      </x:c>
      <x:c r="B25" s="13" t="n">
        <x:v>-479</x:v>
      </x:c>
      <x:c r="C25" s="13" t="n">
        <x:v>-1973</x:v>
      </x:c>
      <x:c r="D25" s="13" t="n">
        <x:v>-1202</x:v>
      </x:c>
      <x:c r="E25" s="13" t="n">
        <x:v>-1404</x:v>
      </x:c>
      <x:c r="F25" s="13" t="n">
        <x:v>-1886</x:v>
      </x:c>
    </x:row>
    <x:row r="26" ht="22" customHeight="1">
      <x:c r="A26" s="3" t="str">
        <x:v>Investment in equity securities</x:v>
      </x:c>
      <x:c r="B26" s="13" t="n">
        <x:v>-218</x:v>
      </x:c>
      <x:c r="C26" s="13" t="n">
        <x:v>-260</x:v>
      </x:c>
      <x:c r="D26" s="13" t="n">
        <x:v>-197</x:v>
      </x:c>
      <x:c r="E26" s="13" t="n">
        <x:v>-80</x:v>
      </x:c>
      <x:c r="F26" s="13" t="n">
        <x:v>-82</x:v>
      </x:c>
    </x:row>
    <x:row r="27" ht="22" customHeight="1">
      <x:c r="A27" s="15" t="str">
        <x:v>Cash capital expenditure (sum of the three lines above)</x:v>
      </x:c>
      <x:c r="B27" s="19" t="n">
        <x:f>SUM(B24:B26)</x:f>
        <x:v>-19697</x:v>
      </x:c>
      <x:c r="C27" s="19" t="n">
        <x:f>SUM(C24:C26)</x:f>
        <x:v>-24833</x:v>
      </x:c>
      <x:c r="D27" s="19" t="n">
        <x:f>SUM(D24:D26)</x:f>
        <x:v>-24392</x:v>
      </x:c>
      <x:c r="E27" s="19" t="n">
        <x:f>SUM(E24:E26)</x:f>
        <x:v>-21085</x:v>
      </x:c>
      <x:c r="F27" s="19" t="n">
        <x:f>SUM(F24:F26)</x:f>
        <x:v>-20915</x:v>
      </x:c>
    </x:row>
    <x:row r="28" ht="22" customHeight="1">
      <x:c r="A28" s="3" t="str">
        <x:v>Proceeds from sale of property, plant and equipment and businesses</x:v>
      </x:c>
      <x:c r="B28" s="13" t="n">
        <x:v>14233</x:v>
      </x:c>
      <x:c r="C28" s="13" t="n">
        <x:v>1431</x:v>
      </x:c>
      <x:c r="D28" s="13" t="n">
        <x:v>2565</x:v>
      </x:c>
      <x:c r="E28" s="13" t="n">
        <x:v>1621</x:v>
      </x:c>
      <x:c r="F28" s="13" t="n">
        <x:v>1148</x:v>
      </x:c>
    </x:row>
    <x:row r="29" ht="34" customHeight="1">
      <x:c r="A29" s="14" t="str">
        <x:v>Proceeds from joint ventures and associates: sale, capital reduction and repayment of long-term loans</x:v>
      </x:c>
      <x:c r="B29" s="13" t="n">
        <x:v>584</x:v>
      </x:c>
      <x:c r="C29" s="13" t="n">
        <x:v>511</x:v>
      </x:c>
      <x:c r="D29" s="13" t="n">
        <x:v>474</x:v>
      </x:c>
      <x:c r="E29" s="13" t="n">
        <x:v>590</x:v>
      </x:c>
      <x:c r="F29" s="13" t="n">
        <x:v>1205</x:v>
      </x:c>
    </x:row>
    <x:row r="30" ht="22" customHeight="1">
      <x:c r="A30" s="3" t="str">
        <x:v>Proceeds from sale of equity securities</x:v>
      </x:c>
      <x:c r="B30" s="13" t="n">
        <x:v>296</x:v>
      </x:c>
      <x:c r="C30" s="13" t="n">
        <x:v>117</x:v>
      </x:c>
      <x:c r="D30" s="13" t="n">
        <x:v>51</x:v>
      </x:c>
      <x:c r="E30" s="13" t="n">
        <x:v>582</x:v>
      </x:c>
      <x:c r="F30" s="13" t="n">
        <x:v>33</x:v>
      </x:c>
    </x:row>
    <x:row r="31" ht="22" customHeight="1">
      <x:c r="A31" s="3" t="str">
        <x:v>Interest received</x:v>
      </x:c>
      <x:c r="B31" s="13" t="n">
        <x:v>423</x:v>
      </x:c>
      <x:c r="C31" s="13" t="n">
        <x:v>906</x:v>
      </x:c>
      <x:c r="D31" s="13" t="n">
        <x:v>2124</x:v>
      </x:c>
      <x:c r="E31" s="13" t="n">
        <x:v>2399</x:v>
      </x:c>
      <x:c r="F31" s="13" t="n">
        <x:v>1956</x:v>
      </x:c>
    </x:row>
    <x:row r="32" ht="22" customHeight="1">
      <x:c r="A32" s="3" t="str">
        <x:v>Other investing cash inflows</x:v>
      </x:c>
      <x:c r="B32" s="13" t="n">
        <x:v>2928</x:v>
      </x:c>
      <x:c r="C32" s="13" t="n">
        <x:v>2060</x:v>
      </x:c>
      <x:c r="D32" s="13" t="n">
        <x:v>4269</x:v>
      </x:c>
      <x:c r="E32" s="13" t="n">
        <x:v>4576</x:v>
      </x:c>
      <x:c r="F32" s="13" t="n">
        <x:v>2625</x:v>
      </x:c>
    </x:row>
    <x:row r="33" ht="22" customHeight="1">
      <x:c r="A33" s="3" t="str">
        <x:v>Other investing cash outflows</x:v>
      </x:c>
      <x:c r="B33" s="13" t="n">
        <x:v>-3528</x:v>
      </x:c>
      <x:c r="C33" s="13" t="n">
        <x:v>-2640</x:v>
      </x:c>
      <x:c r="D33" s="13" t="n">
        <x:v>-2825</x:v>
      </x:c>
      <x:c r="E33" s="13" t="n">
        <x:v>-3838</x:v>
      </x:c>
      <x:c r="F33" s="13" t="n">
        <x:v>-2863</x:v>
      </x:c>
    </x:row>
    <x:row r="34" ht="22" customHeight="1">
      <x:c r="A34" s="17" t="str">
        <x:v>Cash flow from investing activities</x:v>
      </x:c>
      <x:c r="B34" s="18" t="n">
        <x:v>-4761</x:v>
      </x:c>
      <x:c r="C34" s="18" t="n">
        <x:v>-22448</x:v>
      </x:c>
      <x:c r="D34" s="18" t="n">
        <x:v>-17734</x:v>
      </x:c>
      <x:c r="E34" s="18" t="n">
        <x:v>-15155</x:v>
      </x:c>
      <x:c r="F34" s="18" t="n">
        <x:v>-16811</x:v>
      </x:c>
    </x:row>
    <x:row r="35" ht="22" customHeight="1">
      <x:c r="A35" s="11" t="str">
        <x:v>FINANCING ACTIVITIES</x:v>
      </x:c>
      <x:c r="B35" s="11"/>
      <x:c r="C35" s="11"/>
      <x:c r="D35" s="11"/>
      <x:c r="E35" s="11"/>
      <x:c r="F35" s="11"/>
    </x:row>
    <x:row r="36" ht="22" customHeight="1">
      <x:c r="A36" s="3" t="str">
        <x:v>Net increase/(decrease) in debt with maturity period within three months</x:v>
      </x:c>
      <x:c r="B36" s="13" t="n">
        <x:v>14</x:v>
      </x:c>
      <x:c r="C36" s="13" t="n">
        <x:v>318</x:v>
      </x:c>
      <x:c r="D36" s="13" t="n">
        <x:v>-211</x:v>
      </x:c>
      <x:c r="E36" s="13" t="n">
        <x:v>-310</x:v>
      </x:c>
      <x:c r="F36" s="13" t="n">
        <x:v>-262</x:v>
      </x:c>
    </x:row>
    <x:row r="37" ht="22" customHeight="1">
      <x:c r="A37" s="3" t="str">
        <x:v>Other debt: new borrowings</x:v>
      </x:c>
      <x:c r="B37" s="13" t="n">
        <x:v>1791</x:v>
      </x:c>
      <x:c r="C37" s="13" t="n">
        <x:v>269</x:v>
      </x:c>
      <x:c r="D37" s="13" t="n">
        <x:v>1029</x:v>
      </x:c>
      <x:c r="E37" s="13" t="n">
        <x:v>363</x:v>
      </x:c>
      <x:c r="F37" s="13" t="n">
        <x:v>2920</x:v>
      </x:c>
    </x:row>
    <x:row r="38" ht="22" customHeight="1">
      <x:c r="A38" s="3" t="str">
        <x:v>Other debt: repayments</x:v>
      </x:c>
      <x:c r="B38" s="13" t="n">
        <x:v>-21534</x:v>
      </x:c>
      <x:c r="C38" s="13" t="n">
        <x:v>-8459</x:v>
      </x:c>
      <x:c r="D38" s="13" t="n">
        <x:v>-10650</x:v>
      </x:c>
      <x:c r="E38" s="13" t="n">
        <x:v>-9672</x:v>
      </x:c>
      <x:c r="F38" s="13" t="n">
        <x:v>-11806</x:v>
      </x:c>
    </x:row>
    <x:row r="39" ht="22" customHeight="1">
      <x:c r="A39" s="3" t="str">
        <x:v>Interest paid</x:v>
      </x:c>
      <x:c r="B39" s="13" t="n">
        <x:v>-4014</x:v>
      </x:c>
      <x:c r="C39" s="13" t="n">
        <x:v>-3677</x:v>
      </x:c>
      <x:c r="D39" s="13" t="n">
        <x:v>-4441</x:v>
      </x:c>
      <x:c r="E39" s="13" t="n">
        <x:v>-4557</x:v>
      </x:c>
      <x:c r="F39" s="13" t="n">
        <x:v>-4104</x:v>
      </x:c>
    </x:row>
    <x:row r="40" ht="22" customHeight="1">
      <x:c r="A40" s="3" t="str">
        <x:v>Derivative financial instruments</x:v>
      </x:c>
      <x:c r="B40" s="13" t="n">
        <x:v>-1165</x:v>
      </x:c>
      <x:c r="C40" s="13" t="n">
        <x:v>-1799</x:v>
      </x:c>
      <x:c r="D40" s="13" t="n">
        <x:v>723</x:v>
      </x:c>
      <x:c r="E40" s="13" t="n">
        <x:v>-594</x:v>
      </x:c>
      <x:c r="F40" s="13" t="n">
        <x:v>1256</x:v>
      </x:c>
    </x:row>
    <x:row r="41" ht="22" customHeight="1">
      <x:c r="A41" s="3" t="str">
        <x:v>Change in non-controlling interest</x:v>
      </x:c>
      <x:c r="B41" s="13" t="n">
        <x:v>19</x:v>
      </x:c>
      <x:c r="C41" s="13" t="n">
        <x:v>-1965</x:v>
      </x:c>
      <x:c r="D41" s="13" t="n">
        <x:v>-22</x:v>
      </x:c>
      <x:c r="E41" s="13" t="n">
        <x:v>-15</x:v>
      </x:c>
      <x:c r="F41" s="13" t="n">
        <x:v>-18</x:v>
      </x:c>
    </x:row>
    <x:row r="42" ht="22" customHeight="1">
      <x:c r="A42" s="3" t="str">
        <x:v>Cash dividends paid to Shell plc shareholders</x:v>
      </x:c>
      <x:c r="B42" s="13" t="n">
        <x:v>-6253</x:v>
      </x:c>
      <x:c r="C42" s="13" t="n">
        <x:v>-7405</x:v>
      </x:c>
      <x:c r="D42" s="13" t="n">
        <x:v>-8393</x:v>
      </x:c>
      <x:c r="E42" s="13" t="n">
        <x:v>-8668</x:v>
      </x:c>
      <x:c r="F42" s="13" t="n">
        <x:v>-8472</x:v>
      </x:c>
    </x:row>
    <x:row r="43" ht="22" customHeight="1">
      <x:c r="A43" s="3" t="str">
        <x:v>Cash dividends paid to non-controlling interest</x:v>
      </x:c>
      <x:c r="B43" s="13" t="n">
        <x:v>-348</x:v>
      </x:c>
      <x:c r="C43" s="13" t="n">
        <x:v>-206</x:v>
      </x:c>
      <x:c r="D43" s="13" t="n">
        <x:v>-764</x:v>
      </x:c>
      <x:c r="E43" s="13" t="n">
        <x:v>-295</x:v>
      </x:c>
      <x:c r="F43" s="13" t="n">
        <x:v>-147</x:v>
      </x:c>
    </x:row>
    <x:row r="44" ht="22" customHeight="1">
      <x:c r="A44" s="3" t="str">
        <x:v>Repurchases of shares</x:v>
      </x:c>
      <x:c r="B44" s="13" t="n">
        <x:v>-2889</x:v>
      </x:c>
      <x:c r="C44" s="13" t="n">
        <x:v>-18437</x:v>
      </x:c>
      <x:c r="D44" s="13" t="n">
        <x:v>-14617</x:v>
      </x:c>
      <x:c r="E44" s="13" t="n">
        <x:v>-13898</x:v>
      </x:c>
      <x:c r="F44" s="13" t="n">
        <x:v>-13879</x:v>
      </x:c>
    </x:row>
    <x:row r="45" ht="22" customHeight="1">
      <x:c r="A45" s="3" t="str">
        <x:v>Shares held in trust: net purchases and dividends received</x:v>
      </x:c>
      <x:c r="B45" s="13" t="n">
        <x:v>-285</x:v>
      </x:c>
      <x:c r="C45" s="13" t="n">
        <x:v>-593</x:v>
      </x:c>
      <x:c r="D45" s="13" t="n">
        <x:v>-889</x:v>
      </x:c>
      <x:c r="E45" s="13" t="n">
        <x:v>-789</x:v>
      </x:c>
      <x:c r="F45" s="13" t="n">
        <x:v>-1300</x:v>
      </x:c>
    </x:row>
    <x:row r="46" ht="22" customHeight="1">
      <x:c r="A46" s="17" t="str">
        <x:v>Cash flow from financing activities</x:v>
      </x:c>
      <x:c r="B46" s="18" t="n">
        <x:v>-34664</x:v>
      </x:c>
      <x:c r="C46" s="18" t="n">
        <x:v>-41954</x:v>
      </x:c>
      <x:c r="D46" s="18" t="n">
        <x:v>-38235</x:v>
      </x:c>
      <x:c r="E46" s="18" t="n">
        <x:v>-38435</x:v>
      </x:c>
      <x:c r="F46" s="18" t="n">
        <x:v>-35812</x:v>
      </x:c>
    </x:row>
    <x:row r="47" ht="22" customHeight="1">
      <x:c r="A47" s="11" t="str">
        <x:v>CHANGE IN CASH AND CASH EQUIVALENTS</x:v>
      </x:c>
      <x:c r="B47" s="11"/>
      <x:c r="C47" s="11"/>
      <x:c r="D47" s="11"/>
      <x:c r="E47" s="11"/>
      <x:c r="F47" s="11"/>
    </x:row>
    <x:row r="48" ht="22" customHeight="1">
      <x:c r="A48" s="3" t="str">
        <x:v>Effects of exchange rate changes on cash and cash equivalents</x:v>
      </x:c>
      <x:c r="B48" s="13" t="n">
        <x:v>-539</x:v>
      </x:c>
      <x:c r="C48" s="13" t="n">
        <x:v>-736</x:v>
      </x:c>
      <x:c r="D48" s="13" t="n">
        <x:v>306</x:v>
      </x:c>
      <x:c r="E48" s="13" t="n">
        <x:v>-761</x:v>
      </x:c>
      <x:c r="F48" s="13" t="n">
        <x:v>866</x:v>
      </x:c>
    </x:row>
    <x:row r="49" ht="22" customHeight="1">
      <x:c r="A49" s="17" t="str">
        <x:v>Increase/(decrease) in cash and cash equivalents</x:v>
      </x:c>
      <x:c r="B49" s="18" t="n">
        <x:v>5140</x:v>
      </x:c>
      <x:c r="C49" s="18" t="n">
        <x:v>3276</x:v>
      </x:c>
      <x:c r="D49" s="18" t="n">
        <x:v>-1472</x:v>
      </x:c>
      <x:c r="E49" s="18" t="n">
        <x:v>336</x:v>
      </x:c>
      <x:c r="F49" s="18" t="n">
        <x:v>-8894</x:v>
      </x:c>
    </x:row>
    <x:row r="50" ht="22" customHeight="1">
      <x:c r="A50" s="3" t="str">
        <x:v>Cash and cash equivalents at beginning of year</x:v>
      </x:c>
      <x:c r="B50" s="13" t="n">
        <x:v>31830</x:v>
      </x:c>
      <x:c r="C50" s="13" t="n">
        <x:v>36970</x:v>
      </x:c>
      <x:c r="D50" s="13" t="n">
        <x:v>40246</x:v>
      </x:c>
      <x:c r="E50" s="13" t="n">
        <x:v>38774</x:v>
      </x:c>
      <x:c r="F50" s="13" t="n">
        <x:v>39110</x:v>
      </x:c>
    </x:row>
    <x:row r="51" ht="22" customHeight="1">
      <x:c r="A51" s="17" t="str">
        <x:v>Cash and cash equivalents at end of year</x:v>
      </x:c>
      <x:c r="B51" s="18" t="n">
        <x:v>36970</x:v>
      </x:c>
      <x:c r="C51" s="18" t="n">
        <x:v>40246</x:v>
      </x:c>
      <x:c r="D51" s="18" t="n">
        <x:v>38774</x:v>
      </x:c>
      <x:c r="E51" s="18" t="n">
        <x:v>39110</x:v>
      </x:c>
      <x:c r="F51" s="18" t="n">
        <x:v>30216</x:v>
      </x:c>
    </x:row>
    <x:row r="52" ht="22" customHeight="1">
      <x:c r="A52" s="3"/>
      <x:c r="B52" s="3"/>
      <x:c r="C52" s="3"/>
      <x:c r="D52" s="3"/>
      <x:c r="E52" s="3"/>
      <x:c r="F52" s="3"/>
    </x:row>
    <x:row r="53" ht="22" customHeight="1">
      <x:c r="A53" s="11" t="str">
        <x:v>RECONCILIATION CHECKS - zero means reconciled</x:v>
      </x:c>
      <x:c r="B53" s="11"/>
      <x:c r="C53" s="11"/>
      <x:c r="D53" s="11"/>
      <x:c r="E53" s="11"/>
      <x:c r="F53" s="11"/>
    </x:row>
    <x:row r="54" ht="22" customHeight="1">
      <x:c r="A54" s="3" t="str">
        <x:v>Operating activities</x:v>
      </x:c>
      <x:c r="B54" s="20" t="n">
        <x:f>SUM(B7:B21)-B22</x:f>
        <x:v>0</x:v>
      </x:c>
      <x:c r="C54" s="20" t="n">
        <x:f>SUM(C7:C21)-C22</x:f>
        <x:v>0</x:v>
      </x:c>
      <x:c r="D54" s="20" t="n">
        <x:f>SUM(D7:D21)-D22</x:f>
        <x:v>0</x:v>
      </x:c>
      <x:c r="E54" s="20" t="n">
        <x:f>SUM(E7:E21)-E22</x:f>
        <x:v>0</x:v>
      </x:c>
      <x:c r="F54" s="20" t="n">
        <x:f>SUM(F7:F21)-F22</x:f>
        <x:v>0</x:v>
      </x:c>
    </x:row>
    <x:row r="55" ht="22" customHeight="1">
      <x:c r="A55" s="3" t="str">
        <x:v>Investing activities</x:v>
      </x:c>
      <x:c r="B55" s="20" t="n">
        <x:f>B27+SUM(B28:B33)-B34</x:f>
        <x:v>0</x:v>
      </x:c>
      <x:c r="C55" s="20" t="n">
        <x:f>C27+SUM(C28:C33)-C34</x:f>
        <x:v>0</x:v>
      </x:c>
      <x:c r="D55" s="20" t="n">
        <x:f>D27+SUM(D28:D33)-D34</x:f>
        <x:v>0</x:v>
      </x:c>
      <x:c r="E55" s="20" t="n">
        <x:f>E27+SUM(E28:E33)-E34</x:f>
        <x:v>0</x:v>
      </x:c>
      <x:c r="F55" s="20" t="n">
        <x:f>F27+SUM(F28:F33)-F34</x:f>
        <x:v>0</x:v>
      </x:c>
    </x:row>
    <x:row r="56" ht="22" customHeight="1">
      <x:c r="A56" s="3" t="str">
        <x:v>Financing activities</x:v>
      </x:c>
      <x:c r="B56" s="20" t="n">
        <x:f>SUM(B36:B45)-B46</x:f>
        <x:v>0</x:v>
      </x:c>
      <x:c r="C56" s="20" t="n">
        <x:f>SUM(C36:C45)-C46</x:f>
        <x:v>0</x:v>
      </x:c>
      <x:c r="D56" s="20" t="n">
        <x:f>SUM(D36:D45)-D46</x:f>
        <x:v>0</x:v>
      </x:c>
      <x:c r="E56" s="20" t="n">
        <x:f>SUM(E36:E45)-E46</x:f>
        <x:v>0</x:v>
      </x:c>
      <x:c r="F56" s="20" t="n">
        <x:f>SUM(F36:F45)-F46</x:f>
        <x:v>0</x:v>
      </x:c>
    </x:row>
    <x:row r="57" ht="22" customHeight="1">
      <x:c r="A57" s="3" t="str">
        <x:v>Change in cash including exchange effects</x:v>
      </x:c>
      <x:c r="B57" s="20" t="n">
        <x:f>B22+B34+B46+B48-B49</x:f>
        <x:v>0</x:v>
      </x:c>
      <x:c r="C57" s="20" t="n">
        <x:f>C22+C34+C46+C48-C49</x:f>
        <x:v>0</x:v>
      </x:c>
      <x:c r="D57" s="20" t="n">
        <x:f>D22+D34+D46+D48-D49</x:f>
        <x:v>0</x:v>
      </x:c>
      <x:c r="E57" s="20" t="n">
        <x:f>E22+E34+E46+E48-E49</x:f>
        <x:v>0</x:v>
      </x:c>
      <x:c r="F57" s="20" t="n">
        <x:f>F22+F34+F46+F48-F49</x:f>
        <x:v>0</x:v>
      </x:c>
    </x:row>
    <x:row r="58" ht="22" customHeight="1">
      <x:c r="A58" s="3" t="str">
        <x:v>Opening cash plus change equals closing cash</x:v>
      </x:c>
      <x:c r="B58" s="20" t="n">
        <x:f>B50+B49-B51</x:f>
        <x:v>0</x:v>
      </x:c>
      <x:c r="C58" s="20" t="n">
        <x:f>C50+C49-C51</x:f>
        <x:v>0</x:v>
      </x:c>
      <x:c r="D58" s="20" t="n">
        <x:f>D50+D49-D51</x:f>
        <x:v>0</x:v>
      </x:c>
      <x:c r="E58" s="20" t="n">
        <x:f>E50+E49-E51</x:f>
        <x:v>0</x:v>
      </x:c>
      <x:c r="F58" s="20" t="n">
        <x:f>F50+F49-F51</x:f>
        <x:v>0</x:v>
      </x:c>
    </x:row>
    <x:row r="59" ht="22" customHeight="1">
      <x:c r="A59" s="3"/>
      <x:c r="B59" s="3"/>
      <x:c r="C59" s="3"/>
      <x:c r="D59" s="3"/>
      <x:c r="E59" s="3"/>
      <x:c r="F59" s="3"/>
    </x:row>
    <x:row r="60" ht="22" customHeight="1">
      <x:c r="A60" s="11" t="str">
        <x:v>SOURCES AND PRESENTATION</x:v>
      </x:c>
      <x:c r="B60" s="11"/>
      <x:c r="C60" s="11"/>
      <x:c r="D60" s="11"/>
      <x:c r="E60" s="11"/>
      <x:c r="F60" s="11"/>
    </x:row>
    <x:row r="61" ht="22" customHeight="1">
      <x:c r="A61" s="3" t="str">
        <x:v>Shell Annual Report and Accounts 2021, p. 232</x:v>
      </x:c>
      <x:c r="B61" s="3"/>
      <x:c r="C61" s="3"/>
      <x:c r="D61" s="3"/>
      <x:c r="E61" s="3"/>
      <x:c r="F61" s="3"/>
    </x:row>
    <x:row r="62" ht="22" customHeight="1">
      <x:c r="A62" s="3" t="str">
        <x:v>Shell Annual Report and Accounts 2022, p. 241</x:v>
      </x:c>
      <x:c r="B62" s="3"/>
      <x:c r="C62" s="3"/>
      <x:c r="D62" s="3"/>
      <x:c r="E62" s="3"/>
      <x:c r="F62" s="3"/>
    </x:row>
    <x:row r="63" ht="22" customHeight="1">
      <x:c r="A63" s="3" t="str">
        <x:v>Shell Annual Report and Accounts 2023, p. 248</x:v>
      </x:c>
      <x:c r="B63" s="3"/>
      <x:c r="C63" s="3"/>
      <x:c r="D63" s="3"/>
      <x:c r="E63" s="3"/>
      <x:c r="F63" s="3"/>
    </x:row>
    <x:row r="64" ht="22" customHeight="1">
      <x:c r="A64" s="3" t="str">
        <x:v>Shell Annual Report and Accounts 2024, p. 244</x:v>
      </x:c>
      <x:c r="B64" s="3"/>
      <x:c r="C64" s="3"/>
      <x:c r="D64" s="3"/>
      <x:c r="E64" s="3"/>
      <x:c r="F64" s="3"/>
    </x:row>
    <x:row r="65" ht="22" customHeight="1">
      <x:c r="A65" s="3" t="str">
        <x:v>Shell Annual Report and Accounts 2025, p. 233</x:v>
      </x:c>
      <x:c r="B65" s="3"/>
      <x:c r="C65" s="3"/>
      <x:c r="D65" s="3"/>
      <x:c r="E65" s="3"/>
      <x:c r="F65" s="3"/>
    </x:row>
    <x:row r="66" ht="22" customHeight="1">
      <x:c r="A66" s="3" t="str"/>
      <x:c r="B66" s="3"/>
      <x:c r="C66" s="3"/>
      <x:c r="D66" s="3"/>
      <x:c r="E66" s="3"/>
      <x:c r="F66" s="3"/>
    </x:row>
    <x:row r="67" ht="22" customHeight="1">
      <x:c r="A67" s="3" t="str">
        <x:v>2022 and 2023 payables and provisions use revised comparatives in the 2024 and 2025 reports.</x:v>
      </x:c>
      <x:c r="B67" s="3"/>
      <x:c r="C67" s="3"/>
      <x:c r="D67" s="3"/>
      <x:c r="E67" s="3"/>
      <x:c r="F67" s="3"/>
    </x:row>
    <x:row r="68" ht="22" customHeight="1">
      <x:c r="A68" s="3" t="str">
        <x:v>2022: payables 12,329; provisions (379). 2023: payables (11,581); provisions 220. USD million.</x:v>
      </x:c>
      <x:c r="B68" s="3"/>
      <x:c r="C68" s="3"/>
      <x:c r="D68" s="3"/>
      <x:c r="E68" s="3"/>
      <x:c r="F68" s="3"/>
    </x:row>
    <x:row r="69" ht="22" customHeight="1">
      <x:c r="A69" s="3" t="str">
        <x:v>2021 retains its original classification; those two lines are not fully comparable with later years.</x:v>
      </x:c>
      <x:c r="B69" s="3"/>
      <x:c r="C69" s="3"/>
      <x:c r="D69" s="3"/>
      <x:c r="E69" s="3"/>
      <x:c r="F69" s="3"/>
    </x:row>
    <x:row r="70" ht="22" customHeight="1">
      <x:c r="A70" s="3" t="str">
        <x:v>Operating cash flow totals are unchanged by the reclassification. Other figures are as originally reported.</x:v>
      </x:c>
      <x:c r="B70" s="3"/>
      <x:c r="C70" s="3"/>
      <x:c r="D70" s="3"/>
      <x:c r="E70" s="3"/>
      <x:c r="F70" s="3"/>
    </x:row>
    <x:row r="71" ht="22" customHeight="1">
      <x:c r="A71" s="3" t="str">
        <x:v>Cash capital expenditure is calculated consistently for all years and is not added twice to investing cash flow.</x:v>
      </x:c>
      <x:c r="B71" s="3"/>
      <x:c r="C71" s="3"/>
      <x:c r="D71" s="3"/>
      <x:c r="E71" s="3"/>
      <x:c r="F71" s="3"/>
    </x:row>
    <x:row r="72" ht="22" customHeight="1">
      <x:c r="A72" s="3" t="str">
        <x:v>AI usage: AI assisted extraction, alignment and reconciliation. Source URLs are in the notes above.</x:v>
      </x:c>
      <x:c r="B72" s="3"/>
      <x:c r="C72" s="3"/>
      <x:c r="D72" s="3"/>
      <x:c r="E72" s="3"/>
      <x:c r="F72" s="3"/>
    </x:row>
    <x:row r="73" ht="22" customHeight="1">
      <x:c r="A73" s="3"/>
      <x:c r="B73" s="3"/>
      <x:c r="C73" s="3"/>
      <x:c r="D73" s="3"/>
      <x:c r="E73" s="3"/>
      <x:c r="F73" s="3"/>
    </x:row>
    <x:row r="74" ht="22" customHeight="1">
      <x:c r="A74" s="3"/>
      <x:c r="B74" s="3"/>
      <x:c r="C74" s="3"/>
      <x:c r="D74" s="3"/>
      <x:c r="E74" s="3"/>
      <x:c r="F74" s="3"/>
    </x:row>
    <x:row r="75" ht="22" customHeight="1">
      <x:c r="A75" s="3"/>
      <x:c r="B75" s="3"/>
      <x:c r="C75" s="3"/>
      <x:c r="D75" s="3"/>
      <x:c r="E75" s="3"/>
      <x:c r="F75" s="3"/>
    </x:row>
    <x:row r="76" ht="22" customHeight="1">
      <x:c r="A76" s="3"/>
      <x:c r="B76" s="3"/>
      <x:c r="C76" s="3"/>
      <x:c r="D76" s="3"/>
      <x:c r="E76" s="3"/>
      <x:c r="F76" s="3"/>
    </x:row>
    <x:row r="77" ht="22" customHeight="1">
      <x:c r="A77" s="3"/>
      <x:c r="B77" s="3"/>
      <x:c r="C77" s="3"/>
      <x:c r="D77" s="3"/>
      <x:c r="E77" s="3"/>
      <x:c r="F77" s="3"/>
    </x:row>
    <x:row r="78" ht="22" customHeight="1">
      <x:c r="A78" s="3"/>
      <x:c r="B78" s="3"/>
      <x:c r="C78" s="3"/>
      <x:c r="D78" s="3"/>
      <x:c r="E78" s="3"/>
      <x:c r="F78" s="3"/>
    </x:row>
    <x:row r="79" ht="22" customHeight="1">
      <x:c r="A79" s="3"/>
      <x:c r="B79" s="3"/>
      <x:c r="C79" s="3"/>
      <x:c r="D79" s="3"/>
      <x:c r="E79" s="3"/>
      <x:c r="F79" s="3"/>
    </x:row>
    <x:row r="80" ht="22" customHeight="1">
      <x:c r="A80" s="3"/>
      <x:c r="B80" s="3"/>
      <x:c r="C80" s="3"/>
      <x:c r="D80" s="3"/>
      <x:c r="E80" s="3"/>
      <x:c r="F80" s="3"/>
    </x:row>
  </x:sheetData>
  <x:conditionalFormatting sqref="B54:F58">
    <x:cfRule type="cellIs" dxfId="0" priority="1" operator="notEqual">
      <x:formula>0</x:formula>
    </x:cfRule>
  </x:conditionalFormatting>
  <x:pageMargins left="0.7" right="0.7" top="0.75" bottom="0.75" header="0.3" footer="0.3"/>
  <x:legacyDrawing xmlns:r="http://schemas.openxmlformats.org/officeDocument/2006/relationships" r:id="Rfae16993c95a491d"/>
</x:worksheet>
</file>