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16"/>
  <workbookPr defaultThemeVersion="166925"/>
  <xr:revisionPtr revIDLastSave="619" documentId="11_E60897F41BE170836B02CE998F75CCDC64E183C8" xr6:coauthVersionLast="47" xr6:coauthVersionMax="47" xr10:uidLastSave="{7402C786-BE3C-412A-8FE1-8CE689A935DA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7" i="1"/>
  <c r="H12" i="1"/>
  <c r="H13" i="1" s="1"/>
  <c r="I12" i="1"/>
  <c r="I13" i="1" s="1"/>
  <c r="L12" i="1"/>
  <c r="L13" i="1" s="1"/>
  <c r="K12" i="1"/>
  <c r="K13" i="1" s="1"/>
  <c r="J12" i="1"/>
  <c r="J13" i="1" s="1"/>
  <c r="L7" i="1"/>
  <c r="L5" i="1"/>
  <c r="K5" i="1"/>
  <c r="J5" i="1"/>
  <c r="I5" i="1"/>
  <c r="H5" i="1"/>
  <c r="L6" i="1"/>
  <c r="K6" i="1"/>
  <c r="J6" i="1"/>
  <c r="I6" i="1"/>
  <c r="H6" i="1"/>
  <c r="L4" i="1"/>
  <c r="K4" i="1"/>
  <c r="J4" i="1"/>
  <c r="I4" i="1"/>
  <c r="H4" i="1"/>
  <c r="K7" i="1"/>
  <c r="J7" i="1"/>
  <c r="I7" i="1"/>
  <c r="H7" i="1"/>
  <c r="K3" i="1"/>
  <c r="K9" i="1"/>
  <c r="L3" i="1"/>
  <c r="J3" i="1"/>
  <c r="I3" i="1"/>
  <c r="H3" i="1"/>
  <c r="L9" i="1"/>
  <c r="J9" i="1"/>
  <c r="I9" i="1"/>
  <c r="H9" i="1"/>
  <c r="H23" i="1" l="1"/>
  <c r="H24" i="1"/>
  <c r="H25" i="1"/>
  <c r="H26" i="1"/>
  <c r="H27" i="1"/>
  <c r="H28" i="1"/>
  <c r="H22" i="1"/>
  <c r="I23" i="1"/>
  <c r="I24" i="1"/>
  <c r="I25" i="1"/>
  <c r="I26" i="1"/>
  <c r="I22" i="1"/>
  <c r="J23" i="1"/>
  <c r="J24" i="1"/>
  <c r="J25" i="1"/>
  <c r="J26" i="1"/>
  <c r="J27" i="1"/>
  <c r="J22" i="1"/>
  <c r="L23" i="1"/>
  <c r="L24" i="1"/>
  <c r="L25" i="1"/>
  <c r="L26" i="1"/>
  <c r="L27" i="1"/>
  <c r="L22" i="1"/>
  <c r="K23" i="1"/>
  <c r="K24" i="1"/>
  <c r="K25" i="1"/>
  <c r="K26" i="1"/>
  <c r="K27" i="1"/>
  <c r="K28" i="1"/>
  <c r="K22" i="1"/>
  <c r="H15" i="1"/>
  <c r="H14" i="1"/>
  <c r="I15" i="1"/>
  <c r="I14" i="1"/>
  <c r="J15" i="1"/>
  <c r="J14" i="1"/>
  <c r="L15" i="1"/>
  <c r="L14" i="1"/>
  <c r="K15" i="1"/>
  <c r="K14" i="1"/>
  <c r="H10" i="1"/>
  <c r="I10" i="1"/>
  <c r="J10" i="1"/>
  <c r="K10" i="1"/>
  <c r="H11" i="1"/>
  <c r="H16" i="1" s="1"/>
  <c r="I11" i="1"/>
  <c r="I16" i="1" s="1"/>
  <c r="J11" i="1"/>
  <c r="J16" i="1" s="1"/>
  <c r="K11" i="1"/>
  <c r="K16" i="1" s="1"/>
  <c r="L11" i="1"/>
  <c r="L16" i="1" s="1"/>
  <c r="L10" i="1"/>
  <c r="L18" i="1" l="1"/>
  <c r="L17" i="1"/>
  <c r="K18" i="1"/>
  <c r="K17" i="1"/>
  <c r="J18" i="1"/>
  <c r="J17" i="1"/>
  <c r="I18" i="1"/>
  <c r="I17" i="1"/>
  <c r="H18" i="1"/>
  <c r="H17" i="1"/>
</calcChain>
</file>

<file path=xl/sharedStrings.xml><?xml version="1.0" encoding="utf-8"?>
<sst xmlns="http://schemas.openxmlformats.org/spreadsheetml/2006/main" count="177" uniqueCount="34">
  <si>
    <t>Store</t>
  </si>
  <si>
    <t>Product Category</t>
  </si>
  <si>
    <t>Daily Sales (in thousands of pounds)</t>
  </si>
  <si>
    <t>Average Customer Rating (on a scale of 1 to 5)</t>
  </si>
  <si>
    <t>Location</t>
  </si>
  <si>
    <t>The amount of stores in each area</t>
  </si>
  <si>
    <t>Urban</t>
  </si>
  <si>
    <t>Rural</t>
  </si>
  <si>
    <t>Electronics</t>
  </si>
  <si>
    <t>Store 1</t>
  </si>
  <si>
    <t>Store 2</t>
  </si>
  <si>
    <t>Store 3</t>
  </si>
  <si>
    <t>Store 4</t>
  </si>
  <si>
    <t>Store 5</t>
  </si>
  <si>
    <t>Min</t>
  </si>
  <si>
    <t>Q1</t>
  </si>
  <si>
    <t>Median</t>
  </si>
  <si>
    <t>Average Customer Rating</t>
  </si>
  <si>
    <t>Q3</t>
  </si>
  <si>
    <t>Max</t>
  </si>
  <si>
    <t>Apparel</t>
  </si>
  <si>
    <t>Mean</t>
  </si>
  <si>
    <t>Variance</t>
  </si>
  <si>
    <t>Range</t>
  </si>
  <si>
    <t>IQR</t>
  </si>
  <si>
    <t>StdDev</t>
  </si>
  <si>
    <t>StdDev x2</t>
  </si>
  <si>
    <t>Home Goods</t>
  </si>
  <si>
    <t>Outlier &gt;</t>
  </si>
  <si>
    <t>Outlier &lt;</t>
  </si>
  <si>
    <t>Outliers 2 (IQR)</t>
  </si>
  <si>
    <t>Anything greater than 1.5*IQR above Q3</t>
  </si>
  <si>
    <t>Anything less than 1.5*IQR below Q1</t>
  </si>
  <si>
    <t xml:space="preserve">StdDev for Monthly Sales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</si>
</sst>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2" xfId="0" applyBorder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6" xfId="0" applyBorder="1"/>
    <xf numFmtId="0" fontId="2" fillId="0" borderId="1" xfId="0" applyFont="1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 Chart to show the ratings and daily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Sheet1!$R$23</c:f>
              <c:strCache>
                <c:ptCount val="1"/>
                <c:pt idx="0">
                  <c:v>Daily Sales (in thousands of pounds)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Sheet1!$Q$24:$Q$54</c:f>
              <c:numCache>
                <c:formatCode>General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</c:numCache>
            </c:numRef>
          </c:xVal>
          <c:yVal>
            <c:numRef>
              <c:f>Sheet1!$R$24:$R$54</c:f>
              <c:numCache>
                <c:formatCode>General</c:formatCode>
                <c:ptCount val="31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25</c:v>
                </c:pt>
                <c:pt idx="6">
                  <c:v>28</c:v>
                </c:pt>
                <c:pt idx="7">
                  <c:v>10</c:v>
                </c:pt>
                <c:pt idx="8">
                  <c:v>12</c:v>
                </c:pt>
                <c:pt idx="9">
                  <c:v>15</c:v>
                </c:pt>
                <c:pt idx="10">
                  <c:v>18</c:v>
                </c:pt>
                <c:pt idx="11">
                  <c:v>20</c:v>
                </c:pt>
                <c:pt idx="12">
                  <c:v>8</c:v>
                </c:pt>
                <c:pt idx="13">
                  <c:v>10</c:v>
                </c:pt>
                <c:pt idx="14">
                  <c:v>12</c:v>
                </c:pt>
                <c:pt idx="15">
                  <c:v>14</c:v>
                </c:pt>
                <c:pt idx="16">
                  <c:v>16</c:v>
                </c:pt>
                <c:pt idx="17">
                  <c:v>18</c:v>
                </c:pt>
                <c:pt idx="18">
                  <c:v>5</c:v>
                </c:pt>
                <c:pt idx="19">
                  <c:v>8</c:v>
                </c:pt>
                <c:pt idx="20">
                  <c:v>10</c:v>
                </c:pt>
                <c:pt idx="21">
                  <c:v>12</c:v>
                </c:pt>
                <c:pt idx="22">
                  <c:v>15</c:v>
                </c:pt>
                <c:pt idx="23">
                  <c:v>20</c:v>
                </c:pt>
                <c:pt idx="24">
                  <c:v>22</c:v>
                </c:pt>
                <c:pt idx="25">
                  <c:v>18</c:v>
                </c:pt>
                <c:pt idx="26">
                  <c:v>20</c:v>
                </c:pt>
                <c:pt idx="27">
                  <c:v>22</c:v>
                </c:pt>
                <c:pt idx="28">
                  <c:v>25</c:v>
                </c:pt>
                <c:pt idx="29">
                  <c:v>28</c:v>
                </c:pt>
                <c:pt idx="30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5E-4B21-A12C-AE05357D196B}"/>
            </c:ext>
          </c:extLst>
        </c:ser>
        <c:ser>
          <c:idx val="1"/>
          <c:order val="1"/>
          <c:tx>
            <c:strRef>
              <c:f>Sheet1!$S$23</c:f>
              <c:strCache>
                <c:ptCount val="1"/>
                <c:pt idx="0">
                  <c:v>Average Customer Rating (on a scale of 1 to 5)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Sheet1!$Q$24:$Q$54</c:f>
              <c:numCache>
                <c:formatCode>General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</c:numCache>
            </c:numRef>
          </c:xVal>
          <c:yVal>
            <c:numRef>
              <c:f>Sheet1!$S$24:$S$54</c:f>
              <c:numCache>
                <c:formatCode>General</c:formatCode>
                <c:ptCount val="31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3.8</c:v>
                </c:pt>
                <c:pt idx="8">
                  <c:v>3.8</c:v>
                </c:pt>
                <c:pt idx="9">
                  <c:v>3.8</c:v>
                </c:pt>
                <c:pt idx="10">
                  <c:v>3.8</c:v>
                </c:pt>
                <c:pt idx="11">
                  <c:v>3.8</c:v>
                </c:pt>
                <c:pt idx="12">
                  <c:v>4.0999999999999996</c:v>
                </c:pt>
                <c:pt idx="13">
                  <c:v>4.0999999999999996</c:v>
                </c:pt>
                <c:pt idx="14">
                  <c:v>4.0999999999999996</c:v>
                </c:pt>
                <c:pt idx="15">
                  <c:v>4.0999999999999996</c:v>
                </c:pt>
                <c:pt idx="16">
                  <c:v>4.0999999999999996</c:v>
                </c:pt>
                <c:pt idx="17">
                  <c:v>4.0999999999999996</c:v>
                </c:pt>
                <c:pt idx="18">
                  <c:v>3.6</c:v>
                </c:pt>
                <c:pt idx="19">
                  <c:v>3.6</c:v>
                </c:pt>
                <c:pt idx="20">
                  <c:v>3.6</c:v>
                </c:pt>
                <c:pt idx="21">
                  <c:v>3.6</c:v>
                </c:pt>
                <c:pt idx="22">
                  <c:v>3.6</c:v>
                </c:pt>
                <c:pt idx="23">
                  <c:v>3.6</c:v>
                </c:pt>
                <c:pt idx="24">
                  <c:v>3.6</c:v>
                </c:pt>
                <c:pt idx="25">
                  <c:v>4.5</c:v>
                </c:pt>
                <c:pt idx="26">
                  <c:v>4.5</c:v>
                </c:pt>
                <c:pt idx="27">
                  <c:v>4.5</c:v>
                </c:pt>
                <c:pt idx="28">
                  <c:v>4.5</c:v>
                </c:pt>
                <c:pt idx="29">
                  <c:v>4.5</c:v>
                </c:pt>
                <c:pt idx="30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15E-4B21-A12C-AE05357D1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939591"/>
        <c:axId val="487949831"/>
      </c:scatterChart>
      <c:valAx>
        <c:axId val="487939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Stores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949831"/>
        <c:crosses val="autoZero"/>
        <c:crossBetween val="midCat"/>
      </c:valAx>
      <c:valAx>
        <c:axId val="487949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Rating out of 5 / Sales Prices (£)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939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Sheet1!$AD$34:$AE$34</c:f>
              <c:strCache>
                <c:ptCount val="2"/>
                <c:pt idx="0">
                  <c:v>Home Goods</c:v>
                </c:pt>
                <c:pt idx="1">
                  <c:v>4.5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Sheet1!$AF$3:$AF$33</c:f>
              <c:multiLvlStrCache>
                <c:ptCount val="1"/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Rural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Urban</c:v>
                  </c:pt>
                </c:lvl>
                <c:lvl>
                  <c:pt idx="0">
                    <c:v>Location</c:v>
                  </c:pt>
                </c:lvl>
              </c:multiLvlStrCache>
            </c:multiLvlStrRef>
          </c:cat>
          <c:val>
            <c:numRef>
              <c:f>Sheet1!$AF$34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13-47D3-A338-F244C3CDF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32060423"/>
        <c:axId val="1432062471"/>
      </c:barChart>
      <c:catAx>
        <c:axId val="1432060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062471"/>
        <c:crosses val="autoZero"/>
        <c:auto val="1"/>
        <c:lblAlgn val="ctr"/>
        <c:lblOffset val="100"/>
        <c:noMultiLvlLbl val="0"/>
      </c:catAx>
      <c:valAx>
        <c:axId val="1432062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060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295275</xdr:colOff>
      <xdr:row>27</xdr:row>
      <xdr:rowOff>0</xdr:rowOff>
    </xdr:from>
    <xdr:to>
      <xdr:col>26</xdr:col>
      <xdr:colOff>600075</xdr:colOff>
      <xdr:row>41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70083BF-2574-07F2-5F13-C4A3B71E1B6A}"/>
            </a:ext>
            <a:ext uri="{147F2762-F138-4A5C-976F-8EAC2B608ADB}">
              <a16:predDERef xmlns:a16="http://schemas.microsoft.com/office/drawing/2014/main" pred="{97F2AE9C-625A-2CAA-8019-C4619DC42F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495300</xdr:colOff>
      <xdr:row>4</xdr:row>
      <xdr:rowOff>47625</xdr:rowOff>
    </xdr:from>
    <xdr:to>
      <xdr:col>41</xdr:col>
      <xdr:colOff>190500</xdr:colOff>
      <xdr:row>18</xdr:row>
      <xdr:rowOff>123825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EA8936A-AE57-A7C8-C527-BB0C0074B83E}"/>
            </a:ext>
            <a:ext uri="{147F2762-F138-4A5C-976F-8EAC2B608ADB}">
              <a16:predDERef xmlns:a16="http://schemas.microsoft.com/office/drawing/2014/main" pred="{470083BF-2574-07F2-5F13-C4A3B71E1B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4"/>
  <sheetViews>
    <sheetView tabSelected="1" topLeftCell="AA6" workbookViewId="0">
      <selection activeCell="W47" sqref="W47"/>
    </sheetView>
  </sheetViews>
  <sheetFormatPr defaultRowHeight="15"/>
  <cols>
    <col min="2" max="2" width="16" customWidth="1"/>
    <col min="3" max="3" width="31.5703125" customWidth="1"/>
    <col min="4" max="4" width="40.28515625" customWidth="1"/>
    <col min="7" max="7" width="35.140625" customWidth="1"/>
    <col min="14" max="14" width="8.85546875" customWidth="1"/>
    <col min="15" max="15" width="14.28515625" customWidth="1"/>
    <col min="16" max="16" width="16.85546875" customWidth="1"/>
    <col min="19" max="19" width="39.42578125" customWidth="1"/>
    <col min="30" max="30" width="16.7109375" customWidth="1"/>
    <col min="31" max="31" width="41.5703125" customWidth="1"/>
  </cols>
  <sheetData>
    <row r="1" spans="1:32" ht="17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12" t="s">
        <v>2</v>
      </c>
      <c r="I1" s="12"/>
      <c r="J1" s="12"/>
      <c r="K1" s="12"/>
      <c r="L1" s="12"/>
      <c r="O1" s="16" t="s">
        <v>5</v>
      </c>
      <c r="P1" s="17"/>
      <c r="R1" s="1" t="s">
        <v>6</v>
      </c>
      <c r="S1" s="1" t="s">
        <v>7</v>
      </c>
    </row>
    <row r="2" spans="1:32">
      <c r="A2" s="1">
        <v>1</v>
      </c>
      <c r="B2" s="3" t="s">
        <v>8</v>
      </c>
      <c r="C2" s="1">
        <v>12</v>
      </c>
      <c r="D2" s="3">
        <v>4.2</v>
      </c>
      <c r="E2" s="1" t="s">
        <v>6</v>
      </c>
      <c r="G2" s="1" t="s">
        <v>0</v>
      </c>
      <c r="H2" s="5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0"/>
      <c r="O2" s="1" t="s">
        <v>6</v>
      </c>
      <c r="P2" s="1">
        <v>18</v>
      </c>
      <c r="Q2" s="10"/>
      <c r="R2" s="15">
        <v>12</v>
      </c>
      <c r="S2" s="15">
        <v>8</v>
      </c>
    </row>
    <row r="3" spans="1:32">
      <c r="A3" s="1">
        <v>1</v>
      </c>
      <c r="B3" s="3" t="s">
        <v>8</v>
      </c>
      <c r="C3" s="1">
        <v>15</v>
      </c>
      <c r="D3" s="3">
        <v>4.2</v>
      </c>
      <c r="E3" s="1" t="s">
        <v>6</v>
      </c>
      <c r="G3" s="6" t="s">
        <v>14</v>
      </c>
      <c r="H3" s="1">
        <f>MIN(C2:C8)</f>
        <v>12</v>
      </c>
      <c r="I3" s="1">
        <f>MIN(C9:C13)</f>
        <v>10</v>
      </c>
      <c r="J3" s="1">
        <f>MIN(C14:C19)</f>
        <v>8</v>
      </c>
      <c r="K3" s="1">
        <f>MIN(C20:C26)</f>
        <v>5</v>
      </c>
      <c r="L3" s="1">
        <f>MIN(C27:C32)</f>
        <v>18</v>
      </c>
      <c r="O3" s="1" t="s">
        <v>7</v>
      </c>
      <c r="P3" s="1">
        <v>13</v>
      </c>
      <c r="R3" s="1">
        <v>15</v>
      </c>
      <c r="S3" s="1">
        <v>10</v>
      </c>
      <c r="AD3" s="1" t="s">
        <v>1</v>
      </c>
      <c r="AE3" s="1" t="s">
        <v>3</v>
      </c>
      <c r="AF3" s="1" t="s">
        <v>4</v>
      </c>
    </row>
    <row r="4" spans="1:32">
      <c r="A4" s="1">
        <v>1</v>
      </c>
      <c r="B4" s="3" t="s">
        <v>8</v>
      </c>
      <c r="C4" s="1">
        <v>18</v>
      </c>
      <c r="D4" s="3">
        <v>4.2</v>
      </c>
      <c r="E4" s="1" t="s">
        <v>6</v>
      </c>
      <c r="G4" s="6" t="s">
        <v>15</v>
      </c>
      <c r="H4" s="1">
        <f>QUARTILE(C2:C8,1)</f>
        <v>16.5</v>
      </c>
      <c r="I4" s="1">
        <f>QUARTILE(C9:C13,1)</f>
        <v>12</v>
      </c>
      <c r="J4" s="1">
        <f>QUARTILE(C14:C19,1)</f>
        <v>10.5</v>
      </c>
      <c r="K4" s="1">
        <f>QUARTILE(C20:C26,1)</f>
        <v>9</v>
      </c>
      <c r="L4" s="1">
        <f>QUARTILE(C27:C32,1)</f>
        <v>20.5</v>
      </c>
      <c r="R4" s="1">
        <v>18</v>
      </c>
      <c r="S4" s="1">
        <v>12</v>
      </c>
      <c r="AD4" s="3" t="s">
        <v>8</v>
      </c>
      <c r="AE4" s="3">
        <v>4.2</v>
      </c>
      <c r="AF4" s="1" t="s">
        <v>6</v>
      </c>
    </row>
    <row r="5" spans="1:32">
      <c r="A5" s="1">
        <v>1</v>
      </c>
      <c r="B5" s="3" t="s">
        <v>8</v>
      </c>
      <c r="C5" s="1">
        <v>20</v>
      </c>
      <c r="D5" s="3">
        <v>4.2</v>
      </c>
      <c r="E5" s="1" t="s">
        <v>6</v>
      </c>
      <c r="G5" s="6" t="s">
        <v>16</v>
      </c>
      <c r="H5" s="1">
        <f>MEDIAN(C2:C8)</f>
        <v>20</v>
      </c>
      <c r="I5" s="1">
        <f>MEDIAN(C9:C13)</f>
        <v>15</v>
      </c>
      <c r="J5" s="1">
        <f>MEDIAN(C14:C19)</f>
        <v>13</v>
      </c>
      <c r="K5" s="1">
        <f>MEDIAN(C20:C26)</f>
        <v>12</v>
      </c>
      <c r="L5" s="1">
        <f>MEDIAN(C27:C32)</f>
        <v>23.5</v>
      </c>
      <c r="N5" s="11"/>
      <c r="O5" s="16" t="s">
        <v>17</v>
      </c>
      <c r="P5" s="17"/>
      <c r="R5" s="1">
        <v>20</v>
      </c>
      <c r="S5" s="1">
        <v>14</v>
      </c>
      <c r="AD5" s="3" t="s">
        <v>8</v>
      </c>
      <c r="AE5" s="3">
        <v>4.2</v>
      </c>
      <c r="AF5" s="1" t="s">
        <v>6</v>
      </c>
    </row>
    <row r="6" spans="1:32">
      <c r="A6" s="1">
        <v>1</v>
      </c>
      <c r="B6" s="3" t="s">
        <v>8</v>
      </c>
      <c r="C6" s="1">
        <v>20</v>
      </c>
      <c r="D6" s="3">
        <v>4.2</v>
      </c>
      <c r="E6" s="1" t="s">
        <v>6</v>
      </c>
      <c r="G6" s="6" t="s">
        <v>18</v>
      </c>
      <c r="H6" s="1">
        <f>QUARTILE(C2:C8,3)</f>
        <v>22.5</v>
      </c>
      <c r="I6" s="1">
        <f>QUARTILE(C9:C13,3)</f>
        <v>18</v>
      </c>
      <c r="J6" s="1">
        <f>QUARTILE(C14:C19,3)</f>
        <v>15.5</v>
      </c>
      <c r="K6" s="1">
        <f>QUARTILE(C20:C26,3)</f>
        <v>17.5</v>
      </c>
      <c r="L6" s="1">
        <f>QUARTILE(C27:C32,3)</f>
        <v>27.25</v>
      </c>
      <c r="O6" s="1" t="s">
        <v>6</v>
      </c>
      <c r="P6" s="1">
        <f>AVERAGE(D2:D13)</f>
        <v>4.0333333333333323</v>
      </c>
      <c r="R6" s="1">
        <v>20</v>
      </c>
      <c r="S6" s="1">
        <v>16</v>
      </c>
      <c r="AD6" s="3" t="s">
        <v>8</v>
      </c>
      <c r="AE6" s="3">
        <v>4.2</v>
      </c>
      <c r="AF6" s="1" t="s">
        <v>6</v>
      </c>
    </row>
    <row r="7" spans="1:32">
      <c r="A7" s="1">
        <v>1</v>
      </c>
      <c r="B7" s="3" t="s">
        <v>8</v>
      </c>
      <c r="C7" s="1">
        <v>25</v>
      </c>
      <c r="D7" s="3">
        <v>4.2</v>
      </c>
      <c r="E7" s="1" t="s">
        <v>6</v>
      </c>
      <c r="G7" s="6" t="s">
        <v>19</v>
      </c>
      <c r="H7" s="1">
        <f>MAX(C2:C8)</f>
        <v>28</v>
      </c>
      <c r="I7" s="1">
        <f>MAX(C9:C13)</f>
        <v>20</v>
      </c>
      <c r="J7" s="1">
        <f>MAX(C14:C19)</f>
        <v>18</v>
      </c>
      <c r="K7" s="1">
        <f>MAX(C20:C26)</f>
        <v>22</v>
      </c>
      <c r="L7" s="1">
        <f>MAX(C27:C32)</f>
        <v>30</v>
      </c>
      <c r="N7" s="11"/>
      <c r="O7" s="1" t="s">
        <v>7</v>
      </c>
      <c r="P7" s="1">
        <f>AVERAGE(D14:D26)</f>
        <v>3.8307692307692318</v>
      </c>
      <c r="R7" s="1">
        <v>25</v>
      </c>
      <c r="S7" s="1">
        <v>18</v>
      </c>
      <c r="AD7" s="3" t="s">
        <v>8</v>
      </c>
      <c r="AE7" s="3">
        <v>4.2</v>
      </c>
      <c r="AF7" s="1" t="s">
        <v>6</v>
      </c>
    </row>
    <row r="8" spans="1:32">
      <c r="A8" s="1">
        <v>1</v>
      </c>
      <c r="B8" s="3" t="s">
        <v>8</v>
      </c>
      <c r="C8" s="1">
        <v>28</v>
      </c>
      <c r="D8" s="3">
        <v>4.2</v>
      </c>
      <c r="E8" s="1" t="s">
        <v>6</v>
      </c>
      <c r="N8" s="11"/>
      <c r="R8" s="1">
        <v>28</v>
      </c>
      <c r="S8" s="1">
        <v>5</v>
      </c>
      <c r="AD8" s="3" t="s">
        <v>8</v>
      </c>
      <c r="AE8" s="3">
        <v>4.2</v>
      </c>
      <c r="AF8" s="1" t="s">
        <v>6</v>
      </c>
    </row>
    <row r="9" spans="1:32">
      <c r="A9" s="1">
        <v>2</v>
      </c>
      <c r="B9" s="4" t="s">
        <v>20</v>
      </c>
      <c r="C9" s="1">
        <v>10</v>
      </c>
      <c r="D9" s="4">
        <v>3.8</v>
      </c>
      <c r="E9" s="1" t="s">
        <v>6</v>
      </c>
      <c r="G9" s="1" t="s">
        <v>21</v>
      </c>
      <c r="H9" s="1">
        <f>SUM(C2:C8)/6</f>
        <v>23</v>
      </c>
      <c r="I9" s="1">
        <f>SUM(C9:C13)/5</f>
        <v>15</v>
      </c>
      <c r="J9" s="1">
        <f>SUM(C14:C19)/6</f>
        <v>13</v>
      </c>
      <c r="K9" s="1">
        <f>SUM(C20:C26)/7</f>
        <v>13.142857142857142</v>
      </c>
      <c r="L9" s="1">
        <f>SUM(C27:C32)/6</f>
        <v>23.833333333333332</v>
      </c>
      <c r="N9" s="11"/>
      <c r="O9" s="19" t="s">
        <v>22</v>
      </c>
      <c r="P9" s="19"/>
      <c r="R9" s="1">
        <v>10</v>
      </c>
      <c r="S9" s="1">
        <v>8</v>
      </c>
      <c r="AD9" s="3" t="s">
        <v>8</v>
      </c>
      <c r="AE9" s="3">
        <v>4.2</v>
      </c>
      <c r="AF9" s="1" t="s">
        <v>6</v>
      </c>
    </row>
    <row r="10" spans="1:32">
      <c r="A10" s="1">
        <v>2</v>
      </c>
      <c r="B10" s="4" t="s">
        <v>20</v>
      </c>
      <c r="C10" s="1">
        <v>12</v>
      </c>
      <c r="D10" s="4">
        <v>3.8</v>
      </c>
      <c r="E10" s="1" t="s">
        <v>6</v>
      </c>
      <c r="G10" s="1" t="s">
        <v>23</v>
      </c>
      <c r="H10" s="1">
        <f>H7-H3</f>
        <v>16</v>
      </c>
      <c r="I10" s="1">
        <f>I7-I3</f>
        <v>10</v>
      </c>
      <c r="J10" s="1">
        <f>J7-J3</f>
        <v>10</v>
      </c>
      <c r="K10" s="1">
        <f>K7-K3</f>
        <v>17</v>
      </c>
      <c r="L10" s="1">
        <f>L7-L3</f>
        <v>12</v>
      </c>
      <c r="O10" s="1" t="s">
        <v>9</v>
      </c>
      <c r="P10" s="14">
        <v>29.9</v>
      </c>
      <c r="R10" s="1">
        <v>12</v>
      </c>
      <c r="S10" s="1">
        <v>10</v>
      </c>
      <c r="AD10" s="3" t="s">
        <v>8</v>
      </c>
      <c r="AE10" s="3">
        <v>4.2</v>
      </c>
      <c r="AF10" s="1" t="s">
        <v>6</v>
      </c>
    </row>
    <row r="11" spans="1:32">
      <c r="A11" s="1">
        <v>2</v>
      </c>
      <c r="B11" s="4" t="s">
        <v>20</v>
      </c>
      <c r="C11" s="1">
        <v>15</v>
      </c>
      <c r="D11" s="4">
        <v>3.8</v>
      </c>
      <c r="E11" s="1" t="s">
        <v>6</v>
      </c>
      <c r="G11" s="1" t="s">
        <v>24</v>
      </c>
      <c r="H11" s="1">
        <f>H6-H4</f>
        <v>6</v>
      </c>
      <c r="I11" s="1">
        <f>I6-I4</f>
        <v>6</v>
      </c>
      <c r="J11" s="1">
        <f>J6-J4</f>
        <v>5</v>
      </c>
      <c r="K11" s="1">
        <f>K6-K4</f>
        <v>8.5</v>
      </c>
      <c r="L11" s="1">
        <f>L6-L4</f>
        <v>6.75</v>
      </c>
      <c r="O11" s="1" t="s">
        <v>10</v>
      </c>
      <c r="P11" s="14">
        <v>13.6</v>
      </c>
      <c r="R11" s="1">
        <v>15</v>
      </c>
      <c r="S11" s="1">
        <v>12</v>
      </c>
      <c r="AD11" s="4" t="s">
        <v>20</v>
      </c>
      <c r="AE11" s="4">
        <v>3.8</v>
      </c>
      <c r="AF11" s="1" t="s">
        <v>6</v>
      </c>
    </row>
    <row r="12" spans="1:32">
      <c r="A12" s="1">
        <v>2</v>
      </c>
      <c r="B12" s="4" t="s">
        <v>20</v>
      </c>
      <c r="C12" s="1">
        <v>18</v>
      </c>
      <c r="D12" s="4">
        <v>3.8</v>
      </c>
      <c r="E12" s="1" t="s">
        <v>6</v>
      </c>
      <c r="G12" s="1" t="s">
        <v>25</v>
      </c>
      <c r="H12" s="1">
        <f>_xlfn.STDEV.P(C2:C8)</f>
        <v>5.091008480344418</v>
      </c>
      <c r="I12" s="1">
        <f>_xlfn.STDEV.P(C9:C13)</f>
        <v>3.687817782917155</v>
      </c>
      <c r="J12" s="1">
        <f>_xlfn.STDEV.P(C14:C19)</f>
        <v>3.415650255319866</v>
      </c>
      <c r="K12" s="1">
        <f>_xlfn.STDEV.P(C20:C26)</f>
        <v>5.7676083537675282</v>
      </c>
      <c r="L12" s="1">
        <f>_xlfn.STDEV.P(C27:C32)</f>
        <v>4.2589774463935459</v>
      </c>
      <c r="O12" s="1" t="s">
        <v>11</v>
      </c>
      <c r="P12" s="14">
        <v>13.31</v>
      </c>
      <c r="R12" s="1">
        <v>18</v>
      </c>
      <c r="S12" s="1">
        <v>15</v>
      </c>
      <c r="AD12" s="4" t="s">
        <v>20</v>
      </c>
      <c r="AE12" s="4">
        <v>3.8</v>
      </c>
      <c r="AF12" s="1" t="s">
        <v>6</v>
      </c>
    </row>
    <row r="13" spans="1:32">
      <c r="A13" s="1">
        <v>2</v>
      </c>
      <c r="B13" s="4" t="s">
        <v>20</v>
      </c>
      <c r="C13" s="1">
        <v>20</v>
      </c>
      <c r="D13" s="4">
        <v>3.8</v>
      </c>
      <c r="E13" s="1" t="s">
        <v>6</v>
      </c>
      <c r="G13" s="1" t="s">
        <v>26</v>
      </c>
      <c r="H13" s="1">
        <f>H12*2</f>
        <v>10.182016960688836</v>
      </c>
      <c r="I13" s="1">
        <f t="shared" ref="I13:L13" si="0">I12*2</f>
        <v>7.37563556583431</v>
      </c>
      <c r="J13" s="1">
        <f t="shared" si="0"/>
        <v>6.831300510639732</v>
      </c>
      <c r="K13" s="1">
        <f t="shared" si="0"/>
        <v>11.535216707535056</v>
      </c>
      <c r="L13" s="1">
        <f t="shared" si="0"/>
        <v>8.5179548927870918</v>
      </c>
      <c r="O13" s="1" t="s">
        <v>12</v>
      </c>
      <c r="P13" s="14">
        <v>36.53</v>
      </c>
      <c r="R13" s="1">
        <v>20</v>
      </c>
      <c r="S13" s="1">
        <v>20</v>
      </c>
      <c r="AD13" s="4" t="s">
        <v>20</v>
      </c>
      <c r="AE13" s="4">
        <v>3.8</v>
      </c>
      <c r="AF13" s="1" t="s">
        <v>6</v>
      </c>
    </row>
    <row r="14" spans="1:32">
      <c r="A14" s="1">
        <v>3</v>
      </c>
      <c r="B14" s="2" t="s">
        <v>27</v>
      </c>
      <c r="C14" s="1">
        <v>8</v>
      </c>
      <c r="D14" s="2">
        <v>4.0999999999999996</v>
      </c>
      <c r="E14" s="1" t="s">
        <v>7</v>
      </c>
      <c r="G14" s="6" t="s">
        <v>28</v>
      </c>
      <c r="H14" s="1">
        <f>H9+H13</f>
        <v>33.182016960688834</v>
      </c>
      <c r="I14" s="1">
        <f t="shared" ref="I14:L14" si="1">I9+I13</f>
        <v>22.375635565834308</v>
      </c>
      <c r="J14" s="1">
        <f t="shared" si="1"/>
        <v>19.831300510639732</v>
      </c>
      <c r="K14" s="1">
        <f t="shared" si="1"/>
        <v>24.678073850392199</v>
      </c>
      <c r="L14" s="1">
        <f t="shared" si="1"/>
        <v>32.351288226120424</v>
      </c>
      <c r="O14" s="1" t="s">
        <v>13</v>
      </c>
      <c r="P14" s="14">
        <v>19.25</v>
      </c>
      <c r="R14" s="1">
        <v>18</v>
      </c>
      <c r="S14" s="1">
        <v>22</v>
      </c>
      <c r="AD14" s="4" t="s">
        <v>20</v>
      </c>
      <c r="AE14" s="4">
        <v>3.8</v>
      </c>
      <c r="AF14" s="1" t="s">
        <v>6</v>
      </c>
    </row>
    <row r="15" spans="1:32">
      <c r="A15" s="1">
        <v>3</v>
      </c>
      <c r="B15" s="2" t="s">
        <v>27</v>
      </c>
      <c r="C15" s="1">
        <v>10</v>
      </c>
      <c r="D15" s="2">
        <v>4.0999999999999996</v>
      </c>
      <c r="E15" s="1" t="s">
        <v>7</v>
      </c>
      <c r="G15" s="6" t="s">
        <v>29</v>
      </c>
      <c r="H15" s="1">
        <f>H9-H13</f>
        <v>12.817983039311164</v>
      </c>
      <c r="I15" s="1">
        <f t="shared" ref="I15:L15" si="2">I9-I13</f>
        <v>7.62436443416569</v>
      </c>
      <c r="J15" s="1">
        <f t="shared" si="2"/>
        <v>6.168699489360268</v>
      </c>
      <c r="K15" s="1">
        <f t="shared" si="2"/>
        <v>1.6076404353220859</v>
      </c>
      <c r="L15" s="1">
        <f t="shared" si="2"/>
        <v>15.31537844054624</v>
      </c>
      <c r="R15" s="1">
        <v>20</v>
      </c>
      <c r="AD15" s="4" t="s">
        <v>20</v>
      </c>
      <c r="AE15" s="4">
        <v>3.8</v>
      </c>
      <c r="AF15" s="1" t="s">
        <v>6</v>
      </c>
    </row>
    <row r="16" spans="1:32">
      <c r="A16" s="1">
        <v>3</v>
      </c>
      <c r="B16" s="2" t="s">
        <v>27</v>
      </c>
      <c r="C16" s="1">
        <v>12</v>
      </c>
      <c r="D16" s="2">
        <v>4.0999999999999996</v>
      </c>
      <c r="E16" s="1" t="s">
        <v>7</v>
      </c>
      <c r="G16" s="6" t="s">
        <v>30</v>
      </c>
      <c r="H16" s="9">
        <f>H11*1.5</f>
        <v>9</v>
      </c>
      <c r="I16" s="9">
        <f t="shared" ref="I16:L16" si="3">I11*1.5</f>
        <v>9</v>
      </c>
      <c r="J16" s="9">
        <f t="shared" si="3"/>
        <v>7.5</v>
      </c>
      <c r="K16" s="9">
        <f t="shared" si="3"/>
        <v>12.75</v>
      </c>
      <c r="L16" s="9">
        <f t="shared" si="3"/>
        <v>10.125</v>
      </c>
      <c r="N16" s="11"/>
      <c r="R16" s="1">
        <v>22</v>
      </c>
      <c r="AD16" s="2" t="s">
        <v>27</v>
      </c>
      <c r="AE16" s="2">
        <v>4.0999999999999996</v>
      </c>
      <c r="AF16" s="1" t="s">
        <v>7</v>
      </c>
    </row>
    <row r="17" spans="1:32">
      <c r="A17" s="1">
        <v>3</v>
      </c>
      <c r="B17" s="2" t="s">
        <v>27</v>
      </c>
      <c r="C17" s="1">
        <v>14</v>
      </c>
      <c r="D17" s="2">
        <v>4.0999999999999996</v>
      </c>
      <c r="E17" s="1" t="s">
        <v>7</v>
      </c>
      <c r="G17" s="7" t="s">
        <v>31</v>
      </c>
      <c r="H17" s="1">
        <f>H6-H16</f>
        <v>13.5</v>
      </c>
      <c r="I17" s="1">
        <f t="shared" ref="I17:L17" si="4">I6-I16</f>
        <v>9</v>
      </c>
      <c r="J17" s="1">
        <f t="shared" si="4"/>
        <v>8</v>
      </c>
      <c r="K17" s="1">
        <f t="shared" si="4"/>
        <v>4.75</v>
      </c>
      <c r="L17" s="1">
        <f t="shared" si="4"/>
        <v>17.125</v>
      </c>
      <c r="N17" s="11"/>
      <c r="R17" s="1">
        <v>25</v>
      </c>
      <c r="AD17" s="2" t="s">
        <v>27</v>
      </c>
      <c r="AE17" s="2">
        <v>4.0999999999999996</v>
      </c>
      <c r="AF17" s="1" t="s">
        <v>7</v>
      </c>
    </row>
    <row r="18" spans="1:32">
      <c r="A18" s="1">
        <v>3</v>
      </c>
      <c r="B18" s="2" t="s">
        <v>27</v>
      </c>
      <c r="C18" s="1">
        <v>16</v>
      </c>
      <c r="D18" s="2">
        <v>4.0999999999999996</v>
      </c>
      <c r="E18" s="1" t="s">
        <v>7</v>
      </c>
      <c r="G18" s="8" t="s">
        <v>32</v>
      </c>
      <c r="H18" s="1">
        <f>H4-H16</f>
        <v>7.5</v>
      </c>
      <c r="I18" s="1">
        <f t="shared" ref="I18:L18" si="5">I4-I16</f>
        <v>3</v>
      </c>
      <c r="J18" s="1">
        <f t="shared" si="5"/>
        <v>3</v>
      </c>
      <c r="K18" s="1">
        <f t="shared" si="5"/>
        <v>-3.75</v>
      </c>
      <c r="L18" s="1">
        <f t="shared" si="5"/>
        <v>10.375</v>
      </c>
      <c r="N18" s="11"/>
      <c r="R18" s="1">
        <v>28</v>
      </c>
      <c r="AD18" s="2" t="s">
        <v>27</v>
      </c>
      <c r="AE18" s="2">
        <v>4.0999999999999996</v>
      </c>
      <c r="AF18" s="1" t="s">
        <v>7</v>
      </c>
    </row>
    <row r="19" spans="1:32">
      <c r="A19" s="1">
        <v>3</v>
      </c>
      <c r="B19" s="2" t="s">
        <v>27</v>
      </c>
      <c r="C19" s="1">
        <v>18</v>
      </c>
      <c r="D19" s="2">
        <v>4.0999999999999996</v>
      </c>
      <c r="E19" s="1" t="s">
        <v>7</v>
      </c>
      <c r="N19" s="11"/>
      <c r="R19" s="1">
        <v>30</v>
      </c>
      <c r="AD19" s="2" t="s">
        <v>27</v>
      </c>
      <c r="AE19" s="2">
        <v>4.0999999999999996</v>
      </c>
      <c r="AF19" s="1" t="s">
        <v>7</v>
      </c>
    </row>
    <row r="20" spans="1:32">
      <c r="A20" s="1">
        <v>4</v>
      </c>
      <c r="B20" s="3" t="s">
        <v>8</v>
      </c>
      <c r="C20" s="1">
        <v>5</v>
      </c>
      <c r="D20" s="3">
        <v>3.6</v>
      </c>
      <c r="E20" s="1" t="s">
        <v>7</v>
      </c>
      <c r="H20" s="16" t="s">
        <v>33</v>
      </c>
      <c r="I20" s="18"/>
      <c r="J20" s="18"/>
      <c r="K20" s="18"/>
      <c r="L20" s="17"/>
      <c r="N20" s="11"/>
      <c r="AD20" s="2" t="s">
        <v>27</v>
      </c>
      <c r="AE20" s="2">
        <v>4.0999999999999996</v>
      </c>
      <c r="AF20" s="1" t="s">
        <v>7</v>
      </c>
    </row>
    <row r="21" spans="1:32">
      <c r="A21" s="1">
        <v>4</v>
      </c>
      <c r="B21" s="3" t="s">
        <v>8</v>
      </c>
      <c r="C21" s="1">
        <v>8</v>
      </c>
      <c r="D21" s="3">
        <v>3.6</v>
      </c>
      <c r="E21" s="1" t="s">
        <v>7</v>
      </c>
      <c r="H21" s="1" t="s">
        <v>9</v>
      </c>
      <c r="I21" s="1" t="s">
        <v>10</v>
      </c>
      <c r="J21" s="1" t="s">
        <v>11</v>
      </c>
      <c r="K21" s="1" t="s">
        <v>12</v>
      </c>
      <c r="L21" s="1" t="s">
        <v>13</v>
      </c>
      <c r="AD21" s="2" t="s">
        <v>27</v>
      </c>
      <c r="AE21" s="2">
        <v>4.0999999999999996</v>
      </c>
      <c r="AF21" s="1" t="s">
        <v>7</v>
      </c>
    </row>
    <row r="22" spans="1:32">
      <c r="A22" s="1">
        <v>4</v>
      </c>
      <c r="B22" s="3" t="s">
        <v>8</v>
      </c>
      <c r="C22" s="1">
        <v>10</v>
      </c>
      <c r="D22" s="3">
        <v>3.6</v>
      </c>
      <c r="E22" s="1" t="s">
        <v>7</v>
      </c>
      <c r="H22" s="1">
        <f>_xlfn.NORM.DIST(C2,$H$9,$H$12,FALSE)</f>
        <v>7.5919527421859307E-3</v>
      </c>
      <c r="I22" s="1">
        <f>_xlfn.NORM.DIST(C9,$I$9,$I$12,FALSE)</f>
        <v>4.3149214022063752E-2</v>
      </c>
      <c r="J22" s="1">
        <f>_xlfn.NORM.DIST(C14,$J$9,$J$12,FALSE)</f>
        <v>4.0005633749674134E-2</v>
      </c>
      <c r="K22" s="1">
        <f>_xlfn.NORM.DIST(C20,$K$9,$K$12,FALSE)</f>
        <v>2.5532023327766638E-2</v>
      </c>
      <c r="L22" s="1">
        <f>_xlfn.NORM.DIST(C27,$L$9,$L$12,FALSE)</f>
        <v>3.6664503864731066E-2</v>
      </c>
      <c r="AD22" s="3" t="s">
        <v>8</v>
      </c>
      <c r="AE22" s="3">
        <v>3.6</v>
      </c>
      <c r="AF22" s="1" t="s">
        <v>7</v>
      </c>
    </row>
    <row r="23" spans="1:32">
      <c r="A23" s="1">
        <v>4</v>
      </c>
      <c r="B23" s="3" t="s">
        <v>8</v>
      </c>
      <c r="C23" s="1">
        <v>12</v>
      </c>
      <c r="D23" s="3">
        <v>3.6</v>
      </c>
      <c r="E23" s="1" t="s">
        <v>7</v>
      </c>
      <c r="H23" s="1">
        <f>_xlfn.NORM.DIST(C3,$H$9,$H$12,FALSE)</f>
        <v>2.279850892544653E-2</v>
      </c>
      <c r="I23" s="1">
        <f>_xlfn.NORM.DIST(C10,$I$9,$I$12,FALSE)</f>
        <v>7.7703437453458118E-2</v>
      </c>
      <c r="J23" s="1">
        <f>_xlfn.NORM.DIST(C15,$J$9,$J$12,FALSE)</f>
        <v>7.9418756923871417E-2</v>
      </c>
      <c r="K23" s="1">
        <f>_xlfn.NORM.DIST(C21,$K$9,$K$12,FALSE)</f>
        <v>4.6479587404392148E-2</v>
      </c>
      <c r="L23" s="1">
        <f>_xlfn.NORM.DIST(C28,$L$9,$L$12,FALSE)</f>
        <v>6.2472974272933302E-2</v>
      </c>
      <c r="Q23" s="1" t="s">
        <v>0</v>
      </c>
      <c r="R23" s="1" t="s">
        <v>2</v>
      </c>
      <c r="S23" s="1" t="s">
        <v>3</v>
      </c>
      <c r="AD23" s="3" t="s">
        <v>8</v>
      </c>
      <c r="AE23" s="3">
        <v>3.6</v>
      </c>
      <c r="AF23" s="1" t="s">
        <v>7</v>
      </c>
    </row>
    <row r="24" spans="1:32">
      <c r="A24" s="1">
        <v>4</v>
      </c>
      <c r="B24" s="3" t="s">
        <v>8</v>
      </c>
      <c r="C24" s="1">
        <v>15</v>
      </c>
      <c r="D24" s="3">
        <v>3.6</v>
      </c>
      <c r="E24" s="1" t="s">
        <v>7</v>
      </c>
      <c r="H24" s="1">
        <f>_xlfn.NORM.DIST(C4,$H$9,$H$12,FALSE)</f>
        <v>4.8378589035178297E-2</v>
      </c>
      <c r="I24" s="1">
        <f>_xlfn.NORM.DIST(C11,$I$9,$I$12,FALSE)</f>
        <v>0.10817841441337687</v>
      </c>
      <c r="J24" s="1">
        <f>_xlfn.NORM.DIST(C16,$J$9,$J$12,FALSE)</f>
        <v>0.1118984447341695</v>
      </c>
      <c r="K24" s="1">
        <f>_xlfn.NORM.DIST(C22,$K$9,$K$12,FALSE)</f>
        <v>5.9626075707617139E-2</v>
      </c>
      <c r="L24" s="1">
        <f>_xlfn.NORM.DIST(C29,$L$9,$L$12,FALSE)</f>
        <v>8.5382259027977747E-2</v>
      </c>
      <c r="Q24" s="1">
        <v>1</v>
      </c>
      <c r="R24" s="1">
        <v>12</v>
      </c>
      <c r="S24" s="3">
        <v>4.2</v>
      </c>
      <c r="AD24" s="3" t="s">
        <v>8</v>
      </c>
      <c r="AE24" s="3">
        <v>3.6</v>
      </c>
      <c r="AF24" s="1" t="s">
        <v>7</v>
      </c>
    </row>
    <row r="25" spans="1:32">
      <c r="A25" s="1">
        <v>4</v>
      </c>
      <c r="B25" s="3" t="s">
        <v>8</v>
      </c>
      <c r="C25" s="1">
        <v>20</v>
      </c>
      <c r="D25" s="3">
        <v>3.6</v>
      </c>
      <c r="E25" s="1" t="s">
        <v>7</v>
      </c>
      <c r="H25" s="1">
        <f>_xlfn.NORM.DIST(C5,$H$9,$H$12,FALSE)</f>
        <v>6.5872348650537663E-2</v>
      </c>
      <c r="I25" s="1">
        <f>_xlfn.NORM.DIST(C12,$I$9,$I$12,FALSE)</f>
        <v>7.7703437453458118E-2</v>
      </c>
      <c r="J25" s="1">
        <f>_xlfn.NORM.DIST(C17,$J$9,$J$12,FALSE)</f>
        <v>0.1118984447341695</v>
      </c>
      <c r="K25" s="1">
        <f>_xlfn.NORM.DIST(C23,$K$9,$K$12,FALSE)</f>
        <v>6.7824761768286043E-2</v>
      </c>
      <c r="L25" s="1">
        <f>_xlfn.NORM.DIST(C30,$L$9,$L$12,FALSE)</f>
        <v>9.0221567673403405E-2</v>
      </c>
      <c r="Q25" s="1">
        <v>1</v>
      </c>
      <c r="R25" s="1">
        <v>15</v>
      </c>
      <c r="S25" s="3">
        <v>4.2</v>
      </c>
      <c r="AD25" s="3" t="s">
        <v>8</v>
      </c>
      <c r="AE25" s="3">
        <v>3.6</v>
      </c>
      <c r="AF25" s="1" t="s">
        <v>7</v>
      </c>
    </row>
    <row r="26" spans="1:32">
      <c r="A26" s="1">
        <v>4</v>
      </c>
      <c r="B26" s="3" t="s">
        <v>8</v>
      </c>
      <c r="C26" s="1">
        <v>22</v>
      </c>
      <c r="D26" s="3">
        <v>3.6</v>
      </c>
      <c r="E26" s="1" t="s">
        <v>7</v>
      </c>
      <c r="H26" s="9">
        <f>_xlfn.NORM.DIST(C6,$H$9,$H$12,FALSE)</f>
        <v>6.5872348650537663E-2</v>
      </c>
      <c r="I26" s="1">
        <f>_xlfn.NORM.DIST(C13,$I$9,$I$12,FALSE)</f>
        <v>4.3149214022063752E-2</v>
      </c>
      <c r="J26" s="9">
        <f>_xlfn.NORM.DIST(C18,$J$9,$J$12,FALSE)</f>
        <v>7.9418756923871417E-2</v>
      </c>
      <c r="K26" s="9">
        <f>_xlfn.NORM.DIST(C24,$K$9,$K$12,FALSE)</f>
        <v>6.5675027686170576E-2</v>
      </c>
      <c r="L26" s="9">
        <f>_xlfn.NORM.DIST(C31,$L$9,$L$12,FALSE)</f>
        <v>5.8045498523443741E-2</v>
      </c>
      <c r="Q26" s="1">
        <v>1</v>
      </c>
      <c r="R26" s="1">
        <v>18</v>
      </c>
      <c r="S26" s="3">
        <v>4.2</v>
      </c>
      <c r="AD26" s="3" t="s">
        <v>8</v>
      </c>
      <c r="AE26" s="3">
        <v>3.6</v>
      </c>
      <c r="AF26" s="1" t="s">
        <v>7</v>
      </c>
    </row>
    <row r="27" spans="1:32">
      <c r="A27" s="1">
        <v>5</v>
      </c>
      <c r="B27" s="2" t="s">
        <v>27</v>
      </c>
      <c r="C27" s="1">
        <v>18</v>
      </c>
      <c r="D27" s="2">
        <v>4.5</v>
      </c>
      <c r="E27" s="1" t="s">
        <v>6</v>
      </c>
      <c r="H27" s="1">
        <f>_xlfn.NORM.DIST(C7,$H$9,$H$12,FALSE)</f>
        <v>7.2542707019957423E-2</v>
      </c>
      <c r="J27" s="13">
        <f>_xlfn.NORM.DIST(C19,$J$9,$J$12,FALSE)</f>
        <v>4.0005633749674134E-2</v>
      </c>
      <c r="K27" s="13">
        <f>_xlfn.NORM.DIST(C25,$K$9,$K$12,FALSE)</f>
        <v>3.4117511345591357E-2</v>
      </c>
      <c r="L27" s="1">
        <f>_xlfn.NORM.DIST(C32,$L$9,$L$12,FALSE)</f>
        <v>3.2836764381218846E-2</v>
      </c>
      <c r="Q27" s="1">
        <v>1</v>
      </c>
      <c r="R27" s="1">
        <v>20</v>
      </c>
      <c r="S27" s="3">
        <v>4.2</v>
      </c>
      <c r="AD27" s="3" t="s">
        <v>8</v>
      </c>
      <c r="AE27" s="3">
        <v>3.6</v>
      </c>
      <c r="AF27" s="1" t="s">
        <v>7</v>
      </c>
    </row>
    <row r="28" spans="1:32">
      <c r="A28" s="1">
        <v>5</v>
      </c>
      <c r="B28" s="2" t="s">
        <v>27</v>
      </c>
      <c r="C28" s="1">
        <v>20</v>
      </c>
      <c r="D28" s="2">
        <v>4.5</v>
      </c>
      <c r="E28" s="1" t="s">
        <v>6</v>
      </c>
      <c r="H28" s="1">
        <f>_xlfn.NORM.DIST(C8,$H$9,$H$12,FALSE)</f>
        <v>4.8378589035178297E-2</v>
      </c>
      <c r="K28" s="1">
        <f>_xlfn.NORM.DIST(C26,$K$9,$K$12,FALSE)</f>
        <v>2.1272563496301727E-2</v>
      </c>
      <c r="Q28" s="1">
        <v>1</v>
      </c>
      <c r="R28" s="1">
        <v>20</v>
      </c>
      <c r="S28" s="3">
        <v>4.2</v>
      </c>
      <c r="AD28" s="3" t="s">
        <v>8</v>
      </c>
      <c r="AE28" s="3">
        <v>3.6</v>
      </c>
      <c r="AF28" s="1" t="s">
        <v>7</v>
      </c>
    </row>
    <row r="29" spans="1:32">
      <c r="A29" s="1">
        <v>5</v>
      </c>
      <c r="B29" s="2" t="s">
        <v>27</v>
      </c>
      <c r="C29" s="1">
        <v>22</v>
      </c>
      <c r="D29" s="2">
        <v>4.5</v>
      </c>
      <c r="E29" s="1" t="s">
        <v>6</v>
      </c>
      <c r="Q29" s="1">
        <v>1</v>
      </c>
      <c r="R29" s="1">
        <v>25</v>
      </c>
      <c r="S29" s="3">
        <v>4.2</v>
      </c>
      <c r="AD29" s="2" t="s">
        <v>27</v>
      </c>
      <c r="AE29" s="2">
        <v>4.5</v>
      </c>
      <c r="AF29" s="1" t="s">
        <v>6</v>
      </c>
    </row>
    <row r="30" spans="1:32">
      <c r="A30" s="1">
        <v>5</v>
      </c>
      <c r="B30" s="2" t="s">
        <v>27</v>
      </c>
      <c r="C30" s="1">
        <v>25</v>
      </c>
      <c r="D30" s="2">
        <v>4.5</v>
      </c>
      <c r="E30" s="1" t="s">
        <v>6</v>
      </c>
      <c r="Q30" s="1">
        <v>1</v>
      </c>
      <c r="R30" s="1">
        <v>28</v>
      </c>
      <c r="S30" s="3">
        <v>4.2</v>
      </c>
      <c r="AD30" s="2" t="s">
        <v>27</v>
      </c>
      <c r="AE30" s="2">
        <v>4.5</v>
      </c>
      <c r="AF30" s="1" t="s">
        <v>6</v>
      </c>
    </row>
    <row r="31" spans="1:32">
      <c r="A31" s="1">
        <v>5</v>
      </c>
      <c r="B31" s="2" t="s">
        <v>27</v>
      </c>
      <c r="C31" s="1">
        <v>28</v>
      </c>
      <c r="D31" s="2">
        <v>4.5</v>
      </c>
      <c r="E31" s="1" t="s">
        <v>6</v>
      </c>
      <c r="Q31" s="1">
        <v>2</v>
      </c>
      <c r="R31" s="1">
        <v>10</v>
      </c>
      <c r="S31" s="4">
        <v>3.8</v>
      </c>
      <c r="AD31" s="2" t="s">
        <v>27</v>
      </c>
      <c r="AE31" s="2">
        <v>4.5</v>
      </c>
      <c r="AF31" s="1" t="s">
        <v>6</v>
      </c>
    </row>
    <row r="32" spans="1:32">
      <c r="A32" s="1">
        <v>5</v>
      </c>
      <c r="B32" s="2" t="s">
        <v>27</v>
      </c>
      <c r="C32" s="1">
        <v>30</v>
      </c>
      <c r="D32" s="2">
        <v>4.5</v>
      </c>
      <c r="E32" s="1" t="s">
        <v>6</v>
      </c>
      <c r="Q32" s="1">
        <v>2</v>
      </c>
      <c r="R32" s="1">
        <v>12</v>
      </c>
      <c r="S32" s="4">
        <v>3.8</v>
      </c>
      <c r="AD32" s="2" t="s">
        <v>27</v>
      </c>
      <c r="AE32" s="2">
        <v>4.5</v>
      </c>
      <c r="AF32" s="1" t="s">
        <v>6</v>
      </c>
    </row>
    <row r="33" spans="17:32">
      <c r="Q33" s="1">
        <v>2</v>
      </c>
      <c r="R33" s="1">
        <v>15</v>
      </c>
      <c r="S33" s="4">
        <v>3.8</v>
      </c>
      <c r="AD33" s="2" t="s">
        <v>27</v>
      </c>
      <c r="AE33" s="2">
        <v>4.5</v>
      </c>
      <c r="AF33" s="1" t="s">
        <v>6</v>
      </c>
    </row>
    <row r="34" spans="17:32">
      <c r="Q34" s="1">
        <v>2</v>
      </c>
      <c r="R34" s="1">
        <v>18</v>
      </c>
      <c r="S34" s="4">
        <v>3.8</v>
      </c>
      <c r="AD34" s="2" t="s">
        <v>27</v>
      </c>
      <c r="AE34" s="2">
        <v>4.5</v>
      </c>
      <c r="AF34" s="1" t="s">
        <v>6</v>
      </c>
    </row>
    <row r="35" spans="17:32">
      <c r="Q35" s="1">
        <v>2</v>
      </c>
      <c r="R35" s="1">
        <v>20</v>
      </c>
      <c r="S35" s="4">
        <v>3.8</v>
      </c>
    </row>
    <row r="36" spans="17:32">
      <c r="Q36" s="1">
        <v>3</v>
      </c>
      <c r="R36" s="1">
        <v>8</v>
      </c>
      <c r="S36" s="2">
        <v>4.0999999999999996</v>
      </c>
    </row>
    <row r="37" spans="17:32">
      <c r="Q37" s="1">
        <v>3</v>
      </c>
      <c r="R37" s="1">
        <v>10</v>
      </c>
      <c r="S37" s="2">
        <v>4.0999999999999996</v>
      </c>
    </row>
    <row r="38" spans="17:32">
      <c r="Q38" s="1">
        <v>3</v>
      </c>
      <c r="R38" s="1">
        <v>12</v>
      </c>
      <c r="S38" s="2">
        <v>4.0999999999999996</v>
      </c>
    </row>
    <row r="39" spans="17:32">
      <c r="Q39" s="1">
        <v>3</v>
      </c>
      <c r="R39" s="1">
        <v>14</v>
      </c>
      <c r="S39" s="2">
        <v>4.0999999999999996</v>
      </c>
    </row>
    <row r="40" spans="17:32">
      <c r="Q40" s="1">
        <v>3</v>
      </c>
      <c r="R40" s="1">
        <v>16</v>
      </c>
      <c r="S40" s="2">
        <v>4.0999999999999996</v>
      </c>
    </row>
    <row r="41" spans="17:32">
      <c r="Q41" s="1">
        <v>3</v>
      </c>
      <c r="R41" s="1">
        <v>18</v>
      </c>
      <c r="S41" s="2">
        <v>4.0999999999999996</v>
      </c>
    </row>
    <row r="42" spans="17:32">
      <c r="Q42" s="1">
        <v>4</v>
      </c>
      <c r="R42" s="1">
        <v>5</v>
      </c>
      <c r="S42" s="3">
        <v>3.6</v>
      </c>
    </row>
    <row r="43" spans="17:32">
      <c r="Q43" s="1">
        <v>4</v>
      </c>
      <c r="R43" s="1">
        <v>8</v>
      </c>
      <c r="S43" s="3">
        <v>3.6</v>
      </c>
    </row>
    <row r="44" spans="17:32">
      <c r="Q44" s="1">
        <v>4</v>
      </c>
      <c r="R44" s="1">
        <v>10</v>
      </c>
      <c r="S44" s="3">
        <v>3.6</v>
      </c>
    </row>
    <row r="45" spans="17:32">
      <c r="Q45" s="1">
        <v>4</v>
      </c>
      <c r="R45" s="1">
        <v>12</v>
      </c>
      <c r="S45" s="3">
        <v>3.6</v>
      </c>
    </row>
    <row r="46" spans="17:32">
      <c r="Q46" s="1">
        <v>4</v>
      </c>
      <c r="R46" s="1">
        <v>15</v>
      </c>
      <c r="S46" s="3">
        <v>3.6</v>
      </c>
    </row>
    <row r="47" spans="17:32">
      <c r="Q47" s="1">
        <v>4</v>
      </c>
      <c r="R47" s="1">
        <v>20</v>
      </c>
      <c r="S47" s="3">
        <v>3.6</v>
      </c>
    </row>
    <row r="48" spans="17:32">
      <c r="Q48" s="1">
        <v>4</v>
      </c>
      <c r="R48" s="1">
        <v>22</v>
      </c>
      <c r="S48" s="3">
        <v>3.6</v>
      </c>
    </row>
    <row r="49" spans="17:19">
      <c r="Q49" s="1">
        <v>5</v>
      </c>
      <c r="R49" s="1">
        <v>18</v>
      </c>
      <c r="S49" s="2">
        <v>4.5</v>
      </c>
    </row>
    <row r="50" spans="17:19">
      <c r="Q50" s="1">
        <v>5</v>
      </c>
      <c r="R50" s="1">
        <v>20</v>
      </c>
      <c r="S50" s="2">
        <v>4.5</v>
      </c>
    </row>
    <row r="51" spans="17:19">
      <c r="Q51" s="1">
        <v>5</v>
      </c>
      <c r="R51" s="1">
        <v>22</v>
      </c>
      <c r="S51" s="2">
        <v>4.5</v>
      </c>
    </row>
    <row r="52" spans="17:19">
      <c r="Q52" s="1">
        <v>5</v>
      </c>
      <c r="R52" s="1">
        <v>25</v>
      </c>
      <c r="S52" s="2">
        <v>4.5</v>
      </c>
    </row>
    <row r="53" spans="17:19">
      <c r="Q53" s="1">
        <v>5</v>
      </c>
      <c r="R53" s="1">
        <v>28</v>
      </c>
      <c r="S53" s="2">
        <v>4.5</v>
      </c>
    </row>
    <row r="54" spans="17:19">
      <c r="Q54" s="1">
        <v>5</v>
      </c>
      <c r="R54" s="1">
        <v>30</v>
      </c>
      <c r="S54" s="2">
        <v>4.5</v>
      </c>
    </row>
  </sheetData>
  <sortState xmlns:xlrd2="http://schemas.microsoft.com/office/spreadsheetml/2017/richdata2" ref="A2:E31">
    <sortCondition ref="A2:A31"/>
  </sortState>
  <mergeCells count="4">
    <mergeCell ref="O1:P1"/>
    <mergeCell ref="H20:L20"/>
    <mergeCell ref="O5:P5"/>
    <mergeCell ref="O9:P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ROW24875865 (William Rowlands)</cp:lastModifiedBy>
  <cp:revision/>
  <dcterms:created xsi:type="dcterms:W3CDTF">2023-11-15T12:06:11Z</dcterms:created>
  <dcterms:modified xsi:type="dcterms:W3CDTF">2024-01-19T16:49:33Z</dcterms:modified>
  <cp:category/>
  <cp:contentStatus/>
</cp:coreProperties>
</file>