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chartsheets/sheet1.xml" ContentType="application/vnd.openxmlformats-officedocument.spreadsheetml.chartsheet+xml"/>
  <Override PartName="/xl/worksheets/sheet7.xml" ContentType="application/vnd.openxmlformats-officedocument.spreadsheetml.worksheet+xml"/>
  <Override PartName="/xl/chartsheets/sheet2.xml" ContentType="application/vnd.openxmlformats-officedocument.spreadsheetml.chart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chartsheets/sheet3.xml" ContentType="application/vnd.openxmlformats-officedocument.spreadsheetml.chartsheet+xml"/>
  <Override PartName="/xl/worksheets/sheet12.xml" ContentType="application/vnd.openxmlformats-officedocument.spreadsheetml.worksheet+xml"/>
  <Override PartName="/xl/worksheets/sheet13.xml" ContentType="application/vnd.openxmlformats-officedocument.spreadsheetml.worksheet+xml"/>
  <Override PartName="/xl/chartsheets/sheet4.xml" ContentType="application/vnd.openxmlformats-officedocument.spreadsheetml.chartsheet+xml"/>
  <Override PartName="/xl/chartsheets/sheet5.xml" ContentType="application/vnd.openxmlformats-officedocument.spreadsheetml.chart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chartsheets/sheet6.xml" ContentType="application/vnd.openxmlformats-officedocument.spreadsheetml.chart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chartsheets/sheet7.xml" ContentType="application/vnd.openxmlformats-officedocument.spreadsheetml.chartsheet+xml"/>
  <Override PartName="/xl/worksheets/sheet33.xml" ContentType="application/vnd.openxmlformats-officedocument.spreadsheetml.worksheet+xml"/>
  <Override PartName="/xl/worksheets/sheet34.xml" ContentType="application/vnd.openxmlformats-officedocument.spreadsheetml.worksheet+xml"/>
  <Override PartName="/xl/chartsheets/sheet8.xml" ContentType="application/vnd.openxmlformats-officedocument.spreadsheetml.chartsheet+xml"/>
  <Override PartName="/xl/chartsheets/sheet9.xml" ContentType="application/vnd.openxmlformats-officedocument.spreadsheetml.chartsheet+xml"/>
  <Override PartName="/xl/worksheets/sheet35.xml" ContentType="application/vnd.openxmlformats-officedocument.spreadsheetml.worksheet+xml"/>
  <Override PartName="/xl/chartsheets/sheet10.xml" ContentType="application/vnd.openxmlformats-officedocument.spreadsheetml.chartsheet+xml"/>
  <Override PartName="/xl/worksheets/sheet36.xml" ContentType="application/vnd.openxmlformats-officedocument.spreadsheetml.worksheet+xml"/>
  <Override PartName="/xl/worksheets/sheet37.xml" ContentType="application/vnd.openxmlformats-officedocument.spreadsheetml.worksheet+xml"/>
  <Override PartName="/xl/chartsheets/sheet11.xml" ContentType="application/vnd.openxmlformats-officedocument.spreadsheetml.chartsheet+xml"/>
  <Override PartName="/xl/chartsheets/sheet12.xml" ContentType="application/vnd.openxmlformats-officedocument.spreadsheetml.chartsheet+xml"/>
  <Override PartName="/xl/worksheets/sheet38.xml" ContentType="application/vnd.openxmlformats-officedocument.spreadsheetml.worksheet+xml"/>
  <Override PartName="/xl/chartsheets/sheet13.xml" ContentType="application/vnd.openxmlformats-officedocument.spreadsheetml.chart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drawings/drawing4.xml" ContentType="application/vnd.openxmlformats-officedocument.drawing+xml"/>
  <Override PartName="/xl/charts/chart2.xml" ContentType="application/vnd.openxmlformats-officedocument.drawingml.chart+xml"/>
  <Override PartName="/xl/drawings/drawing5.xml" ContentType="application/vnd.openxmlformats-officedocument.drawing+xml"/>
  <Override PartName="/xl/charts/chart3.xml" ContentType="application/vnd.openxmlformats-officedocument.drawingml.chart+xml"/>
  <Override PartName="/xl/comments1.xml" ContentType="application/vnd.openxmlformats-officedocument.spreadsheetml.comments+xml"/>
  <Override PartName="/xl/drawings/drawing6.xml" ContentType="application/vnd.openxmlformats-officedocument.drawing+xml"/>
  <Override PartName="/xl/charts/chart4.xml" ContentType="application/vnd.openxmlformats-officedocument.drawingml.chart+xml"/>
  <Override PartName="/xl/drawings/drawing7.xml" ContentType="application/vnd.openxmlformats-officedocument.drawing+xml"/>
  <Override PartName="/xl/comments2.xml" ContentType="application/vnd.openxmlformats-officedocument.spreadsheetml.comments+xml"/>
  <Override PartName="/xl/drawings/drawing8.xml" ContentType="application/vnd.openxmlformats-officedocument.drawing+xml"/>
  <Override PartName="/xl/charts/chart5.xml" ContentType="application/vnd.openxmlformats-officedocument.drawingml.chart+xml"/>
  <Override PartName="/xl/drawings/drawing9.xml" ContentType="application/vnd.openxmlformats-officedocument.drawing+xml"/>
  <Override PartName="/xl/charts/chart6.xml" ContentType="application/vnd.openxmlformats-officedocument.drawingml.chart+xml"/>
  <Override PartName="/xl/drawings/drawing10.xml" ContentType="application/vnd.openxmlformats-officedocument.drawing+xml"/>
  <Override PartName="/xl/drawings/drawing11.xml" ContentType="application/vnd.openxmlformats-officedocument.drawing+xml"/>
  <Override PartName="/xl/comments3.xml" ContentType="application/vnd.openxmlformats-officedocument.spreadsheetml.comments+xml"/>
  <Override PartName="/xl/charts/chart7.xml" ContentType="application/vnd.openxmlformats-officedocument.drawingml.chart+xml"/>
  <Override PartName="/xl/charts/chart8.xml" ContentType="application/vnd.openxmlformats-officedocument.drawingml.chart+xml"/>
  <Override PartName="/xl/drawings/drawing12.xml" ContentType="application/vnd.openxmlformats-officedocument.drawing+xml"/>
  <Override PartName="/xl/drawings/drawing13.xml" ContentType="application/vnd.openxmlformats-officedocument.drawing+xml"/>
  <Override PartName="/xl/comments4.xml" ContentType="application/vnd.openxmlformats-officedocument.spreadsheetml.comments+xml"/>
  <Override PartName="/xl/charts/chart9.xml" ContentType="application/vnd.openxmlformats-officedocument.drawingml.chart+xml"/>
  <Override PartName="/xl/charts/chart10.xml" ContentType="application/vnd.openxmlformats-officedocument.drawingml.chart+xml"/>
  <Override PartName="/xl/drawings/drawing14.xml" ContentType="application/vnd.openxmlformats-officedocument.drawing+xml"/>
  <Override PartName="/xl/comments5.xml" ContentType="application/vnd.openxmlformats-officedocument.spreadsheetml.comments+xml"/>
  <Override PartName="/xl/charts/chart11.xml" ContentType="application/vnd.openxmlformats-officedocument.drawingml.chart+xml"/>
  <Override PartName="/xl/charts/chart12.xml" ContentType="application/vnd.openxmlformats-officedocument.drawingml.chart+xml"/>
  <Override PartName="/xl/drawings/drawing15.xml" ContentType="application/vnd.openxmlformats-officedocument.drawing+xml"/>
  <Override PartName="/xl/comments6.xml" ContentType="application/vnd.openxmlformats-officedocument.spreadsheetml.comments+xml"/>
  <Override PartName="/xl/charts/chart13.xml" ContentType="application/vnd.openxmlformats-officedocument.drawingml.chart+xml"/>
  <Override PartName="/xl/charts/chart14.xml" ContentType="application/vnd.openxmlformats-officedocument.drawingml.chart+xml"/>
  <Override PartName="/xl/drawings/drawing16.xml" ContentType="application/vnd.openxmlformats-officedocument.drawing+xml"/>
  <Override PartName="/xl/charts/chart15.xml" ContentType="application/vnd.openxmlformats-officedocument.drawingml.chart+xml"/>
  <Override PartName="/xl/drawings/drawing17.xml" ContentType="application/vnd.openxmlformats-officedocument.drawing+xml"/>
  <Override PartName="/xl/drawings/drawing18.xml" ContentType="application/vnd.openxmlformats-officedocument.drawing+xml"/>
  <Override PartName="/xl/comments7.xml" ContentType="application/vnd.openxmlformats-officedocument.spreadsheetml.comments+xml"/>
  <Override PartName="/xl/charts/chart16.xml" ContentType="application/vnd.openxmlformats-officedocument.drawingml.chart+xml"/>
  <Override PartName="/xl/charts/chart17.xml" ContentType="application/vnd.openxmlformats-officedocument.drawingml.chart+xml"/>
  <Override PartName="/xl/drawings/drawing19.xml" ContentType="application/vnd.openxmlformats-officedocument.drawing+xml"/>
  <Override PartName="/xl/charts/chart18.xml" ContentType="application/vnd.openxmlformats-officedocument.drawingml.chart+xml"/>
  <Override PartName="/xl/drawings/drawing20.xml" ContentType="application/vnd.openxmlformats-officedocument.drawing+xml"/>
  <Override PartName="/xl/charts/chart19.xml" ContentType="application/vnd.openxmlformats-officedocument.drawingml.chart+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charts/chart20.xml" ContentType="application/vnd.openxmlformats-officedocument.drawingml.chart+xml"/>
  <Override PartName="/xl/drawings/drawing24.xml" ContentType="application/vnd.openxmlformats-officedocument.drawing+xml"/>
  <Override PartName="/xl/charts/chart21.xml" ContentType="application/vnd.openxmlformats-officedocument.drawingml.chart+xml"/>
  <Override PartName="/xl/comments8.xml" ContentType="application/vnd.openxmlformats-officedocument.spreadsheetml.comments+xml"/>
  <Override PartName="/xl/drawings/drawing25.xml" ContentType="application/vnd.openxmlformats-officedocument.drawing+xml"/>
  <Override PartName="/xl/charts/chart22.xml" ContentType="application/vnd.openxmlformats-officedocument.drawingml.chart+xml"/>
  <Override PartName="/xl/drawings/drawing26.xml" ContentType="application/vnd.openxmlformats-officedocument.drawing+xml"/>
  <Override PartName="/xl/comments9.xml" ContentType="application/vnd.openxmlformats-officedocument.spreadsheetml.comments+xml"/>
  <Override PartName="/xl/drawings/drawing27.xml" ContentType="application/vnd.openxmlformats-officedocument.drawing+xml"/>
  <Override PartName="/xl/charts/chart23.xml" ContentType="application/vnd.openxmlformats-officedocument.drawingml.chart+xml"/>
  <Override PartName="/xl/drawings/drawing28.xml" ContentType="application/vnd.openxmlformats-officedocument.drawing+xml"/>
  <Override PartName="/xl/charts/chart24.xml" ContentType="application/vnd.openxmlformats-officedocument.drawingml.chart+xml"/>
  <Override PartName="/xl/drawings/drawing29.xml" ContentType="application/vnd.openxmlformats-officedocument.drawing+xml"/>
  <Override PartName="/xl/charts/chart25.xml" ContentType="application/vnd.openxmlformats-officedocument.drawingml.chart+xml"/>
  <Override PartName="/xl/drawings/drawing30.xml" ContentType="application/vnd.openxmlformats-officedocument.drawing+xml"/>
  <Override PartName="/xl/comments10.xml" ContentType="application/vnd.openxmlformats-officedocument.spreadsheetml.comments+xml"/>
  <Override PartName="/xl/drawings/drawing31.xml" ContentType="application/vnd.openxmlformats-officedocument.drawing+xml"/>
  <Override PartName="/xl/charts/chart26.xml" ContentType="application/vnd.openxmlformats-officedocument.drawingml.chart+xml"/>
  <Override PartName="/xl/drawings/drawing32.xml" ContentType="application/vnd.openxmlformats-officedocument.drawing+xml"/>
  <Override PartName="/xl/charts/chart27.xml" ContentType="application/vnd.openxmlformats-officedocument.drawingml.chart+xml"/>
  <Override PartName="/xl/drawings/drawing33.xml" ContentType="application/vnd.openxmlformats-officedocument.drawing+xml"/>
  <Override PartName="/xl/charts/chart28.xml" ContentType="application/vnd.openxmlformats-officedocument.drawingml.chart+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827"/>
  <workbookPr defaultThemeVersion="124226"/>
  <mc:AlternateContent xmlns:mc="http://schemas.openxmlformats.org/markup-compatibility/2006">
    <mc:Choice Requires="x15">
      <x15ac:absPath xmlns:x15ac="http://schemas.microsoft.com/office/spreadsheetml/2010/11/ac" url="https://uowtsd-my.sharepoint.com/personal/d_holley_uwtsd_ac_uk/Documents/Swansea/Info and Presentation Material/Systems Engineering/New Level 4 BEng/"/>
    </mc:Choice>
  </mc:AlternateContent>
  <xr:revisionPtr revIDLastSave="1228" documentId="13_ncr:1_{21026C70-09B6-2947-9DDB-EE131444F2E0}" xr6:coauthVersionLast="47" xr6:coauthVersionMax="47" xr10:uidLastSave="{7B610FED-0159-448B-8998-86A96837810B}"/>
  <bookViews>
    <workbookView xWindow="-98" yWindow="-98" windowWidth="20715" windowHeight="13276" tabRatio="879" firstSheet="1" activeTab="5" xr2:uid="{00000000-000D-0000-FFFF-FFFF00000000}"/>
  </bookViews>
  <sheets>
    <sheet name="Design Book Title" sheetId="1" r:id="rId1"/>
    <sheet name="Requirements Set" sheetId="2" r:id="rId2"/>
    <sheet name="Rationalised Req PW" sheetId="70" r:id="rId3"/>
    <sheet name="Required Functionality" sheetId="5" r:id="rId4"/>
    <sheet name="Concept" sheetId="3" r:id="rId5"/>
    <sheet name="Design QFD 1" sheetId="6" r:id="rId6"/>
    <sheet name="Functional Importance Graph" sheetId="66" r:id="rId7"/>
    <sheet name="Design QFD 1 (2)" sheetId="65" r:id="rId8"/>
    <sheet name="Functional Importance Graph (2)" sheetId="40" r:id="rId9"/>
    <sheet name="Function Means Analysis" sheetId="4" r:id="rId10"/>
    <sheet name="Funtional Metrics" sheetId="69" r:id="rId11"/>
    <sheet name=" System Pugh" sheetId="36" r:id="rId12"/>
    <sheet name="Design QFD 2" sheetId="8" r:id="rId13"/>
    <sheet name="Feature Importances Chart" sheetId="43" r:id="rId14"/>
    <sheet name="Prime P Diagram (Given)" sheetId="10" r:id="rId15"/>
    <sheet name="Prime &quot;What Why&quot;" sheetId="11" r:id="rId16"/>
    <sheet name="Control factors Chart" sheetId="41" r:id="rId17"/>
    <sheet name="Noise Factors Chart" sheetId="42" r:id="rId18"/>
    <sheet name="P-Diagram 2 (Derived)" sheetId="52" r:id="rId19"/>
    <sheet name="What Why 2" sheetId="53" r:id="rId20"/>
    <sheet name="P-Diagram 3 (Target Defeat)" sheetId="55" r:id="rId21"/>
    <sheet name="what why 3 (Target Defeat)" sheetId="56" r:id="rId22"/>
    <sheet name="What Why 3.1 (Building)" sheetId="54" r:id="rId23"/>
    <sheet name="What Why 3.2 (Human)" sheetId="58" r:id="rId24"/>
    <sheet name="QFD2 Body" sheetId="59" r:id="rId25"/>
    <sheet name="P Diagram Component" sheetId="61" r:id="rId26"/>
    <sheet name="What Why Component" sheetId="60" r:id="rId27"/>
    <sheet name="Control Importances (Base)" sheetId="68" r:id="rId28"/>
    <sheet name="Noise importances (Base)" sheetId="67" r:id="rId29"/>
    <sheet name="Manufacturing Requirements" sheetId="15" r:id="rId30"/>
    <sheet name="Process Map " sheetId="16" r:id="rId31"/>
    <sheet name="Manufacturing QFD 1" sheetId="20" r:id="rId32"/>
    <sheet name="Process Importances Chart" sheetId="44" r:id="rId33"/>
    <sheet name="QFD 2 Manufacturing" sheetId="62" r:id="rId34"/>
    <sheet name="Means importance" sheetId="64" r:id="rId35"/>
    <sheet name="Process FMA" sheetId="24" r:id="rId36"/>
    <sheet name="Process Pugh" sheetId="38" r:id="rId37"/>
    <sheet name="QFD 3" sheetId="23" r:id="rId38"/>
    <sheet name="Technique Importances Chart" sheetId="45" r:id="rId39"/>
    <sheet name="1st Key P Diagram" sheetId="28" r:id="rId40"/>
    <sheet name="1st Key  &quot;What Why&quot;" sheetId="27" r:id="rId41"/>
    <sheet name="1st Key Controls Chart" sheetId="46" r:id="rId42"/>
    <sheet name="1st Key Noise Chart" sheetId="47" r:id="rId43"/>
    <sheet name="1st QFD4" sheetId="32" r:id="rId44"/>
    <sheet name="QFD 4 Importances Chart" sheetId="48" r:id="rId45"/>
    <sheet name="2nd Key P Diag" sheetId="19" r:id="rId46"/>
    <sheet name="2nd Key What Why" sheetId="30" r:id="rId47"/>
    <sheet name="2nd Key Controls Chart" sheetId="50" r:id="rId48"/>
    <sheet name="2nd Key Noise Chart" sheetId="49" r:id="rId49"/>
    <sheet name="2nd QFD 4 " sheetId="33" r:id="rId50"/>
    <sheet name="2nd QFD 4 Importance Charts" sheetId="51" r:id="rId51"/>
  </sheets>
  <externalReferences>
    <externalReference r:id="rId52"/>
  </externalReferences>
  <definedNames>
    <definedName name="_xlnm.Print_Area" localSheetId="7">'Design QFD 1 (2)'!$B$1:$AC$29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8" i="8" l="1"/>
  <c r="E28" i="8" s="1"/>
  <c r="W23" i="70"/>
  <c r="X23" i="70" s="1"/>
  <c r="W22" i="70"/>
  <c r="X22" i="70" s="1"/>
  <c r="W21" i="70"/>
  <c r="X21" i="70" s="1"/>
  <c r="W20" i="70"/>
  <c r="X20" i="70" s="1"/>
  <c r="W19" i="70"/>
  <c r="X19" i="70" s="1"/>
  <c r="W18" i="70"/>
  <c r="X18" i="70" s="1"/>
  <c r="W17" i="70"/>
  <c r="X17" i="70" s="1"/>
  <c r="W16" i="70"/>
  <c r="X16" i="70" s="1"/>
  <c r="W15" i="70"/>
  <c r="X15" i="70" s="1"/>
  <c r="W14" i="70"/>
  <c r="X14" i="70" s="1"/>
  <c r="W13" i="70"/>
  <c r="X13" i="70" s="1"/>
  <c r="W12" i="70"/>
  <c r="X12" i="70" s="1"/>
  <c r="W11" i="70"/>
  <c r="X11" i="70" s="1"/>
  <c r="W10" i="70"/>
  <c r="X10" i="70" s="1"/>
  <c r="W9" i="70"/>
  <c r="X9" i="70" s="1"/>
  <c r="W8" i="70"/>
  <c r="X8" i="70" s="1"/>
  <c r="W7" i="70"/>
  <c r="X7" i="70" s="1"/>
  <c r="W6" i="70"/>
  <c r="X6" i="70" s="1"/>
  <c r="W5" i="70"/>
  <c r="X5" i="70" s="1"/>
  <c r="W4" i="70"/>
  <c r="X4" i="70" s="1"/>
  <c r="M16" i="33"/>
  <c r="J15" i="33"/>
  <c r="J14" i="33"/>
  <c r="J13" i="33"/>
  <c r="J12" i="33"/>
  <c r="J11" i="33"/>
  <c r="J10" i="33"/>
  <c r="J9" i="33"/>
  <c r="AG16" i="33" s="1"/>
  <c r="J8" i="33"/>
  <c r="J7" i="33"/>
  <c r="J6" i="33"/>
  <c r="AJ16" i="33" s="1"/>
  <c r="V19" i="30"/>
  <c r="U19" i="30"/>
  <c r="T19" i="30"/>
  <c r="S19" i="30"/>
  <c r="R19" i="30"/>
  <c r="Q19" i="30"/>
  <c r="P19" i="30"/>
  <c r="O19" i="30"/>
  <c r="N19" i="30"/>
  <c r="M19" i="30"/>
  <c r="L19" i="30"/>
  <c r="K19" i="30"/>
  <c r="J19" i="30"/>
  <c r="I19" i="30"/>
  <c r="H19" i="30"/>
  <c r="G19" i="30"/>
  <c r="F19" i="30"/>
  <c r="E19" i="30"/>
  <c r="D19" i="30"/>
  <c r="W18" i="30"/>
  <c r="X18" i="30" s="1"/>
  <c r="W17" i="30"/>
  <c r="X17" i="30" s="1"/>
  <c r="X16" i="30"/>
  <c r="W16" i="30"/>
  <c r="W15" i="30"/>
  <c r="X15" i="30" s="1"/>
  <c r="W14" i="30"/>
  <c r="X14" i="30" s="1"/>
  <c r="W13" i="30"/>
  <c r="X13" i="30" s="1"/>
  <c r="X12" i="30"/>
  <c r="W12" i="30"/>
  <c r="W11" i="30"/>
  <c r="X11" i="30" s="1"/>
  <c r="W10" i="30"/>
  <c r="X10" i="30" s="1"/>
  <c r="W9" i="30"/>
  <c r="X9" i="30" s="1"/>
  <c r="I31" i="36"/>
  <c r="H31" i="36"/>
  <c r="F31" i="36"/>
  <c r="I30" i="36"/>
  <c r="H30" i="36"/>
  <c r="F30" i="36"/>
  <c r="G31" i="36"/>
  <c r="B4" i="36"/>
  <c r="AE50" i="69"/>
  <c r="AD50" i="69"/>
  <c r="Z50" i="69"/>
  <c r="Y50" i="69"/>
  <c r="X50" i="69"/>
  <c r="W50" i="69"/>
  <c r="V50" i="69"/>
  <c r="U50" i="69"/>
  <c r="T50" i="69"/>
  <c r="S50" i="69"/>
  <c r="R50" i="69"/>
  <c r="Q50" i="69"/>
  <c r="P50" i="69"/>
  <c r="O50" i="69"/>
  <c r="N50" i="69"/>
  <c r="M50" i="69"/>
  <c r="L50" i="69"/>
  <c r="K50" i="69"/>
  <c r="J50" i="69"/>
  <c r="I50" i="69"/>
  <c r="H50" i="69"/>
  <c r="G50" i="69"/>
  <c r="F50" i="69"/>
  <c r="E50" i="69"/>
  <c r="D50" i="69"/>
  <c r="F32" i="36" l="1"/>
  <c r="H32" i="36"/>
  <c r="W24" i="70"/>
  <c r="AC16" i="33"/>
  <c r="V16" i="33"/>
  <c r="O16" i="33"/>
  <c r="W16" i="33"/>
  <c r="AE16" i="33"/>
  <c r="U16" i="33"/>
  <c r="N16" i="33"/>
  <c r="AD16" i="33"/>
  <c r="P16" i="33"/>
  <c r="X16" i="33"/>
  <c r="AF16" i="33"/>
  <c r="Q16" i="33"/>
  <c r="Y16" i="33"/>
  <c r="R16" i="33"/>
  <c r="Z16" i="33"/>
  <c r="AH16" i="33"/>
  <c r="S16" i="33"/>
  <c r="AA16" i="33"/>
  <c r="AI16" i="33"/>
  <c r="L16" i="33"/>
  <c r="T16" i="33"/>
  <c r="AB16" i="33"/>
  <c r="I32" i="36"/>
  <c r="G30" i="36"/>
  <c r="G32" i="36" s="1"/>
  <c r="X24" i="70" l="1"/>
  <c r="Y4" i="70" l="1"/>
  <c r="Y19" i="70"/>
  <c r="Y22" i="70"/>
  <c r="Y20" i="70"/>
  <c r="Y18" i="70"/>
  <c r="Y13" i="70"/>
  <c r="Y14" i="70"/>
  <c r="Y21" i="70"/>
  <c r="Y15" i="70"/>
  <c r="Y16" i="70"/>
  <c r="Y17" i="70"/>
  <c r="Y10" i="70"/>
  <c r="Y7" i="70"/>
  <c r="Y11" i="70"/>
  <c r="Y8" i="70"/>
  <c r="Y9" i="70"/>
  <c r="Y12" i="70"/>
  <c r="Y6" i="70"/>
  <c r="Y23" i="70"/>
  <c r="Y5" i="70"/>
  <c r="AB24" i="65" l="1"/>
  <c r="C27" i="8" s="1"/>
  <c r="AA24" i="65"/>
  <c r="Z24" i="65"/>
  <c r="O25" i="6"/>
  <c r="N25" i="6"/>
  <c r="M25" i="6"/>
  <c r="AC24" i="65"/>
  <c r="Y24" i="65"/>
  <c r="X24" i="65"/>
  <c r="C23" i="8" s="1"/>
  <c r="W24" i="65"/>
  <c r="C22" i="8" s="1"/>
  <c r="V24" i="65"/>
  <c r="C21" i="8" s="1"/>
  <c r="U24" i="65"/>
  <c r="T24" i="65"/>
  <c r="C20" i="8" s="1"/>
  <c r="S24" i="65"/>
  <c r="C19" i="8" s="1"/>
  <c r="R24" i="65"/>
  <c r="C18" i="8" s="1"/>
  <c r="Q24" i="65"/>
  <c r="C17" i="8" s="1"/>
  <c r="P24" i="65"/>
  <c r="C16" i="8" s="1"/>
  <c r="O24" i="65"/>
  <c r="C15" i="8" s="1"/>
  <c r="N24" i="65"/>
  <c r="C14" i="8" s="1"/>
  <c r="M24" i="65"/>
  <c r="C13" i="8" s="1"/>
  <c r="L24" i="65"/>
  <c r="C12" i="8" s="1"/>
  <c r="K24" i="65"/>
  <c r="C11" i="8" s="1"/>
  <c r="J24" i="65"/>
  <c r="C10" i="8" s="1"/>
  <c r="I24" i="65"/>
  <c r="C9" i="8" s="1"/>
  <c r="H24" i="65"/>
  <c r="C8" i="8" s="1"/>
  <c r="G24" i="65"/>
  <c r="C7" i="8" s="1"/>
  <c r="F24" i="65"/>
  <c r="C6" i="8" s="1"/>
  <c r="E24" i="65"/>
  <c r="C5" i="8" s="1"/>
  <c r="D24" i="65"/>
  <c r="C4" i="8" s="1"/>
  <c r="C24" i="8" l="1"/>
  <c r="C25" i="8"/>
  <c r="E25" i="8" s="1"/>
  <c r="E27" i="8"/>
  <c r="C26" i="8"/>
  <c r="E26" i="8" s="1"/>
  <c r="E14" i="62"/>
  <c r="G29" i="20"/>
  <c r="C7" i="62" s="1"/>
  <c r="E7" i="62" s="1"/>
  <c r="E21" i="27" l="1"/>
  <c r="F21" i="27"/>
  <c r="G21" i="27"/>
  <c r="H21" i="27"/>
  <c r="I21" i="27"/>
  <c r="U14" i="27"/>
  <c r="V14" i="27" s="1"/>
  <c r="U15" i="27"/>
  <c r="V15" i="27" s="1"/>
  <c r="U13" i="27"/>
  <c r="V13" i="27" s="1"/>
  <c r="U12" i="27"/>
  <c r="V12" i="27" s="1"/>
  <c r="U11" i="27"/>
  <c r="V11" i="27" s="1"/>
  <c r="U10" i="27"/>
  <c r="V10" i="27" s="1"/>
  <c r="X33" i="60"/>
  <c r="Y33" i="60" s="1"/>
  <c r="X32" i="60"/>
  <c r="Y32" i="60" s="1"/>
  <c r="X31" i="60"/>
  <c r="Y31" i="60" s="1"/>
  <c r="X30" i="60"/>
  <c r="Y30" i="60" s="1"/>
  <c r="X29" i="60"/>
  <c r="Y29" i="60" s="1"/>
  <c r="X28" i="60"/>
  <c r="Y28" i="60" s="1"/>
  <c r="X27" i="60"/>
  <c r="Y27" i="60" s="1"/>
  <c r="X26" i="60"/>
  <c r="Y26" i="60" s="1"/>
  <c r="X25" i="60"/>
  <c r="Y25" i="60" s="1"/>
  <c r="X24" i="60"/>
  <c r="Y24" i="60" s="1"/>
  <c r="X23" i="60"/>
  <c r="Y23" i="60" s="1"/>
  <c r="X22" i="60"/>
  <c r="Y22" i="60" s="1"/>
  <c r="X21" i="60"/>
  <c r="Y21" i="60" s="1"/>
  <c r="X20" i="60"/>
  <c r="Y20" i="60" s="1"/>
  <c r="X19" i="60"/>
  <c r="Y19" i="60" s="1"/>
  <c r="X18" i="60"/>
  <c r="Y18" i="60" s="1"/>
  <c r="X17" i="60"/>
  <c r="Y17" i="60" s="1"/>
  <c r="X16" i="60"/>
  <c r="Y16" i="60" s="1"/>
  <c r="X15" i="60"/>
  <c r="Y15" i="60" s="1"/>
  <c r="X14" i="60"/>
  <c r="Y14" i="60" s="1"/>
  <c r="X13" i="60"/>
  <c r="Y13" i="60" s="1"/>
  <c r="X12" i="60"/>
  <c r="Y12" i="60" s="1"/>
  <c r="X11" i="60"/>
  <c r="Y11" i="60" s="1"/>
  <c r="X10" i="60"/>
  <c r="Y10" i="60" s="1"/>
  <c r="W36" i="60"/>
  <c r="V36" i="60"/>
  <c r="U36" i="60"/>
  <c r="T36" i="60"/>
  <c r="S36" i="60"/>
  <c r="R36" i="60"/>
  <c r="Q36" i="60"/>
  <c r="P36" i="60"/>
  <c r="O36" i="60"/>
  <c r="N36" i="60"/>
  <c r="M36" i="60"/>
  <c r="L36" i="60"/>
  <c r="K36" i="60"/>
  <c r="J36" i="60"/>
  <c r="I36" i="60"/>
  <c r="H36" i="60"/>
  <c r="G36" i="60"/>
  <c r="F36" i="60"/>
  <c r="E36" i="60"/>
  <c r="D36" i="60"/>
  <c r="X35" i="60"/>
  <c r="Y35" i="60" s="1"/>
  <c r="X34" i="60"/>
  <c r="Y34" i="60" s="1"/>
  <c r="X9" i="60"/>
  <c r="Y9" i="60" s="1"/>
  <c r="G2" i="60"/>
  <c r="E26" i="59"/>
  <c r="E25" i="59"/>
  <c r="E24" i="59"/>
  <c r="E23" i="59"/>
  <c r="E22" i="59"/>
  <c r="E21" i="59"/>
  <c r="E20" i="59"/>
  <c r="E19" i="59"/>
  <c r="E18" i="59"/>
  <c r="E17" i="59"/>
  <c r="E16" i="59"/>
  <c r="E15" i="59"/>
  <c r="E14" i="59"/>
  <c r="E13" i="59"/>
  <c r="E12" i="59"/>
  <c r="E11" i="59"/>
  <c r="E10" i="59"/>
  <c r="E9" i="59"/>
  <c r="E8" i="59"/>
  <c r="E7" i="59"/>
  <c r="E6" i="59"/>
  <c r="E5" i="59"/>
  <c r="E4" i="59"/>
  <c r="Y27" i="59" l="1"/>
  <c r="U27" i="59"/>
  <c r="Q27" i="59"/>
  <c r="N27" i="59"/>
  <c r="J27" i="59"/>
  <c r="F27" i="59"/>
  <c r="V27" i="59"/>
  <c r="G27" i="59"/>
  <c r="X27" i="59"/>
  <c r="T27" i="59"/>
  <c r="P27" i="59"/>
  <c r="M27" i="59"/>
  <c r="I27" i="59"/>
  <c r="W27" i="59"/>
  <c r="S27" i="59"/>
  <c r="O27" i="59"/>
  <c r="L27" i="59"/>
  <c r="H27" i="59"/>
  <c r="Z27" i="59"/>
  <c r="R27" i="59"/>
  <c r="K27" i="59"/>
  <c r="AA19" i="58"/>
  <c r="Z19" i="58"/>
  <c r="Y19" i="58"/>
  <c r="X19" i="58"/>
  <c r="W19" i="58"/>
  <c r="V19" i="58"/>
  <c r="U19" i="58"/>
  <c r="T19" i="58"/>
  <c r="S19" i="58"/>
  <c r="R19" i="58"/>
  <c r="Q19" i="58"/>
  <c r="P19" i="58"/>
  <c r="O19" i="58"/>
  <c r="N19" i="58"/>
  <c r="M19" i="58"/>
  <c r="L19" i="58"/>
  <c r="K19" i="58"/>
  <c r="J19" i="58"/>
  <c r="I19" i="58"/>
  <c r="H19" i="58"/>
  <c r="G19" i="58"/>
  <c r="F19" i="58"/>
  <c r="E19" i="58"/>
  <c r="D19" i="58"/>
  <c r="AB18" i="58"/>
  <c r="AC18" i="58" s="1"/>
  <c r="AB17" i="58"/>
  <c r="AC17" i="58" s="1"/>
  <c r="AB16" i="58"/>
  <c r="AC16" i="58" s="1"/>
  <c r="AB15" i="58"/>
  <c r="AC15" i="58" s="1"/>
  <c r="AB14" i="58"/>
  <c r="AC14" i="58" s="1"/>
  <c r="AB13" i="58"/>
  <c r="AC13" i="58" s="1"/>
  <c r="AB12" i="58"/>
  <c r="AC12" i="58" s="1"/>
  <c r="AB11" i="58"/>
  <c r="AC11" i="58" s="1"/>
  <c r="AB10" i="58"/>
  <c r="AC10" i="58" s="1"/>
  <c r="AB9" i="58"/>
  <c r="AC9" i="58" s="1"/>
  <c r="G2" i="58"/>
  <c r="AD13" i="56"/>
  <c r="AE13" i="56" s="1"/>
  <c r="AD12" i="56"/>
  <c r="AE12" i="56" s="1"/>
  <c r="AD11" i="56"/>
  <c r="AE11" i="56" s="1"/>
  <c r="AD10" i="56"/>
  <c r="AE10" i="56" s="1"/>
  <c r="AC19" i="56"/>
  <c r="AB19" i="56"/>
  <c r="AA19" i="56"/>
  <c r="Z19" i="56"/>
  <c r="Y19" i="56"/>
  <c r="X19" i="56"/>
  <c r="W19" i="56"/>
  <c r="V19" i="56"/>
  <c r="U19" i="56"/>
  <c r="T19" i="56"/>
  <c r="S19" i="56"/>
  <c r="R19" i="56"/>
  <c r="Q19" i="56"/>
  <c r="P19" i="56"/>
  <c r="O19" i="56"/>
  <c r="N19" i="56"/>
  <c r="M19" i="56"/>
  <c r="L19" i="56"/>
  <c r="K19" i="56"/>
  <c r="J19" i="56"/>
  <c r="I19" i="56"/>
  <c r="H19" i="56"/>
  <c r="G19" i="56"/>
  <c r="F19" i="56"/>
  <c r="AD18" i="56"/>
  <c r="AE18" i="56" s="1"/>
  <c r="AD17" i="56"/>
  <c r="AE17" i="56" s="1"/>
  <c r="AD16" i="56"/>
  <c r="AE16" i="56" s="1"/>
  <c r="AD15" i="56"/>
  <c r="AE15" i="56" s="1"/>
  <c r="AD14" i="56"/>
  <c r="AE14" i="56" s="1"/>
  <c r="AD9" i="56"/>
  <c r="AE9" i="56" s="1"/>
  <c r="I2" i="56"/>
  <c r="AA19" i="54"/>
  <c r="Z19" i="54"/>
  <c r="Y19" i="54"/>
  <c r="X19" i="54"/>
  <c r="W19" i="54"/>
  <c r="V19" i="54"/>
  <c r="U19" i="54"/>
  <c r="T19" i="54"/>
  <c r="S19" i="54"/>
  <c r="R19" i="54"/>
  <c r="Q19" i="54"/>
  <c r="P19" i="54"/>
  <c r="O19" i="54"/>
  <c r="N19" i="54"/>
  <c r="M19" i="54"/>
  <c r="L19" i="54"/>
  <c r="K19" i="54"/>
  <c r="J19" i="54"/>
  <c r="I19" i="54"/>
  <c r="H19" i="54"/>
  <c r="G19" i="54"/>
  <c r="F19" i="54"/>
  <c r="E19" i="54"/>
  <c r="D19" i="54"/>
  <c r="AC18" i="54"/>
  <c r="AB18" i="54"/>
  <c r="AB17" i="54"/>
  <c r="AC17" i="54" s="1"/>
  <c r="AB16" i="54"/>
  <c r="AC16" i="54" s="1"/>
  <c r="AB15" i="54"/>
  <c r="AC15" i="54" s="1"/>
  <c r="AB14" i="54"/>
  <c r="AC14" i="54" s="1"/>
  <c r="AB13" i="54"/>
  <c r="AC13" i="54" s="1"/>
  <c r="AB12" i="54"/>
  <c r="AC12" i="54" s="1"/>
  <c r="AB11" i="54"/>
  <c r="AC11" i="54" s="1"/>
  <c r="AB10" i="54"/>
  <c r="AC10" i="54" s="1"/>
  <c r="AB9" i="54"/>
  <c r="AC9" i="54" s="1"/>
  <c r="G2" i="54"/>
  <c r="J19" i="53"/>
  <c r="K19" i="11"/>
  <c r="AA19" i="53"/>
  <c r="Z19" i="53"/>
  <c r="Y19" i="53"/>
  <c r="X19" i="53"/>
  <c r="W19" i="53"/>
  <c r="V19" i="53"/>
  <c r="U19" i="53"/>
  <c r="T19" i="53"/>
  <c r="S19" i="53"/>
  <c r="R19" i="53"/>
  <c r="Q19" i="53"/>
  <c r="P19" i="53"/>
  <c r="O19" i="53"/>
  <c r="N19" i="53"/>
  <c r="M19" i="53"/>
  <c r="L19" i="53"/>
  <c r="K19" i="53"/>
  <c r="I19" i="53"/>
  <c r="H19" i="53"/>
  <c r="G19" i="53"/>
  <c r="F19" i="53"/>
  <c r="E19" i="53"/>
  <c r="D19" i="53"/>
  <c r="AB18" i="53"/>
  <c r="AC18" i="53" s="1"/>
  <c r="AB17" i="53"/>
  <c r="AC17" i="53" s="1"/>
  <c r="AB16" i="53"/>
  <c r="AC16" i="53" s="1"/>
  <c r="AB15" i="53"/>
  <c r="AC15" i="53" s="1"/>
  <c r="AB14" i="53"/>
  <c r="AC14" i="53" s="1"/>
  <c r="AB13" i="53"/>
  <c r="AC13" i="53" s="1"/>
  <c r="AB12" i="53"/>
  <c r="AC12" i="53" s="1"/>
  <c r="AB11" i="53"/>
  <c r="AC11" i="53" s="1"/>
  <c r="AB10" i="53"/>
  <c r="AC10" i="53" s="1"/>
  <c r="AB9" i="53"/>
  <c r="AC9" i="53" s="1"/>
  <c r="G2" i="53"/>
  <c r="L19" i="11"/>
  <c r="L25" i="6" l="1"/>
  <c r="S21" i="27" l="1"/>
  <c r="M21" i="27"/>
  <c r="N21" i="27"/>
  <c r="O21" i="27"/>
  <c r="U17" i="27"/>
  <c r="V17" i="27" s="1"/>
  <c r="U18" i="27"/>
  <c r="V18" i="27" s="1"/>
  <c r="U19" i="27"/>
  <c r="V19" i="27" s="1"/>
  <c r="U20" i="27"/>
  <c r="V20" i="27" s="1"/>
  <c r="C4" i="38" l="1"/>
  <c r="J25" i="6" l="1"/>
  <c r="K25" i="6"/>
  <c r="H24" i="38" l="1"/>
  <c r="G24" i="38"/>
  <c r="F24" i="38"/>
  <c r="H23" i="38"/>
  <c r="G23" i="38"/>
  <c r="F23" i="38"/>
  <c r="T29" i="20"/>
  <c r="S29" i="20"/>
  <c r="R29" i="20"/>
  <c r="F25" i="6"/>
  <c r="E25" i="6"/>
  <c r="E8" i="8"/>
  <c r="D25" i="6"/>
  <c r="E4" i="8" s="1"/>
  <c r="G25" i="6"/>
  <c r="AI20" i="23"/>
  <c r="X20" i="23"/>
  <c r="Q29" i="20"/>
  <c r="P29" i="20"/>
  <c r="O29" i="20"/>
  <c r="N29" i="20"/>
  <c r="M29" i="20"/>
  <c r="C13" i="62" s="1"/>
  <c r="E13" i="62" s="1"/>
  <c r="L29" i="20"/>
  <c r="C12" i="62" s="1"/>
  <c r="E12" i="62" s="1"/>
  <c r="K29" i="20"/>
  <c r="C11" i="62" s="1"/>
  <c r="E11" i="62" s="1"/>
  <c r="J29" i="20"/>
  <c r="C10" i="62" s="1"/>
  <c r="E10" i="62" s="1"/>
  <c r="I29" i="20"/>
  <c r="C9" i="62" s="1"/>
  <c r="E9" i="62" s="1"/>
  <c r="H29" i="20"/>
  <c r="C8" i="62" s="1"/>
  <c r="E8" i="62" s="1"/>
  <c r="F29" i="20"/>
  <c r="C6" i="62" s="1"/>
  <c r="E6" i="62" s="1"/>
  <c r="E29" i="20"/>
  <c r="C5" i="62" s="1"/>
  <c r="E5" i="62" s="1"/>
  <c r="D29" i="20"/>
  <c r="C4" i="62" s="1"/>
  <c r="E4" i="62" s="1"/>
  <c r="E23" i="8"/>
  <c r="E22" i="8"/>
  <c r="P25" i="6"/>
  <c r="I25" i="6"/>
  <c r="H25" i="6"/>
  <c r="J6" i="32"/>
  <c r="J7" i="32"/>
  <c r="J8" i="32"/>
  <c r="J9" i="32"/>
  <c r="J10" i="32"/>
  <c r="J11" i="32"/>
  <c r="J12" i="32"/>
  <c r="U9" i="27"/>
  <c r="V9" i="27" s="1"/>
  <c r="U16" i="27"/>
  <c r="V16" i="27" s="1"/>
  <c r="D21" i="27"/>
  <c r="J21" i="27"/>
  <c r="K21" i="27"/>
  <c r="L21" i="27"/>
  <c r="P21" i="27"/>
  <c r="Q21" i="27"/>
  <c r="R21" i="27"/>
  <c r="T21" i="27"/>
  <c r="AB9" i="11"/>
  <c r="AC9" i="11" s="1"/>
  <c r="AB10" i="11"/>
  <c r="AC10" i="11" s="1"/>
  <c r="AB11" i="11"/>
  <c r="AC11" i="11" s="1"/>
  <c r="AB12" i="11"/>
  <c r="AC12" i="11" s="1"/>
  <c r="AB13" i="11"/>
  <c r="AC13" i="11" s="1"/>
  <c r="AB14" i="11"/>
  <c r="AC14" i="11" s="1"/>
  <c r="AB15" i="11"/>
  <c r="AC15" i="11" s="1"/>
  <c r="AB16" i="11"/>
  <c r="AC16" i="11" s="1"/>
  <c r="AB17" i="11"/>
  <c r="AC17" i="11" s="1"/>
  <c r="AB18" i="11"/>
  <c r="AC18" i="11" s="1"/>
  <c r="D19" i="11"/>
  <c r="E19" i="11"/>
  <c r="F19" i="11"/>
  <c r="G19" i="11"/>
  <c r="H19" i="11"/>
  <c r="I19" i="11"/>
  <c r="J19" i="11"/>
  <c r="M19" i="11"/>
  <c r="N19" i="11"/>
  <c r="O19" i="11"/>
  <c r="P19" i="11"/>
  <c r="Q19" i="11"/>
  <c r="R19" i="11"/>
  <c r="S19" i="11"/>
  <c r="T19" i="11"/>
  <c r="U19" i="11"/>
  <c r="V19" i="11"/>
  <c r="W19" i="11"/>
  <c r="X19" i="11"/>
  <c r="Y19" i="11"/>
  <c r="Z19" i="11"/>
  <c r="AA19" i="11"/>
  <c r="G2" i="11"/>
  <c r="Z15" i="62" l="1"/>
  <c r="Y15" i="62"/>
  <c r="T15" i="62"/>
  <c r="V15" i="62"/>
  <c r="U15" i="62"/>
  <c r="P15" i="62"/>
  <c r="R15" i="62"/>
  <c r="Q15" i="62"/>
  <c r="L15" i="62"/>
  <c r="N15" i="62"/>
  <c r="M15" i="62"/>
  <c r="H15" i="62"/>
  <c r="J15" i="62"/>
  <c r="I15" i="62"/>
  <c r="W15" i="62"/>
  <c r="F15" i="62"/>
  <c r="AA15" i="62"/>
  <c r="O15" i="62"/>
  <c r="S15" i="62"/>
  <c r="K15" i="62"/>
  <c r="G15" i="62"/>
  <c r="X15" i="62"/>
  <c r="G25" i="38"/>
  <c r="R13" i="32"/>
  <c r="Z13" i="32"/>
  <c r="Q13" i="32"/>
  <c r="X13" i="32"/>
  <c r="P13" i="32"/>
  <c r="V13" i="32"/>
  <c r="N13" i="32"/>
  <c r="AB13" i="32"/>
  <c r="T13" i="32"/>
  <c r="AA13" i="32"/>
  <c r="W13" i="32"/>
  <c r="S13" i="32"/>
  <c r="O13" i="32"/>
  <c r="Y13" i="32"/>
  <c r="U13" i="32"/>
  <c r="L13" i="32"/>
  <c r="M13" i="32"/>
  <c r="V20" i="23"/>
  <c r="H20" i="23"/>
  <c r="T20" i="23"/>
  <c r="R20" i="23"/>
  <c r="S20" i="23"/>
  <c r="Z20" i="23"/>
  <c r="Y20" i="23"/>
  <c r="F20" i="23"/>
  <c r="I20" i="23"/>
  <c r="AH20" i="23"/>
  <c r="AF20" i="23"/>
  <c r="G20" i="23"/>
  <c r="Q20" i="23"/>
  <c r="K20" i="23"/>
  <c r="O20" i="23"/>
  <c r="AB20" i="23"/>
  <c r="AG20" i="23"/>
  <c r="AE20" i="23"/>
  <c r="J20" i="23"/>
  <c r="W20" i="23"/>
  <c r="L20" i="23"/>
  <c r="P20" i="23"/>
  <c r="M20" i="23"/>
  <c r="U20" i="23"/>
  <c r="AD20" i="23"/>
  <c r="AA20" i="23"/>
  <c r="AC20" i="23"/>
  <c r="N20" i="23"/>
  <c r="H25" i="38"/>
  <c r="F25" i="38"/>
  <c r="E21" i="8"/>
  <c r="E14" i="8"/>
  <c r="E5" i="8"/>
  <c r="E12" i="8"/>
  <c r="E19" i="8"/>
  <c r="E20" i="8"/>
  <c r="E6" i="8"/>
  <c r="E11" i="8"/>
  <c r="E17" i="8"/>
  <c r="E9" i="8"/>
  <c r="E18" i="8"/>
  <c r="E10" i="8"/>
  <c r="E16" i="8"/>
  <c r="E24" i="8"/>
  <c r="E15" i="8"/>
  <c r="E7" i="8"/>
  <c r="E13" i="8"/>
  <c r="AA29" i="8" l="1"/>
  <c r="X29" i="8"/>
  <c r="Z29" i="8"/>
  <c r="Y29" i="8"/>
  <c r="F29" i="8"/>
  <c r="Q29" i="8"/>
  <c r="S29" i="8"/>
  <c r="V29" i="8"/>
  <c r="N29" i="8"/>
  <c r="W29" i="8"/>
  <c r="I29" i="8"/>
  <c r="L29" i="8"/>
  <c r="T29" i="8"/>
  <c r="H29" i="8"/>
  <c r="U29" i="8"/>
  <c r="O29" i="8"/>
  <c r="J29" i="8"/>
  <c r="G29" i="8"/>
  <c r="K29" i="8"/>
  <c r="R29" i="8"/>
  <c r="P29" i="8"/>
  <c r="M29" i="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rogd0088</author>
  </authors>
  <commentList>
    <comment ref="E6" authorId="0" shapeId="0" xr:uid="{D4FCF1C7-BC9F-42AC-BD48-92366193B254}">
      <text>
        <r>
          <rPr>
            <b/>
            <sz val="8"/>
            <color indexed="81"/>
            <rFont val="Tahoma"/>
            <family val="2"/>
          </rPr>
          <t>rogd0088:</t>
        </r>
        <r>
          <rPr>
            <sz val="8"/>
            <color indexed="81"/>
            <rFont val="Tahoma"/>
            <family val="2"/>
          </rPr>
          <t xml:space="preserve">
Best taken from QFD2 but can be estimated</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AC4" authorId="0" shapeId="0" xr:uid="{00000000-0006-0000-0E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0E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0E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0E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D5" authorId="0" shapeId="0" xr:uid="{00000000-0006-0000-0E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AC4" authorId="0" shapeId="0" xr:uid="{00000000-0006-0000-12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12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12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12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D5" authorId="0" shapeId="0" xr:uid="{00000000-0006-0000-12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AE4" authorId="0" shapeId="0" xr:uid="{00000000-0006-0000-14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14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14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E5" authorId="0" shapeId="0" xr:uid="{00000000-0006-0000-14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F5" authorId="0" shapeId="0" xr:uid="{00000000-0006-0000-14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AC4" authorId="0" shapeId="0" xr:uid="{00000000-0006-0000-15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15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15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15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D5" authorId="0" shapeId="0" xr:uid="{00000000-0006-0000-15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AC4" authorId="0" shapeId="0" xr:uid="{00000000-0006-0000-16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16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16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16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D5" authorId="0" shapeId="0" xr:uid="{00000000-0006-0000-16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Y4" authorId="0" shapeId="0" xr:uid="{00000000-0006-0000-18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18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18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18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D5" authorId="0" shapeId="0" xr:uid="{00000000-0006-0000-18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rogd0088</author>
  </authors>
  <commentList>
    <comment ref="E6" authorId="0" shapeId="0" xr:uid="{00000000-0006-0000-2300-000001000000}">
      <text>
        <r>
          <rPr>
            <b/>
            <sz val="8"/>
            <color indexed="81"/>
            <rFont val="Tahoma"/>
            <family val="2"/>
          </rPr>
          <t>rogd0088:</t>
        </r>
        <r>
          <rPr>
            <sz val="8"/>
            <color indexed="81"/>
            <rFont val="Tahoma"/>
            <family val="2"/>
          </rPr>
          <t xml:space="preserve">
Best taken from QFD2 but can be estimated</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V4" authorId="0" shapeId="0" xr:uid="{00000000-0006-0000-27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2700-000002000000}">
      <text>
        <r>
          <rPr>
            <b/>
            <sz val="8"/>
            <color rgb="FF000000"/>
            <rFont val="Tahoma"/>
            <family val="2"/>
          </rPr>
          <t>Phil Rowe:</t>
        </r>
        <r>
          <rPr>
            <sz val="8"/>
            <color rgb="FF000000"/>
            <rFont val="Tahoma"/>
            <family val="2"/>
          </rPr>
          <t xml:space="preserve">
</t>
        </r>
        <r>
          <rPr>
            <sz val="8"/>
            <color rgb="FF000000"/>
            <rFont val="Tahoma"/>
            <family val="2"/>
          </rPr>
          <t>Maps design parameters and performance characteristics of interest.</t>
        </r>
      </text>
    </comment>
    <comment ref="B5" authorId="0" shapeId="0" xr:uid="{00000000-0006-0000-27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2700-000004000000}">
      <text>
        <r>
          <rPr>
            <b/>
            <sz val="8"/>
            <color indexed="81"/>
            <rFont val="Tahoma"/>
            <family val="2"/>
          </rPr>
          <t>Phil Rowe:</t>
        </r>
        <r>
          <rPr>
            <sz val="8"/>
            <color indexed="81"/>
            <rFont val="Tahoma"/>
            <family val="2"/>
          </rPr>
          <t xml:space="preserve">
Use a Y2X matrix approach to get a weighting of each X for all relevant Ys.</t>
        </r>
      </text>
    </comment>
    <comment ref="D5" authorId="0" shapeId="0" xr:uid="{00000000-0006-0000-27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Phil Rowe</author>
    <author>rogd0088</author>
  </authors>
  <commentList>
    <comment ref="X4" authorId="0" shapeId="0" xr:uid="{8B0E983C-2D15-433F-A94C-0DA22E72DD28}">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B95E0440-599C-4852-B0B2-FFC254422897}">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1097B8F5-2EA8-4FD1-9EFA-0377E7795D1B}">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AA550911-DBA0-4494-9B9C-6EE6CCA8830C}">
      <text>
        <r>
          <rPr>
            <b/>
            <sz val="8"/>
            <color indexed="81"/>
            <rFont val="Tahoma"/>
            <family val="2"/>
          </rPr>
          <t>Phil Rowe:</t>
        </r>
        <r>
          <rPr>
            <sz val="8"/>
            <color indexed="81"/>
            <rFont val="Tahoma"/>
            <family val="2"/>
          </rPr>
          <t xml:space="preserve">
Use a Y2X matrix approach to get a weighting of each X for all relevant Ys.</t>
        </r>
      </text>
    </comment>
    <comment ref="D5" authorId="0" shapeId="0" xr:uid="{4D7574AF-0075-4310-964A-DE9269B7742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 ref="A9" authorId="1" shapeId="0" xr:uid="{7567A704-4C64-4029-8145-2105CA4AC933}">
      <text>
        <r>
          <rPr>
            <b/>
            <sz val="8"/>
            <color indexed="81"/>
            <rFont val="Tahoma"/>
            <family val="2"/>
          </rPr>
          <t>rogd0088:</t>
        </r>
        <r>
          <rPr>
            <sz val="8"/>
            <color indexed="81"/>
            <rFont val="Tahoma"/>
            <family val="2"/>
          </rPr>
          <t xml:space="preserve">
</t>
        </r>
        <r>
          <rPr>
            <sz val="10"/>
            <color indexed="81"/>
            <rFont val="Tahoma"/>
            <family val="2"/>
          </rPr>
          <t>Need to discuss cotrolds and noise with WDS. Cutting now key process to performance</t>
        </r>
      </text>
    </comment>
  </commentList>
</comments>
</file>

<file path=xl/sharedStrings.xml><?xml version="1.0" encoding="utf-8"?>
<sst xmlns="http://schemas.openxmlformats.org/spreadsheetml/2006/main" count="1642" uniqueCount="714">
  <si>
    <t>Level 1</t>
  </si>
  <si>
    <t>Level 2</t>
  </si>
  <si>
    <t>Function</t>
  </si>
  <si>
    <t>Means</t>
  </si>
  <si>
    <t>How Much</t>
  </si>
  <si>
    <t>Importance</t>
  </si>
  <si>
    <t>Target</t>
  </si>
  <si>
    <t>Benchmark</t>
  </si>
  <si>
    <t>Ideal Value</t>
  </si>
  <si>
    <t>P-Diagram</t>
  </si>
  <si>
    <t>Noise Factors</t>
  </si>
  <si>
    <t>External</t>
  </si>
  <si>
    <t>Unit to unit</t>
  </si>
  <si>
    <t>Noise Factor</t>
  </si>
  <si>
    <t>Deterioration</t>
  </si>
  <si>
    <t>Issue: 1</t>
  </si>
  <si>
    <t>Control Factors</t>
  </si>
  <si>
    <t>If insert rows/columns, copy formulae in purple cells.</t>
  </si>
  <si>
    <t>NOISE FACTORS</t>
  </si>
  <si>
    <t>Relative Importance of noise in meeting performance via control factor</t>
  </si>
  <si>
    <t>Performance Characteristics Ys:</t>
  </si>
  <si>
    <t>Design control parameters</t>
  </si>
  <si>
    <t xml:space="preserve">Weighting </t>
  </si>
  <si>
    <t>Unit to Unit Variation</t>
  </si>
  <si>
    <t>of design</t>
  </si>
  <si>
    <t>Raw Mat'l</t>
  </si>
  <si>
    <t>Mfg</t>
  </si>
  <si>
    <t>Environment</t>
  </si>
  <si>
    <t>Human</t>
  </si>
  <si>
    <t>Total</t>
  </si>
  <si>
    <t>control parameter</t>
  </si>
  <si>
    <t>Relative importance of noise factor:</t>
  </si>
  <si>
    <t>Team:</t>
  </si>
  <si>
    <t>Date completed:</t>
  </si>
  <si>
    <t>How Much???</t>
  </si>
  <si>
    <t>Difficulty</t>
  </si>
  <si>
    <t>Severity</t>
  </si>
  <si>
    <t>RPN</t>
  </si>
  <si>
    <t>Target Values</t>
  </si>
  <si>
    <t>Process parameters</t>
  </si>
  <si>
    <t>manufacturing controlas and Aids</t>
  </si>
  <si>
    <t>Operational assessment</t>
  </si>
  <si>
    <t>Process Controls</t>
  </si>
  <si>
    <t>Requirements</t>
  </si>
  <si>
    <t>How</t>
  </si>
  <si>
    <t>Design feature</t>
  </si>
  <si>
    <t>Functionality</t>
  </si>
  <si>
    <t xml:space="preserve">Author: </t>
  </si>
  <si>
    <t xml:space="preserve">Date: </t>
  </si>
  <si>
    <t xml:space="preserve">System: </t>
  </si>
  <si>
    <t>Manufacturing Requirements</t>
  </si>
  <si>
    <t>Manufacturing Functionality</t>
  </si>
  <si>
    <t>Manufacturing Requirements  detail</t>
  </si>
  <si>
    <t>Process Features</t>
  </si>
  <si>
    <t>Functionality Details</t>
  </si>
  <si>
    <t>Process Features Details</t>
  </si>
  <si>
    <t>Teamcentre Document Number</t>
  </si>
  <si>
    <t>Issue</t>
  </si>
  <si>
    <t>Date</t>
  </si>
  <si>
    <t>Add requirements detail and definition in here.</t>
  </si>
  <si>
    <t>WHATs - Customer Requirements</t>
  </si>
  <si>
    <t>Ranking</t>
  </si>
  <si>
    <t xml:space="preserve">How much:- From QFD 1 </t>
  </si>
  <si>
    <t>Relative Importance Equal</t>
  </si>
  <si>
    <t>How Much??? Derive target values for each function. This will determine how well the existing design performs and how well our modified version will perform</t>
  </si>
  <si>
    <t>Relative importance Weighted</t>
  </si>
  <si>
    <t>Functionality Detail</t>
  </si>
  <si>
    <t xml:space="preserve">Performance Characteristics </t>
  </si>
  <si>
    <t>Functionality Detail/ insert specifications for each operation</t>
  </si>
  <si>
    <t>Important design features</t>
  </si>
  <si>
    <t>both blue and orange</t>
  </si>
  <si>
    <t>both green and blue</t>
  </si>
  <si>
    <t>both green  and orange</t>
  </si>
  <si>
    <t>green, blue and orange</t>
  </si>
  <si>
    <t>Weighting of design control parameter.</t>
  </si>
  <si>
    <t>Produce Pellets</t>
  </si>
  <si>
    <t>manufacturing controls and Aids</t>
  </si>
  <si>
    <t>Detectability</t>
  </si>
  <si>
    <t>Frequency</t>
  </si>
  <si>
    <t>ACTIVITY SUMMARY</t>
  </si>
  <si>
    <t>Developed from Generic Munition Use Case</t>
  </si>
  <si>
    <t>Insert TC document number here</t>
  </si>
  <si>
    <t>date issued</t>
  </si>
  <si>
    <r>
      <rPr>
        <b/>
        <sz val="10"/>
        <rFont val="Arial"/>
        <family val="2"/>
      </rPr>
      <t>Signal factors</t>
    </r>
    <r>
      <rPr>
        <sz val="10"/>
        <rFont val="Arial"/>
        <family val="2"/>
      </rPr>
      <t xml:space="preserve">
</t>
    </r>
  </si>
  <si>
    <t>GU-DD-001</t>
  </si>
  <si>
    <t>Issue 1</t>
  </si>
  <si>
    <t>Design Book</t>
  </si>
  <si>
    <t xml:space="preserve"> HESH Example for course</t>
  </si>
  <si>
    <t>Safety</t>
  </si>
  <si>
    <t>Provide motive force</t>
  </si>
  <si>
    <t>Regulate motive force</t>
  </si>
  <si>
    <t>Seal System Pressure</t>
  </si>
  <si>
    <t>Remove heat from system</t>
  </si>
  <si>
    <t>Support fins</t>
  </si>
  <si>
    <t>Stabilise Projectile</t>
  </si>
  <si>
    <t>Stabilise internal ballistic condition</t>
  </si>
  <si>
    <t>Support booster</t>
  </si>
  <si>
    <t>Deliver terminal effect</t>
  </si>
  <si>
    <t>Arm Munition</t>
  </si>
  <si>
    <t>Initiate effect</t>
  </si>
  <si>
    <t>Detect target</t>
  </si>
  <si>
    <t>Initiate booster</t>
  </si>
  <si>
    <t>Identify round</t>
  </si>
  <si>
    <t>defeat target</t>
  </si>
  <si>
    <t>Support explosive</t>
  </si>
  <si>
    <t>Support fuze</t>
  </si>
  <si>
    <t>track to target</t>
  </si>
  <si>
    <t>Initiate motive force provider.</t>
  </si>
  <si>
    <t>Sequence lethal Effect</t>
  </si>
  <si>
    <t>transport motive force provider</t>
  </si>
  <si>
    <t>Align initiating system</t>
  </si>
  <si>
    <t>environmental seal explosive</t>
  </si>
  <si>
    <t>Propellant</t>
  </si>
  <si>
    <t>7 hole granular</t>
  </si>
  <si>
    <t>Cart case</t>
  </si>
  <si>
    <t>Fin unit</t>
  </si>
  <si>
    <t>Obturator</t>
  </si>
  <si>
    <t>Burrelet</t>
  </si>
  <si>
    <t>HE</t>
  </si>
  <si>
    <t>Shutter</t>
  </si>
  <si>
    <t>Detonator</t>
  </si>
  <si>
    <t>Green yellow markings</t>
  </si>
  <si>
    <t>Explosive booster</t>
  </si>
  <si>
    <t>Body</t>
  </si>
  <si>
    <t>Tracer</t>
  </si>
  <si>
    <t>Cap percussion</t>
  </si>
  <si>
    <t>Fuze Seeker</t>
  </si>
  <si>
    <t>Fuze Energetic</t>
  </si>
  <si>
    <t>Forge Shell</t>
  </si>
  <si>
    <t>Form Cavity</t>
  </si>
  <si>
    <t>Head Shell</t>
  </si>
  <si>
    <t>Coarse M/C</t>
  </si>
  <si>
    <t>Clean Shell</t>
  </si>
  <si>
    <t>Form Wire</t>
  </si>
  <si>
    <t>Coil Wire</t>
  </si>
  <si>
    <t>Harden Wire</t>
  </si>
  <si>
    <t>Insert Wire</t>
  </si>
  <si>
    <t>Surface Finish</t>
  </si>
  <si>
    <t>Paint</t>
  </si>
  <si>
    <t>Cap Holder</t>
  </si>
  <si>
    <t>Load Primer</t>
  </si>
  <si>
    <t>Load Pre-mag</t>
  </si>
  <si>
    <t>Assemble primer</t>
  </si>
  <si>
    <t>Seal Primer</t>
  </si>
  <si>
    <t>Pack</t>
  </si>
  <si>
    <t>Roll Liner</t>
  </si>
  <si>
    <t>Seal Liner</t>
  </si>
  <si>
    <t>Line Primer body</t>
  </si>
  <si>
    <t>Fill Body</t>
  </si>
  <si>
    <t>Mix</t>
  </si>
  <si>
    <t>Fill Shell</t>
  </si>
  <si>
    <t>Warm Shell</t>
  </si>
  <si>
    <t>Move in</t>
  </si>
  <si>
    <t>Move out</t>
  </si>
  <si>
    <t>Liquefy Contents</t>
  </si>
  <si>
    <t>Fit Filling Aid</t>
  </si>
  <si>
    <t>Solidify Contents</t>
  </si>
  <si>
    <t>Remove Filling Aid</t>
  </si>
  <si>
    <t>Form Booster Cavity</t>
  </si>
  <si>
    <t>Manufacture pellets</t>
  </si>
  <si>
    <t>Fit Booster</t>
  </si>
  <si>
    <t>Fit PRF</t>
  </si>
  <si>
    <t>Mark</t>
  </si>
  <si>
    <t>Fit primer</t>
  </si>
  <si>
    <t>Fill Case</t>
  </si>
  <si>
    <t>Fit Shell</t>
  </si>
  <si>
    <t>Attach Case</t>
  </si>
  <si>
    <t>Remove PRF</t>
  </si>
  <si>
    <t>Fit Fuse</t>
  </si>
  <si>
    <t>Forge from Cast Billet</t>
  </si>
  <si>
    <t>Forge from machined billet</t>
  </si>
  <si>
    <t>Hot Forging</t>
  </si>
  <si>
    <t>Drill</t>
  </si>
  <si>
    <t>ALM</t>
  </si>
  <si>
    <t>Swage</t>
  </si>
  <si>
    <t>Press</t>
  </si>
  <si>
    <t>Hand lathe</t>
  </si>
  <si>
    <t>CNC</t>
  </si>
  <si>
    <t>Robot</t>
  </si>
  <si>
    <t>Fine M/C</t>
  </si>
  <si>
    <t>Hand set</t>
  </si>
  <si>
    <t>Ultrasonic</t>
  </si>
  <si>
    <t>Brush and Blow</t>
  </si>
  <si>
    <t>Bath clean</t>
  </si>
  <si>
    <t>Vacuum</t>
  </si>
  <si>
    <t>Hot form</t>
  </si>
  <si>
    <t>Cold form</t>
  </si>
  <si>
    <t>manual</t>
  </si>
  <si>
    <t>robot</t>
  </si>
  <si>
    <t>form in situ</t>
  </si>
  <si>
    <t>Don't</t>
  </si>
  <si>
    <t>Oxsilan</t>
  </si>
  <si>
    <t>Varnish</t>
  </si>
  <si>
    <t>Bitumen</t>
  </si>
  <si>
    <t>Hylamar</t>
  </si>
  <si>
    <t>rextac/epilene</t>
  </si>
  <si>
    <t>Water based</t>
  </si>
  <si>
    <t>Powder coat</t>
  </si>
  <si>
    <t>Brush</t>
  </si>
  <si>
    <t>Cure paint</t>
  </si>
  <si>
    <t>Oven</t>
  </si>
  <si>
    <t>Hot air blow</t>
  </si>
  <si>
    <t>Air dry</t>
  </si>
  <si>
    <t>Manual</t>
  </si>
  <si>
    <t>Buy in capped holder</t>
  </si>
  <si>
    <t>Weigh</t>
  </si>
  <si>
    <t>Volumetric</t>
  </si>
  <si>
    <t>Fortress</t>
  </si>
  <si>
    <t>Adhesive</t>
  </si>
  <si>
    <t>Ultrasound</t>
  </si>
  <si>
    <t>Buy in filled primer</t>
  </si>
  <si>
    <t>Air Handler</t>
  </si>
  <si>
    <t>Semi Auto</t>
  </si>
  <si>
    <t>Auto</t>
  </si>
  <si>
    <t>Buy in rolled liner</t>
  </si>
  <si>
    <t>Buy in Sealed Liner</t>
  </si>
  <si>
    <t>Labour</t>
  </si>
  <si>
    <t>Equipment / Capital Costs</t>
  </si>
  <si>
    <t>Service Operating Costs</t>
  </si>
  <si>
    <t>Material Cost</t>
  </si>
  <si>
    <t>Maintenance Cost</t>
  </si>
  <si>
    <t>Surge Capacity</t>
  </si>
  <si>
    <t>Reliable manufacture</t>
  </si>
  <si>
    <t>Effective Mainteneace</t>
  </si>
  <si>
    <t>Defect Free</t>
  </si>
  <si>
    <t>Effective Test and Inspect</t>
  </si>
  <si>
    <t>Explosive Regs Safety</t>
  </si>
  <si>
    <t>Non Explosive Regs Safety</t>
  </si>
  <si>
    <t>Cast Cure</t>
  </si>
  <si>
    <t>Press Fill</t>
  </si>
  <si>
    <t>Melt cast RTA</t>
  </si>
  <si>
    <t>Melt Cast IM</t>
  </si>
  <si>
    <t>Melt Cast Cream TNT</t>
  </si>
  <si>
    <t>Cast cure</t>
  </si>
  <si>
    <t>Melt cast</t>
  </si>
  <si>
    <t>Powder press</t>
  </si>
  <si>
    <t>Incorporator</t>
  </si>
  <si>
    <t>Hand</t>
  </si>
  <si>
    <t>High Shear</t>
  </si>
  <si>
    <t>Make Fins</t>
  </si>
  <si>
    <t>Coarse MC</t>
  </si>
  <si>
    <t>Anodise</t>
  </si>
  <si>
    <t>Hand M/C</t>
  </si>
  <si>
    <t>Sulphuric Acid</t>
  </si>
  <si>
    <t>Black anodise</t>
  </si>
  <si>
    <t>Chromic acid</t>
  </si>
  <si>
    <t>Obtain tracer</t>
  </si>
  <si>
    <t>Fit Tail</t>
  </si>
  <si>
    <t>Fit Tracer</t>
  </si>
  <si>
    <t>Pour</t>
  </si>
  <si>
    <t>Pump</t>
  </si>
  <si>
    <t>Inject</t>
  </si>
  <si>
    <t>Warm air</t>
  </si>
  <si>
    <t>Condition in shop</t>
  </si>
  <si>
    <t>hover pallet</t>
  </si>
  <si>
    <t>Conveyer</t>
  </si>
  <si>
    <t xml:space="preserve">heated box </t>
  </si>
  <si>
    <t xml:space="preserve">Robot </t>
  </si>
  <si>
    <t>Cure in oven</t>
  </si>
  <si>
    <t>Cure at RT</t>
  </si>
  <si>
    <t>Cool</t>
  </si>
  <si>
    <t>Cool and Probe</t>
  </si>
  <si>
    <t>Don't (press)</t>
  </si>
  <si>
    <t>Mould</t>
  </si>
  <si>
    <t>hand Press</t>
  </si>
  <si>
    <t>rotary press</t>
  </si>
  <si>
    <t>cast</t>
  </si>
  <si>
    <t>extrude</t>
  </si>
  <si>
    <t>Stencil</t>
  </si>
  <si>
    <t xml:space="preserve">Pad pint </t>
  </si>
  <si>
    <t>Label</t>
  </si>
  <si>
    <t>press</t>
  </si>
  <si>
    <t xml:space="preserve">weld </t>
  </si>
  <si>
    <t>glue</t>
  </si>
  <si>
    <t>Benchmark design Melt Cast Manual</t>
  </si>
  <si>
    <t>Alternative manufacturing method 1.
 Melt Cast IM Automatic</t>
  </si>
  <si>
    <t>Alternative manufacturing method 2
Cast Cure IM Automatic</t>
  </si>
  <si>
    <t>RAM</t>
  </si>
  <si>
    <t>Ram in case</t>
  </si>
  <si>
    <t>Weighted</t>
  </si>
  <si>
    <t>Un Weighted</t>
  </si>
  <si>
    <r>
      <rPr>
        <b/>
        <sz val="10"/>
        <rFont val="Arial"/>
        <family val="2"/>
      </rPr>
      <t>Outputs
Precision 
Accuracy</t>
    </r>
    <r>
      <rPr>
        <sz val="10"/>
        <rFont val="Arial"/>
        <family val="2"/>
      </rPr>
      <t xml:space="preserve">
</t>
    </r>
  </si>
  <si>
    <t>Aero Profile</t>
  </si>
  <si>
    <t>Obturation</t>
  </si>
  <si>
    <t>Upper and lower temperature</t>
  </si>
  <si>
    <t>Frag pattern</t>
  </si>
  <si>
    <t>Length</t>
  </si>
  <si>
    <t>120 dia</t>
  </si>
  <si>
    <t>Circular area Probable</t>
  </si>
  <si>
    <t>Pressure Budget</t>
  </si>
  <si>
    <t>Barrel Wear</t>
  </si>
  <si>
    <t>Barrel Temperature</t>
  </si>
  <si>
    <t>Differential Temperature</t>
  </si>
  <si>
    <t>Manufacturing Variation</t>
  </si>
  <si>
    <t>Material Variation</t>
  </si>
  <si>
    <t>Propellant vivacity</t>
  </si>
  <si>
    <t>Wind speed</t>
  </si>
  <si>
    <t>Dust/ sand / grit / Salt</t>
  </si>
  <si>
    <t>Ageing of propellant</t>
  </si>
  <si>
    <t>Ageing of the initiation system</t>
  </si>
  <si>
    <t>Debris Build up</t>
  </si>
  <si>
    <t>Chamber wear</t>
  </si>
  <si>
    <t>Case size variation</t>
  </si>
  <si>
    <t>Fin material variation</t>
  </si>
  <si>
    <t>Opposition mobility</t>
  </si>
  <si>
    <t>Material property variation</t>
  </si>
  <si>
    <t>Material Property Variation</t>
  </si>
  <si>
    <r>
      <rPr>
        <b/>
        <sz val="10"/>
        <rFont val="Arial"/>
        <family val="2"/>
      </rPr>
      <t>Outputs
Circular Area Probable</t>
    </r>
    <r>
      <rPr>
        <sz val="10"/>
        <rFont val="Arial"/>
        <family val="2"/>
      </rPr>
      <t xml:space="preserve">
</t>
    </r>
  </si>
  <si>
    <t>C g Location</t>
  </si>
  <si>
    <t>Precession</t>
  </si>
  <si>
    <t>Nutation</t>
  </si>
  <si>
    <t>MASS</t>
  </si>
  <si>
    <t>Dimensional Variation</t>
  </si>
  <si>
    <t>Variation in fill Density</t>
  </si>
  <si>
    <t>Assembly misalignment</t>
  </si>
  <si>
    <t xml:space="preserve">Hesh Munition
Direct Fire
Defeat Target
</t>
  </si>
  <si>
    <t>Pressure Time curves</t>
  </si>
  <si>
    <t>Material Dimensional Variation</t>
  </si>
  <si>
    <t>Propellant Dimensional Variation</t>
  </si>
  <si>
    <r>
      <rPr>
        <b/>
        <sz val="10"/>
        <rFont val="Arial"/>
        <family val="2"/>
      </rPr>
      <t xml:space="preserve">Defeat Target
Fragmentation and Impact
</t>
    </r>
    <r>
      <rPr>
        <sz val="10"/>
        <rFont val="Arial"/>
        <family val="2"/>
      </rPr>
      <t xml:space="preserve">
</t>
    </r>
  </si>
  <si>
    <t>Amount of Explosive</t>
  </si>
  <si>
    <t>Type of Explosive</t>
  </si>
  <si>
    <t>Fragment Size</t>
  </si>
  <si>
    <r>
      <rPr>
        <b/>
        <sz val="10"/>
        <rFont val="Arial"/>
        <family val="2"/>
      </rPr>
      <t>Signal factors
Prox
PD
Delay</t>
    </r>
    <r>
      <rPr>
        <sz val="10"/>
        <rFont val="Arial"/>
        <family val="2"/>
      </rPr>
      <t xml:space="preserve">
</t>
    </r>
  </si>
  <si>
    <t xml:space="preserve">Nose Geometry </t>
  </si>
  <si>
    <t>Nose material</t>
  </si>
  <si>
    <t>Fuze type</t>
  </si>
  <si>
    <t>Fuse energetics</t>
  </si>
  <si>
    <t>Shell Mtl</t>
  </si>
  <si>
    <t>Shell dimension</t>
  </si>
  <si>
    <t>Frag aid Material</t>
  </si>
  <si>
    <t>Frag aid dimensions</t>
  </si>
  <si>
    <t>Explosive batch to batch</t>
  </si>
  <si>
    <t>Temperature</t>
  </si>
  <si>
    <t xml:space="preserve">Humidity </t>
  </si>
  <si>
    <t>Air density</t>
  </si>
  <si>
    <t>opposition mobility</t>
  </si>
  <si>
    <t>target variability</t>
  </si>
  <si>
    <t>Barrel wear</t>
  </si>
  <si>
    <t>Ageing of Explosive</t>
  </si>
  <si>
    <t>Deterioration in fuze components</t>
  </si>
  <si>
    <t>Fill Variation</t>
  </si>
  <si>
    <t>Strength of nose area</t>
  </si>
  <si>
    <t>Age of initiators</t>
  </si>
  <si>
    <t>Internal corrosion</t>
  </si>
  <si>
    <t>Operator error fuze set</t>
  </si>
  <si>
    <t>Explosive train miss assembly</t>
  </si>
  <si>
    <t>Frag Mass</t>
  </si>
  <si>
    <t>Velocity</t>
  </si>
  <si>
    <t>Impact Energy</t>
  </si>
  <si>
    <t>Polar Plot</t>
  </si>
  <si>
    <t>Soft and Squidgy</t>
  </si>
  <si>
    <t>Soft Skin Vehicles</t>
  </si>
  <si>
    <t>Buildings</t>
  </si>
  <si>
    <t>Fuze Delay</t>
  </si>
  <si>
    <t>Fuze energetics</t>
  </si>
  <si>
    <t>Two Piece</t>
  </si>
  <si>
    <t xml:space="preserve">ID/Shell </t>
  </si>
  <si>
    <t>Interface to cartridge</t>
  </si>
  <si>
    <t>Interface to obturator</t>
  </si>
  <si>
    <t>Interface to Fuze</t>
  </si>
  <si>
    <t>Interface to Exploder</t>
  </si>
  <si>
    <t>Interface to fragmentation</t>
  </si>
  <si>
    <t>Contain explosive</t>
  </si>
  <si>
    <t>Obturate Shell</t>
  </si>
  <si>
    <t>Counter Balloting</t>
  </si>
  <si>
    <t>Control Drag</t>
  </si>
  <si>
    <t>Generate effect</t>
  </si>
  <si>
    <t>Control Internal Corrosion</t>
  </si>
  <si>
    <t>Bar Code</t>
  </si>
  <si>
    <t>Cart case crimp</t>
  </si>
  <si>
    <t>Knurl under obturator</t>
  </si>
  <si>
    <t>Thread fuze</t>
  </si>
  <si>
    <t xml:space="preserve">Coil and Insert </t>
  </si>
  <si>
    <t>Two Piece case</t>
  </si>
  <si>
    <t>Bore rider</t>
  </si>
  <si>
    <t>Secant ogive</t>
  </si>
  <si>
    <t>Pressed RDX Wax</t>
  </si>
  <si>
    <t>Split ring</t>
  </si>
  <si>
    <t>Control external Corrosion</t>
  </si>
  <si>
    <t>Cushions Insert</t>
  </si>
  <si>
    <t>Rubber Liner</t>
  </si>
  <si>
    <t>Mould exploder cavity</t>
  </si>
  <si>
    <t>Yellow to Std XYD, Font, Paint type, Compatibility</t>
  </si>
  <si>
    <t>Green to Std XYD,  Paint type, compatibility</t>
  </si>
  <si>
    <t>Shell Body Base component</t>
  </si>
  <si>
    <t>Shell Outer Diameter</t>
  </si>
  <si>
    <t>Shell Internal Diameter</t>
  </si>
  <si>
    <t>Internal recess geometry</t>
  </si>
  <si>
    <t>Shell Material</t>
  </si>
  <si>
    <t>Fin interface diameter</t>
  </si>
  <si>
    <t>Fin interface thread</t>
  </si>
  <si>
    <t>Canellure groove 1 distance</t>
  </si>
  <si>
    <t>Canellure grove 1 width</t>
  </si>
  <si>
    <t xml:space="preserve">Canellure groove radii </t>
  </si>
  <si>
    <t>Canellure groove 2 distance</t>
  </si>
  <si>
    <t>Canellure grove 2 width</t>
  </si>
  <si>
    <t>O groove length</t>
  </si>
  <si>
    <t>O groove internal angle</t>
  </si>
  <si>
    <t>Rear body interface length</t>
  </si>
  <si>
    <t>Rear body length</t>
  </si>
  <si>
    <t>Nose body interface thread</t>
  </si>
  <si>
    <t>Anodate depth</t>
  </si>
  <si>
    <t>Powder coat depth</t>
  </si>
  <si>
    <t>Manufacturing geometric variation</t>
  </si>
  <si>
    <t>Material property variation, Shell</t>
  </si>
  <si>
    <t>Material property variation powder coat</t>
  </si>
  <si>
    <t xml:space="preserve">Operator Competence </t>
  </si>
  <si>
    <t>Operator fatigue</t>
  </si>
  <si>
    <t>Humidity</t>
  </si>
  <si>
    <t>Cutting fluid variation</t>
  </si>
  <si>
    <t>Cutting fluid condition</t>
  </si>
  <si>
    <t>Surface Finish variation</t>
  </si>
  <si>
    <t>Measurement variation</t>
  </si>
  <si>
    <t>Tooling deterioration</t>
  </si>
  <si>
    <t>Surface finish internal</t>
  </si>
  <si>
    <t>Surface finish external</t>
  </si>
  <si>
    <t>Contamination</t>
  </si>
  <si>
    <t>Inclusions in shell material</t>
  </si>
  <si>
    <r>
      <rPr>
        <b/>
        <sz val="10"/>
        <rFont val="Arial"/>
        <family val="2"/>
      </rPr>
      <t xml:space="preserve">System compatibility
</t>
    </r>
    <r>
      <rPr>
        <sz val="10"/>
        <rFont val="Arial"/>
        <family val="2"/>
      </rPr>
      <t xml:space="preserve">
</t>
    </r>
  </si>
  <si>
    <t>Chromate Conversion</t>
  </si>
  <si>
    <t xml:space="preserve">Chromate conversion </t>
  </si>
  <si>
    <t>Chromate conversion variation</t>
  </si>
  <si>
    <t>Chromate conversion depth</t>
  </si>
  <si>
    <t>Oven (Heat treat)</t>
  </si>
  <si>
    <t>Rough machine Lathe</t>
  </si>
  <si>
    <t>Stress relief Oven</t>
  </si>
  <si>
    <t>CNC lathe</t>
  </si>
  <si>
    <t>Degaussing kit</t>
  </si>
  <si>
    <t>Chemical Degrease</t>
  </si>
  <si>
    <t>Chromate Conversion bath</t>
  </si>
  <si>
    <t>Powder Coat</t>
  </si>
  <si>
    <t>Manual pack</t>
  </si>
  <si>
    <t>Robot handling</t>
  </si>
  <si>
    <t>Degreasing</t>
  </si>
  <si>
    <t>Clean article</t>
  </si>
  <si>
    <t>Chemical Purity</t>
  </si>
  <si>
    <t>Duration</t>
  </si>
  <si>
    <t>Position of work in bath</t>
  </si>
  <si>
    <t>Security of fixtures</t>
  </si>
  <si>
    <t>Contamination in bath</t>
  </si>
  <si>
    <t>Filter web</t>
  </si>
  <si>
    <t>Agitation variation</t>
  </si>
  <si>
    <t>Position of work variation</t>
  </si>
  <si>
    <t>State of input work</t>
  </si>
  <si>
    <t>Variation in duration</t>
  </si>
  <si>
    <t>Bath temperature variation</t>
  </si>
  <si>
    <t>Operator competence</t>
  </si>
  <si>
    <t>Chemical concentration</t>
  </si>
  <si>
    <t>Batch to Batch variation of chemical</t>
  </si>
  <si>
    <t>Stanag 4130, Durability, 100% recognition, Contrast</t>
  </si>
  <si>
    <t>Interface fin Assy</t>
  </si>
  <si>
    <t>Generate fragments</t>
  </si>
  <si>
    <t>Fins Threaded to body</t>
  </si>
  <si>
    <t>Within batch variation of steel</t>
  </si>
  <si>
    <t>O Groove knurl geometry</t>
  </si>
  <si>
    <t>Canellure groove 1 depth</t>
  </si>
  <si>
    <t>Canellure groove 2 depth</t>
  </si>
  <si>
    <t>O Groove width</t>
  </si>
  <si>
    <t>O Groove depth</t>
  </si>
  <si>
    <t>Powered conveyer</t>
  </si>
  <si>
    <t>Counter bore</t>
  </si>
  <si>
    <t>Canellure</t>
  </si>
  <si>
    <t>Filter degradation</t>
  </si>
  <si>
    <t>Frequent of agitation</t>
  </si>
  <si>
    <t>Mass</t>
  </si>
  <si>
    <t>Chemical Concentration</t>
  </si>
  <si>
    <t>Filter Webb</t>
  </si>
  <si>
    <t>In process inspection</t>
  </si>
  <si>
    <t>Process instruction</t>
  </si>
  <si>
    <t>Process monitoring (Auto SPC read out)</t>
  </si>
  <si>
    <t>Poke Yoke</t>
  </si>
  <si>
    <t xml:space="preserve">Upstream process improvements </t>
  </si>
  <si>
    <t>Shell Arragement</t>
  </si>
  <si>
    <t>Shell aligned with cleaning jets</t>
  </si>
  <si>
    <t>Mesh size and depth</t>
  </si>
  <si>
    <t>% solution controlled</t>
  </si>
  <si>
    <t>To specification</t>
  </si>
  <si>
    <t>regular tank purge and clean</t>
  </si>
  <si>
    <t>Operator training</t>
  </si>
  <si>
    <t>DI Column mainteneance</t>
  </si>
  <si>
    <t>Reciept Inspection</t>
  </si>
  <si>
    <t>Manufacturing Costs</t>
  </si>
  <si>
    <t>Equipment capital cost</t>
  </si>
  <si>
    <t>Service / Operating Cost</t>
  </si>
  <si>
    <t>Material Cost - other</t>
  </si>
  <si>
    <t>Manufacturing Capacity</t>
  </si>
  <si>
    <t>Target production rate XX per month</t>
  </si>
  <si>
    <t>Reliable Manufacture</t>
  </si>
  <si>
    <t>Repeatable performance</t>
  </si>
  <si>
    <t>Effective Maintenance</t>
  </si>
  <si>
    <t>Low system outage</t>
  </si>
  <si>
    <t>Quality</t>
  </si>
  <si>
    <t>Effective test and inspection</t>
  </si>
  <si>
    <t>Explosive</t>
  </si>
  <si>
    <t>Non-Explosive</t>
  </si>
  <si>
    <t>Manufacture Body</t>
  </si>
  <si>
    <t>Manufacture fins</t>
  </si>
  <si>
    <t>Manufacture Primer</t>
  </si>
  <si>
    <t>Manufacture Charge</t>
  </si>
  <si>
    <t>Manufacture Explosive</t>
  </si>
  <si>
    <t>Manufacture tracer</t>
  </si>
  <si>
    <t>Manufacture booster</t>
  </si>
  <si>
    <t>Assemble muniton</t>
  </si>
  <si>
    <t>Fit fuze</t>
  </si>
  <si>
    <t>Some equipment may pre-exisit. Note when in bid. Bought in componenets (multifaceted argument)</t>
  </si>
  <si>
    <t>Material Cost - Metal Bits</t>
  </si>
  <si>
    <t>Material Cost - Energetic Bits</t>
  </si>
  <si>
    <t>Set up cost</t>
  </si>
  <si>
    <t>Clashes with other items in schedule</t>
  </si>
  <si>
    <t>This is a solution, Should we remove it?</t>
  </si>
  <si>
    <t>Forge</t>
  </si>
  <si>
    <t>CNC Machine</t>
  </si>
  <si>
    <t>Clean</t>
  </si>
  <si>
    <t>Surface treat</t>
  </si>
  <si>
    <t>Extrude</t>
  </si>
  <si>
    <t>Buy in raw ingredients</t>
  </si>
  <si>
    <t>Melt Cast</t>
  </si>
  <si>
    <t>Probed Cooling</t>
  </si>
  <si>
    <t xml:space="preserve">Manual assembly </t>
  </si>
  <si>
    <t>Buy in components</t>
  </si>
  <si>
    <t>Robot assisted assembly line</t>
  </si>
  <si>
    <t>Incorporate</t>
  </si>
  <si>
    <t>Level 3</t>
  </si>
  <si>
    <t>Initiate Weapon</t>
  </si>
  <si>
    <t>Identify Munition</t>
  </si>
  <si>
    <t>Clear Lanucher</t>
  </si>
  <si>
    <t>Load Munition</t>
  </si>
  <si>
    <t>Aim Weapon</t>
  </si>
  <si>
    <t>Manoeuvre Munition</t>
  </si>
  <si>
    <t>Defeat Target</t>
  </si>
  <si>
    <t>Provide Motive Force</t>
  </si>
  <si>
    <t>Create Terminal Effect</t>
  </si>
  <si>
    <t>Acquire Target</t>
  </si>
  <si>
    <t>Track to Target</t>
  </si>
  <si>
    <t>Clear Launcher</t>
  </si>
  <si>
    <t>Calc</t>
  </si>
  <si>
    <t xml:space="preserve">Pairwise comparison of requirements
1 = No Preference, Reciprocal = 1
2 = Slight Preference, Reciprocal = 0.5
5 = Preference, Reciprocal = 0.2
9 = Strong preference = 0.11
</t>
  </si>
  <si>
    <t>Row Product</t>
  </si>
  <si>
    <t>nth root of row product</t>
  </si>
  <si>
    <t>Total Normalised</t>
  </si>
  <si>
    <t xml:space="preserve">Function:- (Insert Specific function here)
Test method and relationship to requirements
</t>
  </si>
  <si>
    <t>Firing Interval</t>
  </si>
  <si>
    <t>Differential Pressure</t>
  </si>
  <si>
    <t>Gap Distance</t>
  </si>
  <si>
    <t>Hesh</t>
  </si>
  <si>
    <t>FS Blast</t>
  </si>
  <si>
    <t>FS Blast and Frag</t>
  </si>
  <si>
    <t>Smart FS Blast</t>
  </si>
  <si>
    <t xml:space="preserve">Temperature </t>
  </si>
  <si>
    <t>Variation in material properties</t>
  </si>
  <si>
    <t>Coolant contamination</t>
  </si>
  <si>
    <t>Variation in Spin rate</t>
  </si>
  <si>
    <t>Tool Wear</t>
  </si>
  <si>
    <t>Operator Competence</t>
  </si>
  <si>
    <t>Variation in feed rates</t>
  </si>
  <si>
    <t>Vice Wear</t>
  </si>
  <si>
    <t>Operator Fatigue</t>
  </si>
  <si>
    <t>Unit to unit variation (Tool)</t>
  </si>
  <si>
    <t>Vice contamination</t>
  </si>
  <si>
    <t>Variation in coolant concentration</t>
  </si>
  <si>
    <t>Machine deterioration</t>
  </si>
  <si>
    <t>Unit to Unit variation (Coolant)</t>
  </si>
  <si>
    <t>Variation in coolant flow rate</t>
  </si>
  <si>
    <t>Variation in vice pressure</t>
  </si>
  <si>
    <t>Turning Process</t>
  </si>
  <si>
    <t>Consistently Accurate Component</t>
  </si>
  <si>
    <t>Coolant type</t>
  </si>
  <si>
    <t>Coolant Concentration</t>
  </si>
  <si>
    <t>Coolant flow rate</t>
  </si>
  <si>
    <t>Vice type</t>
  </si>
  <si>
    <t>Vice pressure</t>
  </si>
  <si>
    <t>Spin rate</t>
  </si>
  <si>
    <t>Tool Type</t>
  </si>
  <si>
    <t>Feed rate</t>
  </si>
  <si>
    <t>Unit to Unit</t>
  </si>
  <si>
    <t>Direct factor severity assessment</t>
  </si>
  <si>
    <t>SPC</t>
  </si>
  <si>
    <t>Smart tools</t>
  </si>
  <si>
    <t>Speed sensor</t>
  </si>
  <si>
    <t>Feed rate sensor</t>
  </si>
  <si>
    <t>PM Schedule</t>
  </si>
  <si>
    <t>QA on incoming coolant</t>
  </si>
  <si>
    <t>C of C on coolant</t>
  </si>
  <si>
    <t>Approved supplier on coolant</t>
  </si>
  <si>
    <t>Flow ratre monitor for coolant</t>
  </si>
  <si>
    <t>SOP</t>
  </si>
  <si>
    <t>Training</t>
  </si>
  <si>
    <t>Tool wear</t>
  </si>
  <si>
    <t>Coolant Flow Rate</t>
  </si>
  <si>
    <t>From Use case</t>
  </si>
  <si>
    <t>Revised After Functional Analysis</t>
  </si>
  <si>
    <t>Stick propellant</t>
  </si>
  <si>
    <t>Granular propellant</t>
  </si>
  <si>
    <t>EMF</t>
  </si>
  <si>
    <t>Liquid propellant</t>
  </si>
  <si>
    <t>Bungee</t>
  </si>
  <si>
    <t>Formulation</t>
  </si>
  <si>
    <t>Geometry</t>
  </si>
  <si>
    <t>Voltage</t>
  </si>
  <si>
    <t>Tension</t>
  </si>
  <si>
    <t>Brass cart case</t>
  </si>
  <si>
    <t>Aluminium Cart case</t>
  </si>
  <si>
    <t>Cooling jacket</t>
  </si>
  <si>
    <t>Fume extractor</t>
  </si>
  <si>
    <t>Case obturation</t>
  </si>
  <si>
    <t>Gun obturation</t>
  </si>
  <si>
    <t>Drving band</t>
  </si>
  <si>
    <t>Sealing ring</t>
  </si>
  <si>
    <t>Rear obturator</t>
  </si>
  <si>
    <t>Brass Cart Case</t>
  </si>
  <si>
    <t>Steel Cart Case</t>
  </si>
  <si>
    <t>Screw fit</t>
  </si>
  <si>
    <t>Bayonet fit</t>
  </si>
  <si>
    <t>Poke yoke</t>
  </si>
  <si>
    <t>Centralised components</t>
  </si>
  <si>
    <t>Glue</t>
  </si>
  <si>
    <t>Threads</t>
  </si>
  <si>
    <t>Spin</t>
  </si>
  <si>
    <t>6 fin</t>
  </si>
  <si>
    <t>4 Fins</t>
  </si>
  <si>
    <t>Flip out fins</t>
  </si>
  <si>
    <t>Vected thrust</t>
  </si>
  <si>
    <t>Borroulet</t>
  </si>
  <si>
    <t>Wheelbsae control</t>
  </si>
  <si>
    <t>None</t>
  </si>
  <si>
    <t>Melt Cast HE</t>
  </si>
  <si>
    <t>Cast Cure HE</t>
  </si>
  <si>
    <t>Pressed filling</t>
  </si>
  <si>
    <t>Notched wire</t>
  </si>
  <si>
    <t>Pre formed fragments</t>
  </si>
  <si>
    <t>use shell case for fragments</t>
  </si>
  <si>
    <t>Compositie case</t>
  </si>
  <si>
    <t>Cast cavity</t>
  </si>
  <si>
    <t>Cut cavity</t>
  </si>
  <si>
    <t xml:space="preserve">Cardboard liner </t>
  </si>
  <si>
    <t>Aluminium liner</t>
  </si>
  <si>
    <t>Setback</t>
  </si>
  <si>
    <t>Frangible Ampule</t>
  </si>
  <si>
    <t>Electrical</t>
  </si>
  <si>
    <t>Mechanical</t>
  </si>
  <si>
    <t>G- latch</t>
  </si>
  <si>
    <t>Man power!</t>
  </si>
  <si>
    <t>IR</t>
  </si>
  <si>
    <t>Radar</t>
  </si>
  <si>
    <t>Mk1 Eyeball</t>
  </si>
  <si>
    <t>Use platform system</t>
  </si>
  <si>
    <t>Inbuitl homing device</t>
  </si>
  <si>
    <t>FAF</t>
  </si>
  <si>
    <t>CLOS</t>
  </si>
  <si>
    <t>Engraving</t>
  </si>
  <si>
    <t>Braille</t>
  </si>
  <si>
    <t>Shape</t>
  </si>
  <si>
    <t>Blast</t>
  </si>
  <si>
    <t>Frag</t>
  </si>
  <si>
    <t>KE</t>
  </si>
  <si>
    <t>Thread lock</t>
  </si>
  <si>
    <t>Luting</t>
  </si>
  <si>
    <t>O Seal</t>
  </si>
  <si>
    <t>Lip Seal</t>
  </si>
  <si>
    <t>Rubber liner</t>
  </si>
  <si>
    <t>Shell Body</t>
  </si>
  <si>
    <t>Common thread</t>
  </si>
  <si>
    <t>Adhesesive</t>
  </si>
  <si>
    <t>Bayonet</t>
  </si>
  <si>
    <t>Wire guidance</t>
  </si>
  <si>
    <t xml:space="preserve">GP </t>
  </si>
  <si>
    <t>Base primer</t>
  </si>
  <si>
    <t>Central Primer</t>
  </si>
  <si>
    <t>GP/NC mix</t>
  </si>
  <si>
    <t>Recoil</t>
  </si>
  <si>
    <t>Autoload</t>
  </si>
  <si>
    <t>Spring</t>
  </si>
  <si>
    <t>System</t>
  </si>
  <si>
    <t>Steel Case</t>
  </si>
  <si>
    <t>From Functional Decomposition</t>
  </si>
  <si>
    <t>Originator</t>
  </si>
  <si>
    <t>Performance</t>
  </si>
  <si>
    <t>Crew</t>
  </si>
  <si>
    <t>The Tank crew requires that the munition system shall destroy the specified target (Details TBC)</t>
  </si>
  <si>
    <t>NFS</t>
  </si>
  <si>
    <t>The Tank Crew requires that the system shall have consistent performance (Details TBC)</t>
  </si>
  <si>
    <t>The Tank Crew requires that the systems shall be accurate. (Dispersion at range TBC)</t>
  </si>
  <si>
    <t>The Tank Crew reauires that the system should have an effective range of at least 2km</t>
  </si>
  <si>
    <t>NFP/NFS</t>
  </si>
  <si>
    <t>User Friendly</t>
  </si>
  <si>
    <t>The tank crew requires that the munition should be easy to handle (Rate of fire 3 rpm)</t>
  </si>
  <si>
    <t>The tank crew require that the round should have easy training characteristics.</t>
  </si>
  <si>
    <t>Crew + logistics</t>
  </si>
  <si>
    <t>The tank Crew requires that the round should be light weight (Target TBC)</t>
  </si>
  <si>
    <t>All</t>
  </si>
  <si>
    <t>Logistics, Main Customer and tank crew require that the round should be IM compliant.</t>
  </si>
  <si>
    <t>Logistics, Main Customer and the tank crew require the round to be Resistant to environmental conditions (TBC)</t>
  </si>
  <si>
    <t>Logistics, Main Customer and tank crew require that the round only Functions when operationally required. (Details TBD)</t>
  </si>
  <si>
    <t>Availability</t>
  </si>
  <si>
    <t>The main customer requires that the round should be avaialble in suitable quantity for forthcoming operations (TBD)</t>
  </si>
  <si>
    <t>Cost</t>
  </si>
  <si>
    <t>MoD</t>
  </si>
  <si>
    <t>The main customer requires the munition to be cost effective (Target UPC TBD)</t>
  </si>
  <si>
    <t>The main customer requires a minimum development time. (TBD)</t>
  </si>
  <si>
    <t>The main customer requires high reliability (rel and conf TBD)</t>
  </si>
  <si>
    <t>The main customer requires that the munition has a fast production cycle (Delivery rate TBD)</t>
  </si>
  <si>
    <t>The main customer requires the munition to have a long service life (10 years)</t>
  </si>
  <si>
    <t>The main customer requires the munition to be interoperable (TBD)</t>
  </si>
  <si>
    <t>Easy to transport</t>
  </si>
  <si>
    <t>Logistics</t>
  </si>
  <si>
    <t>Logistics require the munition to be transportable in bulk (Palletised load TBD)</t>
  </si>
  <si>
    <t>Logistics requires that the munition copes with the required temperature range (MTDS TBD)</t>
  </si>
  <si>
    <t>Logistics require that the munition copes with the service vibration. (MTDS TBD)</t>
  </si>
  <si>
    <t>Notched Wire</t>
  </si>
  <si>
    <t>Defeat target</t>
  </si>
  <si>
    <t>Environmental sequence</t>
  </si>
  <si>
    <t>The Tank Crew requires that the system should have an effective range of at least 2km</t>
  </si>
  <si>
    <t>The main customer requires that the round should be available in suitable quantity for forthcoming operations (TBD)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</si>
</sst>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4" x14ac:knownFonts="1">
    <font>
      <sz val="10"/>
      <name val="Arial"/>
    </font>
    <font>
      <sz val="10"/>
      <name val="Arial"/>
      <family val="2"/>
    </font>
    <font>
      <sz val="8"/>
      <name val="Arial"/>
      <family val="2"/>
    </font>
    <font>
      <b/>
      <sz val="10"/>
      <name val="Arial"/>
      <family val="2"/>
    </font>
    <font>
      <b/>
      <sz val="14"/>
      <color indexed="9"/>
      <name val="Arial"/>
      <family val="2"/>
    </font>
    <font>
      <b/>
      <sz val="14"/>
      <name val="Arial"/>
      <family val="2"/>
    </font>
    <font>
      <b/>
      <sz val="12"/>
      <name val="Arial"/>
      <family val="2"/>
    </font>
    <font>
      <sz val="12"/>
      <name val="Arial"/>
      <family val="2"/>
    </font>
    <font>
      <sz val="10"/>
      <name val="Arial"/>
      <family val="2"/>
    </font>
    <font>
      <sz val="18"/>
      <name val="Arial"/>
      <family val="2"/>
    </font>
    <font>
      <sz val="10"/>
      <color indexed="10"/>
      <name val="Arial"/>
      <family val="2"/>
    </font>
    <font>
      <sz val="10"/>
      <color indexed="9"/>
      <name val="Arial"/>
      <family val="2"/>
    </font>
    <font>
      <b/>
      <sz val="14"/>
      <color indexed="12"/>
      <name val="Arial"/>
      <family val="2"/>
    </font>
    <font>
      <b/>
      <sz val="10"/>
      <color indexed="9"/>
      <name val="Arial"/>
      <family val="2"/>
    </font>
    <font>
      <b/>
      <sz val="10"/>
      <color indexed="12"/>
      <name val="Arial"/>
      <family val="2"/>
    </font>
    <font>
      <b/>
      <sz val="10"/>
      <color indexed="10"/>
      <name val="Arial"/>
      <family val="2"/>
    </font>
    <font>
      <sz val="16"/>
      <name val="Arial"/>
      <family val="2"/>
    </font>
    <font>
      <b/>
      <sz val="8"/>
      <color indexed="81"/>
      <name val="Tahoma"/>
      <family val="2"/>
    </font>
    <font>
      <sz val="8"/>
      <color indexed="81"/>
      <name val="Tahoma"/>
      <family val="2"/>
    </font>
    <font>
      <sz val="9"/>
      <color indexed="8"/>
      <name val="Arial"/>
      <family val="2"/>
    </font>
    <font>
      <sz val="7.4"/>
      <color indexed="8"/>
      <name val="Arial"/>
      <family val="2"/>
    </font>
    <font>
      <b/>
      <sz val="12"/>
      <color indexed="9"/>
      <name val="Arial"/>
      <family val="2"/>
    </font>
    <font>
      <sz val="10"/>
      <color indexed="81"/>
      <name val="Tahoma"/>
      <family val="2"/>
    </font>
    <font>
      <sz val="26"/>
      <name val="Arial"/>
      <family val="2"/>
    </font>
    <font>
      <sz val="12"/>
      <name val="Arial"/>
      <family val="2"/>
    </font>
    <font>
      <sz val="14"/>
      <name val="Arial"/>
      <family val="2"/>
    </font>
    <font>
      <sz val="11"/>
      <name val="Arial"/>
      <family val="2"/>
    </font>
    <font>
      <b/>
      <sz val="24"/>
      <color indexed="9"/>
      <name val="Arial"/>
      <family val="2"/>
    </font>
    <font>
      <sz val="12"/>
      <color rgb="FFFFFFFF"/>
      <name val="Calibri"/>
      <family val="2"/>
    </font>
    <font>
      <sz val="16"/>
      <color theme="1"/>
      <name val="Arial"/>
      <family val="2"/>
    </font>
    <font>
      <sz val="9"/>
      <name val="Arial"/>
      <family val="2"/>
    </font>
    <font>
      <sz val="6"/>
      <name val="Arial"/>
      <family val="2"/>
    </font>
    <font>
      <b/>
      <sz val="9"/>
      <name val="Arial"/>
      <family val="2"/>
    </font>
    <font>
      <b/>
      <sz val="8"/>
      <color rgb="FFFF0000"/>
      <name val="Arial"/>
      <family val="2"/>
    </font>
    <font>
      <sz val="22"/>
      <name val="Arial"/>
      <family val="2"/>
    </font>
    <font>
      <b/>
      <u/>
      <sz val="10"/>
      <name val="Arial"/>
      <family val="2"/>
    </font>
    <font>
      <b/>
      <sz val="8"/>
      <color rgb="FF000000"/>
      <name val="Tahoma"/>
      <family val="2"/>
    </font>
    <font>
      <sz val="8"/>
      <color rgb="FF000000"/>
      <name val="Tahoma"/>
      <family val="2"/>
    </font>
    <font>
      <sz val="18"/>
      <color rgb="FFFF0000"/>
      <name val="Arial"/>
      <family val="2"/>
    </font>
    <font>
      <sz val="16"/>
      <color theme="0"/>
      <name val="Arial"/>
      <family val="2"/>
    </font>
    <font>
      <sz val="10"/>
      <color rgb="FFFF0000"/>
      <name val="Arial"/>
      <family val="2"/>
    </font>
    <font>
      <b/>
      <u/>
      <sz val="10"/>
      <color rgb="FFFF0000"/>
      <name val="Arial"/>
      <family val="2"/>
    </font>
    <font>
      <sz val="20"/>
      <name val="Arial"/>
      <family val="2"/>
    </font>
    <font>
      <sz val="24"/>
      <color rgb="FFFF0000"/>
      <name val="Arial"/>
      <family val="2"/>
    </font>
  </fonts>
  <fills count="30">
    <fill>
      <patternFill patternType="none"/>
    </fill>
    <fill>
      <patternFill patternType="gray125"/>
    </fill>
    <fill>
      <patternFill patternType="solid">
        <fgColor indexed="62"/>
        <bgColor indexed="64"/>
      </patternFill>
    </fill>
    <fill>
      <patternFill patternType="solid">
        <fgColor indexed="13"/>
        <bgColor indexed="64"/>
      </patternFill>
    </fill>
    <fill>
      <patternFill patternType="solid">
        <fgColor indexed="42"/>
        <bgColor indexed="64"/>
      </patternFill>
    </fill>
    <fill>
      <patternFill patternType="solid">
        <fgColor indexed="8"/>
        <bgColor indexed="64"/>
      </patternFill>
    </fill>
    <fill>
      <patternFill patternType="solid">
        <fgColor indexed="45"/>
        <bgColor indexed="64"/>
      </patternFill>
    </fill>
    <fill>
      <patternFill patternType="solid">
        <fgColor indexed="15"/>
        <bgColor indexed="64"/>
      </patternFill>
    </fill>
    <fill>
      <patternFill patternType="solid">
        <fgColor indexed="22"/>
        <bgColor indexed="64"/>
      </patternFill>
    </fill>
    <fill>
      <patternFill patternType="solid">
        <fgColor indexed="40"/>
        <bgColor indexed="64"/>
      </patternFill>
    </fill>
    <fill>
      <patternFill patternType="solid">
        <fgColor indexed="46"/>
        <bgColor indexed="64"/>
      </patternFill>
    </fill>
    <fill>
      <patternFill patternType="solid">
        <fgColor theme="0" tint="-0.14999847407452621"/>
        <bgColor indexed="64"/>
      </patternFill>
    </fill>
    <fill>
      <patternFill patternType="solid">
        <fgColor rgb="FFFFC000"/>
        <bgColor indexed="64"/>
      </patternFill>
    </fill>
    <fill>
      <patternFill patternType="solid">
        <fgColor rgb="FF92D050"/>
        <bgColor indexed="64"/>
      </patternFill>
    </fill>
    <fill>
      <patternFill patternType="darkVertical">
        <fgColor rgb="FF92D050"/>
        <bgColor rgb="FFFFC000"/>
      </patternFill>
    </fill>
    <fill>
      <patternFill patternType="lightGrid">
        <fgColor theme="3" tint="0.59996337778862885"/>
        <bgColor rgb="FF92D050"/>
      </patternFill>
    </fill>
    <fill>
      <patternFill patternType="darkGrid">
        <fgColor theme="3" tint="0.59996337778862885"/>
        <bgColor rgb="FFFFC000"/>
      </patternFill>
    </fill>
    <fill>
      <patternFill patternType="solid">
        <fgColor theme="8" tint="0.59999389629810485"/>
        <bgColor indexed="64"/>
      </patternFill>
    </fill>
    <fill>
      <patternFill patternType="solid">
        <fgColor theme="9" tint="0.39997558519241921"/>
        <bgColor indexed="64"/>
      </patternFill>
    </fill>
    <fill>
      <patternFill patternType="solid">
        <fgColor theme="5" tint="0.79998168889431442"/>
        <bgColor indexed="64"/>
      </patternFill>
    </fill>
    <fill>
      <patternFill patternType="solid">
        <fgColor theme="3" tint="0.79998168889431442"/>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theme="1" tint="0.499984740745262"/>
        <bgColor indexed="64"/>
      </patternFill>
    </fill>
    <fill>
      <patternFill patternType="solid">
        <fgColor theme="0"/>
        <bgColor indexed="64"/>
      </patternFill>
    </fill>
    <fill>
      <patternFill patternType="solid">
        <fgColor theme="5"/>
        <bgColor indexed="64"/>
      </patternFill>
    </fill>
    <fill>
      <patternFill patternType="solid">
        <fgColor theme="1"/>
        <bgColor indexed="64"/>
      </patternFill>
    </fill>
    <fill>
      <patternFill patternType="solid">
        <fgColor theme="2" tint="-0.249977111117893"/>
        <bgColor indexed="64"/>
      </patternFill>
    </fill>
    <fill>
      <patternFill patternType="solid">
        <fgColor rgb="FFFF0000"/>
        <bgColor indexed="64"/>
      </patternFill>
    </fill>
    <fill>
      <patternFill patternType="solid">
        <fgColor rgb="FFFFFF00"/>
        <bgColor indexed="64"/>
      </patternFill>
    </fill>
  </fills>
  <borders count="82">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right style="thin">
        <color indexed="64"/>
      </right>
      <top/>
      <bottom style="thin">
        <color indexed="64"/>
      </bottom>
      <diagonal/>
    </border>
    <border>
      <left style="medium">
        <color indexed="64"/>
      </left>
      <right style="medium">
        <color indexed="64"/>
      </right>
      <top style="thin">
        <color indexed="64"/>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style="medium">
        <color indexed="64"/>
      </right>
      <top/>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right style="thin">
        <color indexed="64"/>
      </right>
      <top/>
      <bottom style="medium">
        <color indexed="64"/>
      </bottom>
      <diagonal/>
    </border>
    <border>
      <left style="medium">
        <color indexed="64"/>
      </left>
      <right/>
      <top style="thin">
        <color indexed="64"/>
      </top>
      <bottom style="thin">
        <color indexed="64"/>
      </bottom>
      <diagonal/>
    </border>
    <border>
      <left style="thin">
        <color indexed="64"/>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style="thin">
        <color indexed="64"/>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medium">
        <color indexed="64"/>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medium">
        <color indexed="64"/>
      </top>
      <bottom style="medium">
        <color indexed="64"/>
      </bottom>
      <diagonal/>
    </border>
    <border>
      <left/>
      <right style="thin">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theme="3" tint="0.39997558519241921"/>
      </left>
      <right style="medium">
        <color theme="3" tint="0.39997558519241921"/>
      </right>
      <top style="medium">
        <color theme="3" tint="0.39997558519241921"/>
      </top>
      <bottom style="medium">
        <color theme="3" tint="0.39997558519241921"/>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style="thin">
        <color indexed="64"/>
      </left>
      <right style="medium">
        <color indexed="64"/>
      </right>
      <top style="thin">
        <color indexed="64"/>
      </top>
      <bottom/>
      <diagonal/>
    </border>
    <border>
      <left style="medium">
        <color indexed="64"/>
      </left>
      <right/>
      <top/>
      <bottom style="thin">
        <color indexed="64"/>
      </bottom>
      <diagonal/>
    </border>
    <border>
      <left style="thin">
        <color indexed="64"/>
      </left>
      <right/>
      <top style="medium">
        <color indexed="64"/>
      </top>
      <bottom/>
      <diagonal/>
    </border>
    <border>
      <left/>
      <right/>
      <top style="thin">
        <color indexed="64"/>
      </top>
      <bottom style="medium">
        <color indexed="64"/>
      </bottom>
      <diagonal/>
    </border>
  </borders>
  <cellStyleXfs count="1">
    <xf numFmtId="0" fontId="0" fillId="0" borderId="0"/>
  </cellStyleXfs>
  <cellXfs count="798">
    <xf numFmtId="0" fontId="0" fillId="0" borderId="0" xfId="0"/>
    <xf numFmtId="0" fontId="0" fillId="0" borderId="0" xfId="0" applyAlignment="1">
      <alignment wrapText="1"/>
    </xf>
    <xf numFmtId="0" fontId="0" fillId="0" borderId="0" xfId="0" applyAlignment="1">
      <alignment horizontal="center" vertical="center"/>
    </xf>
    <xf numFmtId="0" fontId="4" fillId="2" borderId="0" xfId="0" applyFont="1" applyFill="1" applyAlignment="1">
      <alignment horizontal="center" vertical="center"/>
    </xf>
    <xf numFmtId="0" fontId="1" fillId="0" borderId="4" xfId="0" applyFont="1" applyBorder="1" applyAlignment="1">
      <alignment horizontal="center" vertical="center" wrapText="1"/>
    </xf>
    <xf numFmtId="0" fontId="7" fillId="0" borderId="4" xfId="0" applyFont="1" applyBorder="1" applyAlignment="1">
      <alignment horizontal="center" vertical="center" wrapText="1"/>
    </xf>
    <xf numFmtId="0" fontId="0" fillId="0" borderId="0" xfId="0" applyAlignment="1">
      <alignment horizontal="center" vertical="center" wrapText="1"/>
    </xf>
    <xf numFmtId="0" fontId="0" fillId="0" borderId="0" xfId="0" applyAlignment="1">
      <alignment horizontal="left"/>
    </xf>
    <xf numFmtId="0" fontId="3" fillId="0" borderId="0" xfId="0" applyFont="1"/>
    <xf numFmtId="0" fontId="3" fillId="0" borderId="1" xfId="0" applyFont="1" applyBorder="1" applyAlignment="1">
      <alignment horizontal="left"/>
    </xf>
    <xf numFmtId="0" fontId="3" fillId="0" borderId="2" xfId="0" applyFont="1" applyBorder="1" applyAlignment="1">
      <alignment horizontal="left"/>
    </xf>
    <xf numFmtId="0" fontId="0" fillId="0" borderId="6" xfId="0" applyBorder="1" applyAlignment="1">
      <alignment vertical="center" wrapText="1"/>
    </xf>
    <xf numFmtId="0" fontId="5" fillId="0" borderId="0" xfId="0" applyFont="1" applyAlignment="1">
      <alignment horizontal="center" vertical="center" wrapText="1"/>
    </xf>
    <xf numFmtId="0" fontId="0" fillId="0" borderId="4" xfId="0" applyBorder="1" applyAlignment="1">
      <alignment horizontal="center" textRotation="90"/>
    </xf>
    <xf numFmtId="0" fontId="0" fillId="0" borderId="3" xfId="0" applyBorder="1"/>
    <xf numFmtId="0" fontId="0" fillId="0" borderId="4" xfId="0" applyBorder="1" applyAlignment="1">
      <alignment horizontal="center"/>
    </xf>
    <xf numFmtId="0" fontId="0" fillId="0" borderId="0" xfId="0" applyAlignment="1">
      <alignment horizontal="center"/>
    </xf>
    <xf numFmtId="1" fontId="0" fillId="0" borderId="4" xfId="0" applyNumberFormat="1" applyBorder="1" applyAlignment="1">
      <alignment horizontal="center"/>
    </xf>
    <xf numFmtId="0" fontId="3" fillId="0" borderId="3" xfId="0" applyFont="1" applyBorder="1" applyAlignment="1">
      <alignment horizontal="left" vertical="top"/>
    </xf>
    <xf numFmtId="0" fontId="3" fillId="0" borderId="7" xfId="0" applyFont="1" applyBorder="1" applyAlignment="1">
      <alignment horizontal="left" vertical="top"/>
    </xf>
    <xf numFmtId="0" fontId="3" fillId="0" borderId="8" xfId="0" applyFont="1" applyBorder="1" applyAlignment="1">
      <alignment horizontal="left" vertical="top"/>
    </xf>
    <xf numFmtId="0" fontId="3" fillId="0" borderId="4" xfId="0" applyFont="1" applyBorder="1" applyAlignment="1">
      <alignment horizontal="left" vertical="top"/>
    </xf>
    <xf numFmtId="0" fontId="0" fillId="0" borderId="9" xfId="0" applyBorder="1" applyAlignment="1">
      <alignment horizontal="left" vertical="top"/>
    </xf>
    <xf numFmtId="0" fontId="0" fillId="0" borderId="9" xfId="0" applyBorder="1" applyAlignment="1">
      <alignment horizontal="left" vertical="top" wrapText="1"/>
    </xf>
    <xf numFmtId="0" fontId="0" fillId="0" borderId="10" xfId="0" applyBorder="1" applyAlignment="1">
      <alignment horizontal="left" vertical="top" wrapText="1"/>
    </xf>
    <xf numFmtId="0" fontId="0" fillId="0" borderId="0" xfId="0" applyAlignment="1">
      <alignment horizontal="left" vertical="top"/>
    </xf>
    <xf numFmtId="0" fontId="0" fillId="0" borderId="11" xfId="0" applyBorder="1" applyAlignment="1">
      <alignment horizontal="left" vertical="top"/>
    </xf>
    <xf numFmtId="0" fontId="0" fillId="0" borderId="12" xfId="0" applyBorder="1" applyAlignment="1">
      <alignment horizontal="left" vertical="top"/>
    </xf>
    <xf numFmtId="0" fontId="0" fillId="0" borderId="13" xfId="0" applyBorder="1" applyAlignment="1">
      <alignment horizontal="left" vertical="top"/>
    </xf>
    <xf numFmtId="0" fontId="0" fillId="0" borderId="14" xfId="0" applyBorder="1" applyAlignment="1">
      <alignment horizontal="left" vertical="top"/>
    </xf>
    <xf numFmtId="0" fontId="7" fillId="0" borderId="0" xfId="0" applyFont="1" applyAlignment="1">
      <alignment horizontal="center" vertical="center"/>
    </xf>
    <xf numFmtId="0" fontId="0" fillId="0" borderId="3" xfId="0" applyBorder="1" applyAlignment="1">
      <alignment horizontal="left" vertical="top"/>
    </xf>
    <xf numFmtId="0" fontId="0" fillId="0" borderId="7" xfId="0" applyBorder="1" applyAlignment="1">
      <alignment horizontal="left" vertical="top"/>
    </xf>
    <xf numFmtId="0" fontId="0" fillId="0" borderId="8" xfId="0" applyBorder="1" applyAlignment="1">
      <alignment horizontal="left" vertical="top"/>
    </xf>
    <xf numFmtId="0" fontId="10" fillId="0" borderId="0" xfId="0" applyFont="1"/>
    <xf numFmtId="0" fontId="11" fillId="0" borderId="0" xfId="0" applyFont="1"/>
    <xf numFmtId="0" fontId="0" fillId="3" borderId="15" xfId="0" applyFill="1" applyBorder="1"/>
    <xf numFmtId="0" fontId="0" fillId="3" borderId="16" xfId="0" applyFill="1" applyBorder="1"/>
    <xf numFmtId="0" fontId="12" fillId="3" borderId="16" xfId="0" applyFont="1" applyFill="1" applyBorder="1"/>
    <xf numFmtId="0" fontId="0" fillId="3" borderId="17" xfId="0" applyFill="1" applyBorder="1"/>
    <xf numFmtId="0" fontId="14" fillId="4" borderId="1" xfId="0" applyFont="1" applyFill="1" applyBorder="1"/>
    <xf numFmtId="0" fontId="14" fillId="4" borderId="19" xfId="0" applyFont="1" applyFill="1" applyBorder="1"/>
    <xf numFmtId="0" fontId="14" fillId="4" borderId="19" xfId="0" applyFont="1" applyFill="1" applyBorder="1" applyAlignment="1">
      <alignment wrapText="1"/>
    </xf>
    <xf numFmtId="0" fontId="0" fillId="5" borderId="0" xfId="0" applyFill="1" applyAlignment="1">
      <alignment wrapText="1"/>
    </xf>
    <xf numFmtId="0" fontId="14" fillId="4" borderId="20" xfId="0" applyFont="1" applyFill="1" applyBorder="1" applyAlignment="1">
      <alignment wrapText="1"/>
    </xf>
    <xf numFmtId="0" fontId="0" fillId="0" borderId="14" xfId="0" applyBorder="1" applyAlignment="1">
      <alignment wrapText="1"/>
    </xf>
    <xf numFmtId="0" fontId="8" fillId="6" borderId="4" xfId="0" applyFont="1" applyFill="1" applyBorder="1" applyAlignment="1">
      <alignment wrapText="1"/>
    </xf>
    <xf numFmtId="0" fontId="0" fillId="6" borderId="14" xfId="0" applyFill="1" applyBorder="1" applyAlignment="1">
      <alignment horizontal="center"/>
    </xf>
    <xf numFmtId="0" fontId="6" fillId="6" borderId="15" xfId="0" applyFont="1" applyFill="1" applyBorder="1"/>
    <xf numFmtId="0" fontId="1" fillId="6" borderId="16" xfId="0" applyFont="1" applyFill="1" applyBorder="1"/>
    <xf numFmtId="0" fontId="1" fillId="6" borderId="4" xfId="0" applyFont="1" applyFill="1" applyBorder="1" applyAlignment="1">
      <alignment horizontal="center"/>
    </xf>
    <xf numFmtId="0" fontId="1" fillId="0" borderId="0" xfId="0" applyFont="1"/>
    <xf numFmtId="0" fontId="0" fillId="3" borderId="3" xfId="0" applyFill="1" applyBorder="1"/>
    <xf numFmtId="0" fontId="0" fillId="3" borderId="4" xfId="0" applyFill="1" applyBorder="1"/>
    <xf numFmtId="0" fontId="1" fillId="7" borderId="14" xfId="0" applyFont="1" applyFill="1" applyBorder="1"/>
    <xf numFmtId="0" fontId="21" fillId="0" borderId="0" xfId="0" applyFont="1" applyAlignment="1">
      <alignment horizontal="center" vertical="center" wrapText="1"/>
    </xf>
    <xf numFmtId="0" fontId="0" fillId="0" borderId="4" xfId="0" applyBorder="1" applyAlignment="1">
      <alignment horizontal="center" vertical="center" wrapText="1"/>
    </xf>
    <xf numFmtId="0" fontId="6" fillId="0" borderId="0" xfId="0" applyFont="1" applyAlignment="1">
      <alignment horizontal="center" vertical="center" wrapText="1"/>
    </xf>
    <xf numFmtId="0" fontId="0" fillId="0" borderId="11" xfId="0" applyBorder="1" applyAlignment="1">
      <alignment horizontal="left" vertical="top" wrapText="1"/>
    </xf>
    <xf numFmtId="0" fontId="1" fillId="3" borderId="22" xfId="0" applyFont="1" applyFill="1" applyBorder="1" applyAlignment="1">
      <alignment horizontal="center"/>
    </xf>
    <xf numFmtId="0" fontId="1" fillId="6" borderId="24" xfId="0" applyFont="1" applyFill="1" applyBorder="1"/>
    <xf numFmtId="0" fontId="0" fillId="4" borderId="0" xfId="0" applyFill="1" applyAlignment="1">
      <alignment horizontal="left" vertical="top"/>
    </xf>
    <xf numFmtId="0" fontId="0" fillId="4" borderId="0" xfId="0" applyFill="1"/>
    <xf numFmtId="1" fontId="0" fillId="0" borderId="11" xfId="0" applyNumberFormat="1" applyBorder="1" applyAlignment="1">
      <alignment horizontal="center"/>
    </xf>
    <xf numFmtId="0" fontId="3" fillId="0" borderId="17" xfId="0" applyFont="1" applyBorder="1" applyAlignment="1">
      <alignment horizontal="center"/>
    </xf>
    <xf numFmtId="0" fontId="0" fillId="0" borderId="27" xfId="0" applyBorder="1" applyAlignment="1">
      <alignment horizontal="center" textRotation="90"/>
    </xf>
    <xf numFmtId="0" fontId="0" fillId="0" borderId="0" xfId="0" applyAlignment="1">
      <alignment textRotation="90"/>
    </xf>
    <xf numFmtId="0" fontId="0" fillId="8" borderId="1" xfId="0" applyFill="1" applyBorder="1"/>
    <xf numFmtId="0" fontId="0" fillId="8" borderId="2" xfId="0" applyFill="1" applyBorder="1"/>
    <xf numFmtId="0" fontId="0" fillId="8" borderId="19" xfId="0" applyFill="1" applyBorder="1"/>
    <xf numFmtId="0" fontId="0" fillId="9" borderId="28" xfId="0" applyFill="1" applyBorder="1" applyAlignment="1">
      <alignment horizontal="center" vertical="center"/>
    </xf>
    <xf numFmtId="0" fontId="0" fillId="0" borderId="29" xfId="0" applyBorder="1" applyAlignment="1">
      <alignment horizontal="left" vertical="top"/>
    </xf>
    <xf numFmtId="0" fontId="0" fillId="0" borderId="31" xfId="0" applyBorder="1" applyAlignment="1">
      <alignment horizontal="center" textRotation="90"/>
    </xf>
    <xf numFmtId="0" fontId="0" fillId="0" borderId="32" xfId="0" applyBorder="1"/>
    <xf numFmtId="0" fontId="0" fillId="0" borderId="34" xfId="0" applyBorder="1" applyAlignment="1">
      <alignment horizontal="center" textRotation="90"/>
    </xf>
    <xf numFmtId="0" fontId="0" fillId="8" borderId="20" xfId="0" applyFill="1" applyBorder="1" applyAlignment="1">
      <alignment horizontal="center" textRotation="90"/>
    </xf>
    <xf numFmtId="0" fontId="0" fillId="0" borderId="35" xfId="0" applyBorder="1" applyAlignment="1">
      <alignment horizontal="center" textRotation="90"/>
    </xf>
    <xf numFmtId="0" fontId="0" fillId="9" borderId="36" xfId="0" applyFill="1" applyBorder="1" applyAlignment="1">
      <alignment horizontal="center" vertical="center"/>
    </xf>
    <xf numFmtId="0" fontId="0" fillId="8" borderId="37" xfId="0" applyFill="1" applyBorder="1"/>
    <xf numFmtId="0" fontId="0" fillId="8" borderId="38" xfId="0" applyFill="1" applyBorder="1"/>
    <xf numFmtId="0" fontId="0" fillId="8" borderId="21" xfId="0" applyFill="1" applyBorder="1"/>
    <xf numFmtId="0" fontId="0" fillId="8" borderId="39" xfId="0" applyFill="1" applyBorder="1"/>
    <xf numFmtId="0" fontId="0" fillId="8" borderId="40" xfId="0" applyFill="1" applyBorder="1"/>
    <xf numFmtId="0" fontId="0" fillId="0" borderId="8" xfId="0" applyBorder="1" applyAlignment="1">
      <alignment horizontal="center" vertical="center"/>
    </xf>
    <xf numFmtId="0" fontId="0" fillId="0" borderId="4" xfId="0" applyBorder="1" applyAlignment="1">
      <alignment horizontal="center" vertical="center"/>
    </xf>
    <xf numFmtId="0" fontId="0" fillId="8" borderId="2" xfId="0" applyFill="1" applyBorder="1" applyAlignment="1">
      <alignment horizontal="center" vertical="center"/>
    </xf>
    <xf numFmtId="0" fontId="0" fillId="0" borderId="41" xfId="0" applyBorder="1" applyAlignment="1">
      <alignment horizontal="center" vertical="center"/>
    </xf>
    <xf numFmtId="0" fontId="0" fillId="0" borderId="33" xfId="0" applyBorder="1" applyAlignment="1">
      <alignment horizontal="center" vertical="center"/>
    </xf>
    <xf numFmtId="0" fontId="0" fillId="0" borderId="34" xfId="0" applyBorder="1" applyAlignment="1">
      <alignment horizontal="center" vertical="center"/>
    </xf>
    <xf numFmtId="0" fontId="0" fillId="8" borderId="20" xfId="0" applyFill="1" applyBorder="1" applyAlignment="1">
      <alignment horizontal="center" vertical="center"/>
    </xf>
    <xf numFmtId="0" fontId="0" fillId="0" borderId="35" xfId="0" applyBorder="1" applyAlignment="1">
      <alignment horizontal="center" vertical="center"/>
    </xf>
    <xf numFmtId="0" fontId="0" fillId="0" borderId="22" xfId="0" applyBorder="1" applyAlignment="1">
      <alignment horizontal="center" vertical="center"/>
    </xf>
    <xf numFmtId="0" fontId="0" fillId="0" borderId="14" xfId="0" applyBorder="1" applyAlignment="1">
      <alignment horizontal="center" vertical="center"/>
    </xf>
    <xf numFmtId="0" fontId="0" fillId="0" borderId="42" xfId="0" applyBorder="1" applyAlignment="1">
      <alignment horizontal="center" vertical="center"/>
    </xf>
    <xf numFmtId="0" fontId="0" fillId="9" borderId="28" xfId="0" applyFill="1" applyBorder="1"/>
    <xf numFmtId="0" fontId="0" fillId="9" borderId="43" xfId="0" applyFill="1" applyBorder="1"/>
    <xf numFmtId="0" fontId="0" fillId="9" borderId="44" xfId="0" applyFill="1" applyBorder="1"/>
    <xf numFmtId="0" fontId="0" fillId="0" borderId="29" xfId="0" applyBorder="1" applyAlignment="1">
      <alignment horizontal="center" vertical="center"/>
    </xf>
    <xf numFmtId="0" fontId="0" fillId="0" borderId="30" xfId="0" applyBorder="1" applyAlignment="1">
      <alignment horizontal="center" vertical="center"/>
    </xf>
    <xf numFmtId="0" fontId="0" fillId="0" borderId="12" xfId="0" applyBorder="1" applyAlignment="1">
      <alignment horizontal="center" vertical="center"/>
    </xf>
    <xf numFmtId="0" fontId="0" fillId="0" borderId="0" xfId="0" applyAlignment="1">
      <alignment horizontal="center" textRotation="90"/>
    </xf>
    <xf numFmtId="0" fontId="0" fillId="0" borderId="37" xfId="0" applyBorder="1"/>
    <xf numFmtId="0" fontId="0" fillId="0" borderId="45" xfId="0" applyBorder="1"/>
    <xf numFmtId="0" fontId="0" fillId="0" borderId="19" xfId="0" applyBorder="1"/>
    <xf numFmtId="0" fontId="0" fillId="0" borderId="46" xfId="0" applyBorder="1" applyAlignment="1">
      <alignment horizontal="center"/>
    </xf>
    <xf numFmtId="0" fontId="0" fillId="0" borderId="3" xfId="0" applyBorder="1" applyAlignment="1">
      <alignment horizontal="center"/>
    </xf>
    <xf numFmtId="0" fontId="0" fillId="0" borderId="4" xfId="0" applyBorder="1"/>
    <xf numFmtId="0" fontId="0" fillId="0" borderId="14" xfId="0" applyBorder="1" applyAlignment="1">
      <alignment horizontal="center"/>
    </xf>
    <xf numFmtId="0" fontId="3" fillId="0" borderId="15" xfId="0" applyFont="1" applyBorder="1" applyAlignment="1">
      <alignment horizontal="center" vertical="center"/>
    </xf>
    <xf numFmtId="0" fontId="0" fillId="0" borderId="47" xfId="0" applyBorder="1" applyAlignment="1">
      <alignment horizontal="center" textRotation="90"/>
    </xf>
    <xf numFmtId="0" fontId="0" fillId="0" borderId="48" xfId="0" applyBorder="1" applyAlignment="1">
      <alignment horizontal="center" textRotation="90"/>
    </xf>
    <xf numFmtId="0" fontId="0" fillId="0" borderId="22" xfId="0" applyBorder="1" applyAlignment="1">
      <alignment horizontal="center"/>
    </xf>
    <xf numFmtId="0" fontId="0" fillId="0" borderId="8" xfId="0" applyBorder="1" applyAlignment="1">
      <alignment horizontal="center"/>
    </xf>
    <xf numFmtId="0" fontId="0" fillId="0" borderId="8" xfId="0" applyBorder="1"/>
    <xf numFmtId="0" fontId="0" fillId="0" borderId="2" xfId="0" applyBorder="1"/>
    <xf numFmtId="0" fontId="0" fillId="0" borderId="6" xfId="0" applyBorder="1" applyAlignment="1">
      <alignment horizontal="center"/>
    </xf>
    <xf numFmtId="0" fontId="0" fillId="0" borderId="23" xfId="0" applyBorder="1" applyAlignment="1">
      <alignment horizontal="center"/>
    </xf>
    <xf numFmtId="0" fontId="0" fillId="0" borderId="49" xfId="0" applyBorder="1" applyAlignment="1">
      <alignment horizontal="center"/>
    </xf>
    <xf numFmtId="0" fontId="0" fillId="0" borderId="16" xfId="0" applyBorder="1"/>
    <xf numFmtId="0" fontId="0" fillId="0" borderId="31" xfId="0" applyBorder="1" applyAlignment="1">
      <alignment horizontal="center"/>
    </xf>
    <xf numFmtId="0" fontId="0" fillId="0" borderId="27" xfId="0" applyBorder="1" applyAlignment="1">
      <alignment horizontal="center"/>
    </xf>
    <xf numFmtId="1" fontId="0" fillId="0" borderId="28" xfId="0" applyNumberFormat="1" applyBorder="1" applyAlignment="1">
      <alignment horizontal="center"/>
    </xf>
    <xf numFmtId="1" fontId="0" fillId="0" borderId="43" xfId="0" applyNumberFormat="1" applyBorder="1" applyAlignment="1">
      <alignment horizontal="center"/>
    </xf>
    <xf numFmtId="1" fontId="0" fillId="0" borderId="29" xfId="0" applyNumberFormat="1" applyBorder="1" applyAlignment="1">
      <alignment horizontal="center"/>
    </xf>
    <xf numFmtId="0" fontId="0" fillId="0" borderId="29" xfId="0" applyBorder="1"/>
    <xf numFmtId="0" fontId="0" fillId="0" borderId="41" xfId="0" applyBorder="1" applyAlignment="1">
      <alignment horizontal="center" textRotation="90"/>
    </xf>
    <xf numFmtId="0" fontId="0" fillId="0" borderId="30" xfId="0" applyBorder="1"/>
    <xf numFmtId="0" fontId="0" fillId="0" borderId="51" xfId="0" applyBorder="1" applyAlignment="1">
      <alignment vertical="top" textRotation="90" wrapText="1"/>
    </xf>
    <xf numFmtId="0" fontId="0" fillId="0" borderId="47" xfId="0" applyBorder="1" applyAlignment="1">
      <alignment vertical="top" textRotation="90" wrapText="1"/>
    </xf>
    <xf numFmtId="0" fontId="0" fillId="0" borderId="48" xfId="0" applyBorder="1" applyAlignment="1">
      <alignment vertical="top" textRotation="90" wrapText="1"/>
    </xf>
    <xf numFmtId="0" fontId="3" fillId="0" borderId="0" xfId="0" applyFont="1" applyAlignment="1">
      <alignment horizontal="center" vertical="center"/>
    </xf>
    <xf numFmtId="0" fontId="0" fillId="0" borderId="12" xfId="0" applyBorder="1"/>
    <xf numFmtId="0" fontId="3" fillId="0" borderId="25" xfId="0" applyFont="1" applyBorder="1" applyAlignment="1">
      <alignment horizontal="center" vertical="center"/>
    </xf>
    <xf numFmtId="0" fontId="0" fillId="0" borderId="14" xfId="0" applyBorder="1"/>
    <xf numFmtId="1" fontId="0" fillId="0" borderId="14" xfId="0" applyNumberFormat="1" applyBorder="1" applyAlignment="1">
      <alignment horizontal="center"/>
    </xf>
    <xf numFmtId="0" fontId="0" fillId="0" borderId="28" xfId="0" applyBorder="1" applyAlignment="1">
      <alignment horizontal="center"/>
    </xf>
    <xf numFmtId="0" fontId="0" fillId="0" borderId="43" xfId="0" applyBorder="1" applyAlignment="1">
      <alignment horizontal="center"/>
    </xf>
    <xf numFmtId="0" fontId="0" fillId="0" borderId="29" xfId="0" applyBorder="1" applyAlignment="1">
      <alignment horizontal="center"/>
    </xf>
    <xf numFmtId="0" fontId="0" fillId="0" borderId="17" xfId="0" applyBorder="1"/>
    <xf numFmtId="0" fontId="0" fillId="0" borderId="5" xfId="0" applyBorder="1" applyAlignment="1">
      <alignment horizontal="center"/>
    </xf>
    <xf numFmtId="0" fontId="0" fillId="0" borderId="52" xfId="0" applyBorder="1" applyAlignment="1">
      <alignment horizontal="center"/>
    </xf>
    <xf numFmtId="1" fontId="0" fillId="0" borderId="37" xfId="0" applyNumberFormat="1" applyBorder="1" applyAlignment="1">
      <alignment horizontal="center"/>
    </xf>
    <xf numFmtId="1" fontId="0" fillId="0" borderId="19" xfId="0" applyNumberFormat="1" applyBorder="1" applyAlignment="1">
      <alignment horizontal="center"/>
    </xf>
    <xf numFmtId="0" fontId="0" fillId="0" borderId="29" xfId="0" applyBorder="1" applyAlignment="1">
      <alignment horizontal="center" textRotation="90"/>
    </xf>
    <xf numFmtId="0" fontId="0" fillId="0" borderId="53" xfId="0" applyBorder="1" applyAlignment="1">
      <alignment horizontal="center" textRotation="90"/>
    </xf>
    <xf numFmtId="0" fontId="23" fillId="0" borderId="4" xfId="0" applyFont="1" applyBorder="1" applyAlignment="1">
      <alignment horizontal="center" vertical="center"/>
    </xf>
    <xf numFmtId="0" fontId="3" fillId="0" borderId="25" xfId="0" applyFont="1" applyBorder="1" applyAlignment="1">
      <alignment vertical="top" wrapText="1"/>
    </xf>
    <xf numFmtId="0" fontId="0" fillId="0" borderId="26" xfId="0" applyBorder="1" applyAlignment="1">
      <alignment vertical="top" wrapText="1"/>
    </xf>
    <xf numFmtId="0" fontId="0" fillId="0" borderId="6" xfId="0" applyBorder="1" applyAlignment="1">
      <alignment vertical="top" wrapText="1"/>
    </xf>
    <xf numFmtId="0" fontId="0" fillId="0" borderId="11" xfId="0" applyBorder="1"/>
    <xf numFmtId="0" fontId="0" fillId="0" borderId="28" xfId="0" applyBorder="1" applyAlignment="1">
      <alignment horizontal="center" textRotation="90"/>
    </xf>
    <xf numFmtId="0" fontId="0" fillId="0" borderId="54" xfId="0" applyBorder="1" applyAlignment="1">
      <alignment vertical="top" wrapText="1"/>
    </xf>
    <xf numFmtId="1" fontId="0" fillId="0" borderId="51" xfId="0" applyNumberFormat="1" applyBorder="1" applyAlignment="1">
      <alignment horizontal="center"/>
    </xf>
    <xf numFmtId="1" fontId="0" fillId="0" borderId="47" xfId="0" applyNumberFormat="1" applyBorder="1" applyAlignment="1">
      <alignment horizontal="center"/>
    </xf>
    <xf numFmtId="0" fontId="0" fillId="0" borderId="22" xfId="0" applyBorder="1"/>
    <xf numFmtId="0" fontId="0" fillId="0" borderId="56" xfId="0" applyBorder="1" applyAlignment="1">
      <alignment horizontal="center" textRotation="90"/>
    </xf>
    <xf numFmtId="0" fontId="0" fillId="0" borderId="57" xfId="0" applyBorder="1" applyAlignment="1">
      <alignment horizontal="center"/>
    </xf>
    <xf numFmtId="0" fontId="0" fillId="0" borderId="58" xfId="0" applyBorder="1" applyAlignment="1">
      <alignment horizontal="center"/>
    </xf>
    <xf numFmtId="0" fontId="0" fillId="0" borderId="1" xfId="0" applyBorder="1" applyAlignment="1">
      <alignment horizontal="center"/>
    </xf>
    <xf numFmtId="0" fontId="1" fillId="4" borderId="57" xfId="0" applyFont="1" applyFill="1" applyBorder="1" applyAlignment="1">
      <alignment horizontal="center"/>
    </xf>
    <xf numFmtId="0" fontId="1" fillId="4" borderId="55" xfId="0" applyFont="1" applyFill="1" applyBorder="1" applyAlignment="1">
      <alignment horizontal="center"/>
    </xf>
    <xf numFmtId="0" fontId="0" fillId="0" borderId="4" xfId="0" applyBorder="1" applyAlignment="1">
      <alignment wrapText="1"/>
    </xf>
    <xf numFmtId="0" fontId="3" fillId="0" borderId="59" xfId="0" applyFont="1" applyBorder="1" applyAlignment="1">
      <alignment horizontal="center" textRotation="90"/>
    </xf>
    <xf numFmtId="0" fontId="3" fillId="0" borderId="1" xfId="0" applyFont="1" applyBorder="1"/>
    <xf numFmtId="0" fontId="0" fillId="0" borderId="10" xfId="0" applyBorder="1" applyAlignment="1">
      <alignment horizontal="left" vertical="top"/>
    </xf>
    <xf numFmtId="0" fontId="0" fillId="0" borderId="22" xfId="0" applyBorder="1" applyAlignment="1">
      <alignment horizontal="left" vertical="top"/>
    </xf>
    <xf numFmtId="0" fontId="3" fillId="0" borderId="15" xfId="0" applyFont="1" applyBorder="1" applyAlignment="1">
      <alignment horizontal="center" vertical="center" wrapText="1"/>
    </xf>
    <xf numFmtId="0" fontId="1" fillId="0" borderId="0" xfId="0" applyFont="1" applyAlignment="1">
      <alignment horizontal="center" vertical="center" wrapText="1"/>
    </xf>
    <xf numFmtId="0" fontId="7" fillId="0" borderId="0" xfId="0" applyFont="1" applyAlignment="1">
      <alignment horizontal="center" vertical="center" wrapText="1"/>
    </xf>
    <xf numFmtId="0" fontId="0" fillId="0" borderId="60" xfId="0" applyBorder="1" applyAlignment="1">
      <alignment horizontal="center"/>
    </xf>
    <xf numFmtId="0" fontId="0" fillId="0" borderId="12" xfId="0" applyBorder="1" applyAlignment="1">
      <alignment horizontal="center"/>
    </xf>
    <xf numFmtId="0" fontId="0" fillId="0" borderId="54" xfId="0" applyBorder="1" applyAlignment="1">
      <alignment vertical="top" textRotation="90" wrapText="1"/>
    </xf>
    <xf numFmtId="0" fontId="0" fillId="0" borderId="61" xfId="0" applyBorder="1" applyAlignment="1">
      <alignment vertical="top" textRotation="90" wrapText="1"/>
    </xf>
    <xf numFmtId="1" fontId="0" fillId="0" borderId="44" xfId="0" applyNumberFormat="1" applyBorder="1" applyAlignment="1">
      <alignment horizontal="center"/>
    </xf>
    <xf numFmtId="1" fontId="0" fillId="0" borderId="41" xfId="0" applyNumberFormat="1" applyBorder="1" applyAlignment="1">
      <alignment horizontal="center"/>
    </xf>
    <xf numFmtId="0" fontId="0" fillId="0" borderId="41" xfId="0" applyBorder="1"/>
    <xf numFmtId="0" fontId="0" fillId="0" borderId="34" xfId="0" applyBorder="1"/>
    <xf numFmtId="0" fontId="0" fillId="0" borderId="35" xfId="0" applyBorder="1"/>
    <xf numFmtId="0" fontId="0" fillId="0" borderId="51" xfId="0" applyBorder="1" applyAlignment="1">
      <alignment horizontal="center" textRotation="90"/>
    </xf>
    <xf numFmtId="1" fontId="0" fillId="0" borderId="62" xfId="0" applyNumberFormat="1" applyBorder="1" applyAlignment="1">
      <alignment horizontal="center"/>
    </xf>
    <xf numFmtId="0" fontId="0" fillId="0" borderId="30" xfId="0" applyBorder="1" applyAlignment="1">
      <alignment horizontal="center" textRotation="90"/>
    </xf>
    <xf numFmtId="0" fontId="8" fillId="0" borderId="9" xfId="0" applyFont="1" applyBorder="1" applyAlignment="1">
      <alignment horizontal="left" vertical="top"/>
    </xf>
    <xf numFmtId="0" fontId="0" fillId="0" borderId="27" xfId="0" applyBorder="1" applyAlignment="1">
      <alignment horizontal="left" vertical="top"/>
    </xf>
    <xf numFmtId="0" fontId="8" fillId="0" borderId="11" xfId="0" applyFont="1" applyBorder="1" applyAlignment="1">
      <alignment horizontal="left" vertical="top"/>
    </xf>
    <xf numFmtId="0" fontId="3" fillId="0" borderId="21" xfId="0" applyFont="1" applyBorder="1" applyAlignment="1">
      <alignment wrapText="1"/>
    </xf>
    <xf numFmtId="0" fontId="0" fillId="0" borderId="8" xfId="0" applyBorder="1" applyAlignment="1">
      <alignment wrapText="1"/>
    </xf>
    <xf numFmtId="0" fontId="3" fillId="0" borderId="8" xfId="0" applyFont="1" applyBorder="1" applyAlignment="1">
      <alignment wrapText="1"/>
    </xf>
    <xf numFmtId="0" fontId="3" fillId="0" borderId="15" xfId="0" applyFont="1" applyBorder="1" applyAlignment="1">
      <alignment horizontal="center" textRotation="90" wrapText="1"/>
    </xf>
    <xf numFmtId="0" fontId="3" fillId="0" borderId="0" xfId="0" applyFont="1" applyAlignment="1">
      <alignment horizontal="center" vertical="center" wrapText="1"/>
    </xf>
    <xf numFmtId="0" fontId="28" fillId="0" borderId="43" xfId="0" applyFont="1" applyBorder="1" applyAlignment="1">
      <alignment horizontal="center" vertical="center"/>
    </xf>
    <xf numFmtId="0" fontId="24" fillId="0" borderId="4" xfId="0" applyFont="1" applyBorder="1" applyAlignment="1">
      <alignment horizontal="center" vertical="center" wrapText="1"/>
    </xf>
    <xf numFmtId="0" fontId="0" fillId="0" borderId="0" xfId="0" applyAlignment="1">
      <alignment vertical="top" wrapText="1"/>
    </xf>
    <xf numFmtId="0" fontId="0" fillId="0" borderId="0" xfId="0" applyAlignment="1">
      <alignment vertical="top" textRotation="90" wrapText="1"/>
    </xf>
    <xf numFmtId="0" fontId="0" fillId="8" borderId="52" xfId="0" applyFill="1" applyBorder="1" applyAlignment="1">
      <alignment vertical="top" wrapText="1"/>
    </xf>
    <xf numFmtId="0" fontId="3" fillId="0" borderId="54" xfId="0" applyFont="1" applyBorder="1" applyAlignment="1">
      <alignment horizontal="center" vertical="center" wrapText="1"/>
    </xf>
    <xf numFmtId="0" fontId="3" fillId="0" borderId="66" xfId="0" applyFont="1" applyBorder="1" applyAlignment="1">
      <alignment vertical="top" wrapText="1"/>
    </xf>
    <xf numFmtId="0" fontId="0" fillId="10" borderId="17" xfId="0" applyFill="1" applyBorder="1" applyAlignment="1">
      <alignment vertical="top" wrapText="1"/>
    </xf>
    <xf numFmtId="0" fontId="0" fillId="8" borderId="12" xfId="0" applyFill="1" applyBorder="1" applyAlignment="1">
      <alignment vertical="top" wrapText="1"/>
    </xf>
    <xf numFmtId="0" fontId="3" fillId="8" borderId="47" xfId="0" applyFont="1" applyFill="1" applyBorder="1" applyAlignment="1">
      <alignment horizontal="left" textRotation="90" wrapText="1"/>
    </xf>
    <xf numFmtId="0" fontId="0" fillId="8" borderId="22" xfId="0" applyFill="1" applyBorder="1" applyAlignment="1">
      <alignment vertical="top" wrapText="1"/>
    </xf>
    <xf numFmtId="0" fontId="0" fillId="8" borderId="31" xfId="0" applyFill="1" applyBorder="1" applyAlignment="1">
      <alignment vertical="top" wrapText="1"/>
    </xf>
    <xf numFmtId="0" fontId="6" fillId="0" borderId="28" xfId="0" applyFont="1" applyBorder="1" applyAlignment="1">
      <alignment vertical="top" wrapText="1"/>
    </xf>
    <xf numFmtId="0" fontId="6" fillId="0" borderId="21" xfId="0" applyFont="1" applyBorder="1" applyAlignment="1">
      <alignment vertical="top" wrapText="1"/>
    </xf>
    <xf numFmtId="0" fontId="24" fillId="0" borderId="29" xfId="0" applyFont="1" applyBorder="1" applyAlignment="1">
      <alignment wrapText="1"/>
    </xf>
    <xf numFmtId="0" fontId="24" fillId="0" borderId="41" xfId="0" applyFont="1" applyBorder="1" applyAlignment="1">
      <alignment wrapText="1"/>
    </xf>
    <xf numFmtId="0" fontId="0" fillId="0" borderId="63" xfId="0" applyBorder="1" applyAlignment="1">
      <alignment horizontal="left" vertical="top" wrapText="1"/>
    </xf>
    <xf numFmtId="0" fontId="26" fillId="0" borderId="18" xfId="0" applyFont="1" applyBorder="1" applyAlignment="1">
      <alignment horizontal="left" vertical="top" wrapText="1"/>
    </xf>
    <xf numFmtId="0" fontId="0" fillId="0" borderId="62" xfId="0" applyBorder="1" applyAlignment="1">
      <alignment horizontal="left" vertical="top" wrapText="1"/>
    </xf>
    <xf numFmtId="0" fontId="26" fillId="0" borderId="50" xfId="0" applyFont="1" applyBorder="1" applyAlignment="1">
      <alignment horizontal="left" vertical="top" wrapText="1"/>
    </xf>
    <xf numFmtId="0" fontId="0" fillId="0" borderId="67" xfId="0" applyBorder="1" applyAlignment="1">
      <alignment vertical="top" wrapText="1"/>
    </xf>
    <xf numFmtId="0" fontId="0" fillId="8" borderId="37" xfId="0" applyFill="1" applyBorder="1" applyAlignment="1">
      <alignment vertical="top" wrapText="1"/>
    </xf>
    <xf numFmtId="0" fontId="0" fillId="8" borderId="21" xfId="0" applyFill="1" applyBorder="1" applyAlignment="1">
      <alignment vertical="top" wrapText="1"/>
    </xf>
    <xf numFmtId="0" fontId="0" fillId="8" borderId="38" xfId="0" applyFill="1" applyBorder="1" applyAlignment="1">
      <alignment vertical="top" wrapText="1"/>
    </xf>
    <xf numFmtId="0" fontId="0" fillId="8" borderId="40" xfId="0" applyFill="1" applyBorder="1" applyAlignment="1">
      <alignment vertical="top" wrapText="1"/>
    </xf>
    <xf numFmtId="0" fontId="24" fillId="0" borderId="60" xfId="0" applyFont="1" applyBorder="1" applyAlignment="1">
      <alignment horizontal="center" vertical="center" wrapText="1"/>
    </xf>
    <xf numFmtId="0" fontId="24" fillId="0" borderId="14" xfId="0" applyFont="1" applyBorder="1" applyAlignment="1">
      <alignment horizontal="center" vertical="center" wrapText="1"/>
    </xf>
    <xf numFmtId="0" fontId="24" fillId="0" borderId="29" xfId="0" applyFont="1" applyBorder="1" applyAlignment="1">
      <alignment horizontal="center" vertical="center" wrapText="1"/>
    </xf>
    <xf numFmtId="0" fontId="25" fillId="8" borderId="8" xfId="0" applyFont="1" applyFill="1" applyBorder="1" applyAlignment="1">
      <alignment horizontal="center" vertical="center" wrapText="1"/>
    </xf>
    <xf numFmtId="0" fontId="27" fillId="2" borderId="0" xfId="0" applyFont="1" applyFill="1" applyAlignment="1">
      <alignment horizontal="center" vertical="center" wrapText="1"/>
    </xf>
    <xf numFmtId="0" fontId="25" fillId="0" borderId="47" xfId="0" applyFont="1" applyBorder="1" applyAlignment="1">
      <alignment horizontal="center" vertical="center" textRotation="90" wrapText="1"/>
    </xf>
    <xf numFmtId="0" fontId="0" fillId="0" borderId="19" xfId="0" applyBorder="1" applyAlignment="1">
      <alignment horizontal="center" textRotation="90"/>
    </xf>
    <xf numFmtId="0" fontId="0" fillId="0" borderId="9" xfId="0" applyBorder="1" applyAlignment="1">
      <alignment horizontal="center" textRotation="90"/>
    </xf>
    <xf numFmtId="0" fontId="0" fillId="0" borderId="68" xfId="0" applyBorder="1" applyAlignment="1">
      <alignment horizontal="center" textRotation="90" wrapText="1"/>
    </xf>
    <xf numFmtId="0" fontId="0" fillId="0" borderId="47" xfId="0" applyBorder="1" applyAlignment="1">
      <alignment horizontal="center" textRotation="90" wrapText="1"/>
    </xf>
    <xf numFmtId="0" fontId="0" fillId="0" borderId="56" xfId="0" applyBorder="1" applyAlignment="1">
      <alignment horizontal="center" textRotation="90" wrapText="1"/>
    </xf>
    <xf numFmtId="0" fontId="8" fillId="0" borderId="56" xfId="0" applyFont="1" applyBorder="1" applyAlignment="1">
      <alignment horizontal="center" textRotation="90" wrapText="1"/>
    </xf>
    <xf numFmtId="0" fontId="8" fillId="0" borderId="47" xfId="0" applyFont="1" applyBorder="1" applyAlignment="1">
      <alignment horizontal="center" vertical="center" textRotation="90" wrapText="1"/>
    </xf>
    <xf numFmtId="0" fontId="0" fillId="0" borderId="26" xfId="0" applyBorder="1" applyAlignment="1">
      <alignment horizontal="center"/>
    </xf>
    <xf numFmtId="0" fontId="16" fillId="0" borderId="4" xfId="0" applyFont="1" applyBorder="1" applyAlignment="1">
      <alignment horizontal="center" vertical="center" wrapText="1"/>
    </xf>
    <xf numFmtId="0" fontId="16" fillId="0" borderId="14" xfId="0" applyFont="1" applyBorder="1" applyAlignment="1">
      <alignment horizontal="center" vertical="center" wrapText="1"/>
    </xf>
    <xf numFmtId="0" fontId="7" fillId="0" borderId="29" xfId="0" applyFont="1" applyBorder="1" applyAlignment="1">
      <alignment wrapText="1"/>
    </xf>
    <xf numFmtId="0" fontId="16" fillId="14" borderId="72" xfId="0" applyFont="1" applyFill="1" applyBorder="1" applyAlignment="1">
      <alignment horizontal="center" vertical="center" wrapText="1"/>
    </xf>
    <xf numFmtId="0" fontId="29" fillId="15" borderId="4" xfId="0" applyFont="1" applyFill="1" applyBorder="1" applyAlignment="1">
      <alignment horizontal="center" vertical="center" wrapText="1"/>
    </xf>
    <xf numFmtId="0" fontId="29" fillId="16" borderId="4" xfId="0" applyFont="1" applyFill="1" applyBorder="1" applyAlignment="1">
      <alignment horizontal="center" vertical="center" wrapText="1"/>
    </xf>
    <xf numFmtId="0" fontId="31" fillId="0" borderId="51" xfId="0" applyFont="1" applyBorder="1" applyAlignment="1">
      <alignment vertical="top" textRotation="90" wrapText="1"/>
    </xf>
    <xf numFmtId="0" fontId="8" fillId="0" borderId="47" xfId="0" applyFont="1" applyBorder="1" applyAlignment="1">
      <alignment vertical="top" textRotation="90" wrapText="1"/>
    </xf>
    <xf numFmtId="0" fontId="2" fillId="0" borderId="47" xfId="0" applyFont="1" applyBorder="1" applyAlignment="1">
      <alignment vertical="top" textRotation="90" wrapText="1"/>
    </xf>
    <xf numFmtId="0" fontId="30" fillId="0" borderId="47" xfId="0" applyFont="1" applyBorder="1" applyAlignment="1">
      <alignment vertical="top" textRotation="90" wrapText="1"/>
    </xf>
    <xf numFmtId="0" fontId="8" fillId="0" borderId="9" xfId="0" applyFont="1" applyBorder="1"/>
    <xf numFmtId="0" fontId="0" fillId="0" borderId="4" xfId="0" applyBorder="1" applyAlignment="1">
      <alignment vertical="top"/>
    </xf>
    <xf numFmtId="0" fontId="25" fillId="13" borderId="47" xfId="0" applyFont="1" applyFill="1" applyBorder="1" applyAlignment="1">
      <alignment horizontal="center" vertical="center" textRotation="90" wrapText="1"/>
    </xf>
    <xf numFmtId="0" fontId="25" fillId="17" borderId="47" xfId="0" applyFont="1" applyFill="1" applyBorder="1" applyAlignment="1">
      <alignment horizontal="center" vertical="center" textRotation="90" wrapText="1"/>
    </xf>
    <xf numFmtId="0" fontId="3" fillId="0" borderId="70" xfId="0" applyFont="1" applyBorder="1"/>
    <xf numFmtId="0" fontId="0" fillId="0" borderId="39" xfId="0" applyBorder="1"/>
    <xf numFmtId="0" fontId="16" fillId="14" borderId="4" xfId="0" applyFont="1" applyFill="1" applyBorder="1" applyAlignment="1">
      <alignment horizontal="center" vertical="center" wrapText="1"/>
    </xf>
    <xf numFmtId="0" fontId="9" fillId="0" borderId="0" xfId="0" applyFont="1" applyAlignment="1">
      <alignment vertical="center"/>
    </xf>
    <xf numFmtId="0" fontId="8" fillId="0" borderId="14" xfId="0" applyFont="1" applyBorder="1" applyAlignment="1">
      <alignment vertical="top"/>
    </xf>
    <xf numFmtId="0" fontId="25" fillId="0" borderId="56" xfId="0" applyFont="1" applyBorder="1" applyAlignment="1">
      <alignment horizontal="center" textRotation="90" wrapText="1"/>
    </xf>
    <xf numFmtId="0" fontId="8" fillId="0" borderId="64" xfId="0" applyFont="1" applyBorder="1" applyAlignment="1">
      <alignment horizontal="left" vertical="top"/>
    </xf>
    <xf numFmtId="0" fontId="8" fillId="0" borderId="0" xfId="0" applyFont="1" applyAlignment="1">
      <alignment horizontal="left" vertical="top"/>
    </xf>
    <xf numFmtId="0" fontId="8" fillId="0" borderId="10" xfId="0" applyFont="1" applyBorder="1" applyAlignment="1">
      <alignment horizontal="left" vertical="top" wrapText="1"/>
    </xf>
    <xf numFmtId="0" fontId="0" fillId="0" borderId="9" xfId="0" applyBorder="1" applyAlignment="1">
      <alignment vertical="top"/>
    </xf>
    <xf numFmtId="0" fontId="0" fillId="0" borderId="10" xfId="0" applyBorder="1" applyAlignment="1">
      <alignment vertical="top"/>
    </xf>
    <xf numFmtId="0" fontId="8" fillId="0" borderId="10" xfId="0" applyFont="1" applyBorder="1" applyAlignment="1">
      <alignment vertical="top"/>
    </xf>
    <xf numFmtId="0" fontId="0" fillId="0" borderId="12" xfId="0" applyBorder="1" applyAlignment="1">
      <alignment vertical="top"/>
    </xf>
    <xf numFmtId="0" fontId="0" fillId="0" borderId="22" xfId="0" applyBorder="1" applyAlignment="1">
      <alignment vertical="top"/>
    </xf>
    <xf numFmtId="0" fontId="1" fillId="4" borderId="55" xfId="0" applyFont="1" applyFill="1" applyBorder="1" applyAlignment="1">
      <alignment horizontal="right"/>
    </xf>
    <xf numFmtId="0" fontId="1" fillId="11" borderId="14" xfId="0" applyFont="1" applyFill="1" applyBorder="1" applyAlignment="1">
      <alignment horizontal="center"/>
    </xf>
    <xf numFmtId="0" fontId="1" fillId="6" borderId="8" xfId="0" applyFont="1" applyFill="1" applyBorder="1" applyAlignment="1">
      <alignment horizontal="center"/>
    </xf>
    <xf numFmtId="0" fontId="1" fillId="6" borderId="30" xfId="0" applyFont="1" applyFill="1" applyBorder="1" applyAlignment="1">
      <alignment horizontal="center"/>
    </xf>
    <xf numFmtId="0" fontId="1" fillId="6" borderId="34" xfId="0" applyFont="1" applyFill="1" applyBorder="1" applyAlignment="1">
      <alignment horizontal="center"/>
    </xf>
    <xf numFmtId="0" fontId="0" fillId="0" borderId="23" xfId="0" applyBorder="1" applyAlignment="1">
      <alignment vertical="center" wrapText="1"/>
    </xf>
    <xf numFmtId="0" fontId="8" fillId="0" borderId="12" xfId="0" applyFont="1" applyBorder="1" applyAlignment="1">
      <alignment horizontal="left" vertical="top"/>
    </xf>
    <xf numFmtId="0" fontId="0" fillId="8" borderId="0" xfId="0" applyFill="1"/>
    <xf numFmtId="0" fontId="0" fillId="0" borderId="59" xfId="0" applyBorder="1" applyAlignment="1">
      <alignment horizontal="center" textRotation="90"/>
    </xf>
    <xf numFmtId="0" fontId="0" fillId="8" borderId="25" xfId="0" applyFill="1" applyBorder="1" applyAlignment="1">
      <alignment horizontal="center" textRotation="90"/>
    </xf>
    <xf numFmtId="0" fontId="0" fillId="0" borderId="55" xfId="0" applyBorder="1"/>
    <xf numFmtId="0" fontId="0" fillId="8" borderId="24" xfId="0" applyFill="1" applyBorder="1"/>
    <xf numFmtId="0" fontId="0" fillId="0" borderId="54" xfId="0" applyBorder="1" applyAlignment="1">
      <alignment horizontal="center" vertical="center"/>
    </xf>
    <xf numFmtId="0" fontId="0" fillId="0" borderId="61" xfId="0" applyBorder="1" applyAlignment="1">
      <alignment horizontal="center" vertical="center"/>
    </xf>
    <xf numFmtId="0" fontId="0" fillId="0" borderId="77" xfId="0" applyBorder="1" applyAlignment="1">
      <alignment horizontal="center" vertical="center"/>
    </xf>
    <xf numFmtId="0" fontId="0" fillId="0" borderId="67" xfId="0" applyBorder="1" applyAlignment="1">
      <alignment horizontal="center" vertical="center"/>
    </xf>
    <xf numFmtId="0" fontId="3" fillId="0" borderId="21" xfId="0" applyFont="1" applyBorder="1" applyAlignment="1">
      <alignment horizontal="center" vertical="center"/>
    </xf>
    <xf numFmtId="0" fontId="0" fillId="0" borderId="0" xfId="0" applyAlignment="1">
      <alignment vertical="center"/>
    </xf>
    <xf numFmtId="0" fontId="1" fillId="0" borderId="0" xfId="0" applyFont="1" applyAlignment="1">
      <alignment horizontal="left" vertical="top"/>
    </xf>
    <xf numFmtId="0" fontId="1" fillId="0" borderId="10" xfId="0" applyFont="1" applyBorder="1" applyAlignment="1">
      <alignment vertical="top"/>
    </xf>
    <xf numFmtId="0" fontId="1" fillId="0" borderId="9" xfId="0" applyFont="1" applyBorder="1" applyAlignment="1">
      <alignment horizontal="left" vertical="top"/>
    </xf>
    <xf numFmtId="0" fontId="1" fillId="0" borderId="33" xfId="0" applyFont="1" applyBorder="1" applyAlignment="1">
      <alignment horizontal="center" textRotation="90"/>
    </xf>
    <xf numFmtId="0" fontId="1" fillId="0" borderId="34" xfId="0" applyFont="1" applyBorder="1" applyAlignment="1">
      <alignment horizontal="center" textRotation="90"/>
    </xf>
    <xf numFmtId="0" fontId="0" fillId="0" borderId="30" xfId="0" applyBorder="1" applyAlignment="1">
      <alignment horizontal="left" vertical="top"/>
    </xf>
    <xf numFmtId="0" fontId="3" fillId="0" borderId="41" xfId="0" applyFont="1" applyBorder="1" applyAlignment="1">
      <alignment horizontal="center" vertical="center"/>
    </xf>
    <xf numFmtId="0" fontId="3" fillId="0" borderId="35" xfId="0" applyFont="1" applyBorder="1" applyAlignment="1">
      <alignment horizontal="center" vertical="center"/>
    </xf>
    <xf numFmtId="0" fontId="3" fillId="0" borderId="32" xfId="0" applyFont="1" applyBorder="1" applyAlignment="1">
      <alignment horizontal="center" textRotation="90"/>
    </xf>
    <xf numFmtId="0" fontId="33" fillId="0" borderId="0" xfId="0" applyFont="1" applyAlignment="1">
      <alignment vertical="top"/>
    </xf>
    <xf numFmtId="0" fontId="3" fillId="0" borderId="0" xfId="0" applyFont="1" applyAlignment="1">
      <alignment horizontal="left"/>
    </xf>
    <xf numFmtId="0" fontId="1" fillId="0" borderId="4" xfId="0" applyFont="1" applyBorder="1" applyAlignment="1">
      <alignment wrapText="1"/>
    </xf>
    <xf numFmtId="0" fontId="26" fillId="0" borderId="0" xfId="0" applyFont="1"/>
    <xf numFmtId="0" fontId="1" fillId="0" borderId="8" xfId="0" applyFont="1" applyBorder="1" applyAlignment="1">
      <alignment wrapText="1"/>
    </xf>
    <xf numFmtId="0" fontId="1" fillId="0" borderId="2" xfId="0" applyFont="1" applyBorder="1"/>
    <xf numFmtId="0" fontId="0" fillId="0" borderId="14" xfId="0" applyBorder="1" applyAlignment="1">
      <alignment vertical="top"/>
    </xf>
    <xf numFmtId="0" fontId="29" fillId="0" borderId="4" xfId="0" applyFont="1" applyBorder="1" applyAlignment="1">
      <alignment horizontal="center" vertical="center" wrapText="1"/>
    </xf>
    <xf numFmtId="0" fontId="16" fillId="0" borderId="29" xfId="0" applyFont="1" applyBorder="1" applyAlignment="1">
      <alignment horizontal="center" vertical="center" wrapText="1"/>
    </xf>
    <xf numFmtId="0" fontId="1" fillId="0" borderId="29" xfId="0" applyFont="1" applyBorder="1" applyAlignment="1">
      <alignment horizontal="center"/>
    </xf>
    <xf numFmtId="0" fontId="1" fillId="0" borderId="4" xfId="0" applyFont="1" applyBorder="1" applyAlignment="1">
      <alignment horizontal="center"/>
    </xf>
    <xf numFmtId="0" fontId="1" fillId="0" borderId="30" xfId="0" applyFont="1" applyBorder="1" applyAlignment="1">
      <alignment horizontal="center"/>
    </xf>
    <xf numFmtId="0" fontId="1" fillId="0" borderId="34" xfId="0" applyFont="1" applyBorder="1" applyAlignment="1">
      <alignment horizontal="center"/>
    </xf>
    <xf numFmtId="0" fontId="0" fillId="0" borderId="36" xfId="0" applyBorder="1" applyAlignment="1">
      <alignment horizontal="center"/>
    </xf>
    <xf numFmtId="0" fontId="0" fillId="0" borderId="5" xfId="0" applyBorder="1" applyAlignment="1">
      <alignment horizontal="center" vertical="top"/>
    </xf>
    <xf numFmtId="0" fontId="0" fillId="0" borderId="6" xfId="0" applyBorder="1" applyAlignment="1">
      <alignment horizontal="center" vertical="top"/>
    </xf>
    <xf numFmtId="0" fontId="0" fillId="0" borderId="55" xfId="0" applyBorder="1" applyAlignment="1">
      <alignment wrapText="1"/>
    </xf>
    <xf numFmtId="0" fontId="0" fillId="0" borderId="30" xfId="0" applyBorder="1" applyAlignment="1">
      <alignment horizontal="center"/>
    </xf>
    <xf numFmtId="0" fontId="0" fillId="0" borderId="32" xfId="0" applyBorder="1" applyAlignment="1">
      <alignment horizontal="center"/>
    </xf>
    <xf numFmtId="0" fontId="0" fillId="0" borderId="23" xfId="0" applyBorder="1" applyAlignment="1">
      <alignment horizontal="center" vertical="top"/>
    </xf>
    <xf numFmtId="0" fontId="0" fillId="0" borderId="23" xfId="0" applyBorder="1" applyAlignment="1">
      <alignment vertical="top" wrapText="1"/>
    </xf>
    <xf numFmtId="0" fontId="1" fillId="0" borderId="51" xfId="0" applyFont="1" applyBorder="1" applyAlignment="1">
      <alignment horizontal="center" vertical="center" textRotation="90" wrapText="1"/>
    </xf>
    <xf numFmtId="0" fontId="1" fillId="0" borderId="47" xfId="0" applyFont="1" applyBorder="1" applyAlignment="1">
      <alignment horizontal="center" vertical="center" textRotation="90"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23" xfId="0" applyFont="1" applyBorder="1" applyAlignment="1">
      <alignment horizontal="center" vertical="center" wrapText="1"/>
    </xf>
    <xf numFmtId="0" fontId="3" fillId="0" borderId="17" xfId="0" applyFont="1" applyBorder="1" applyAlignment="1">
      <alignment vertical="top" wrapText="1"/>
    </xf>
    <xf numFmtId="0" fontId="0" fillId="0" borderId="74" xfId="0" applyBorder="1" applyAlignment="1">
      <alignment vertical="top" wrapText="1"/>
    </xf>
    <xf numFmtId="0" fontId="0" fillId="0" borderId="73" xfId="0" applyBorder="1" applyAlignment="1">
      <alignment vertical="top" wrapText="1"/>
    </xf>
    <xf numFmtId="0" fontId="8" fillId="0" borderId="18" xfId="0" applyFont="1" applyBorder="1" applyAlignment="1">
      <alignment horizontal="center" textRotation="90" wrapText="1"/>
    </xf>
    <xf numFmtId="1" fontId="2" fillId="0" borderId="60" xfId="0" applyNumberFormat="1" applyFont="1" applyBorder="1" applyAlignment="1">
      <alignment horizontal="center"/>
    </xf>
    <xf numFmtId="1" fontId="2" fillId="0" borderId="14" xfId="0" applyNumberFormat="1" applyFont="1" applyBorder="1" applyAlignment="1">
      <alignment horizontal="center"/>
    </xf>
    <xf numFmtId="0" fontId="0" fillId="0" borderId="44" xfId="0" applyBorder="1" applyAlignment="1">
      <alignment horizontal="center"/>
    </xf>
    <xf numFmtId="0" fontId="0" fillId="0" borderId="41" xfId="0" applyBorder="1" applyAlignment="1">
      <alignment horizontal="center"/>
    </xf>
    <xf numFmtId="0" fontId="0" fillId="0" borderId="34" xfId="0" applyBorder="1" applyAlignment="1">
      <alignment horizontal="center"/>
    </xf>
    <xf numFmtId="1" fontId="2" fillId="0" borderId="34" xfId="0" applyNumberFormat="1" applyFont="1" applyBorder="1" applyAlignment="1">
      <alignment horizontal="center"/>
    </xf>
    <xf numFmtId="1" fontId="2" fillId="0" borderId="35" xfId="0" applyNumberFormat="1" applyFont="1" applyBorder="1" applyAlignment="1">
      <alignment horizontal="center"/>
    </xf>
    <xf numFmtId="0" fontId="1" fillId="0" borderId="63" xfId="0" applyFont="1" applyBorder="1" applyAlignment="1">
      <alignment textRotation="90" wrapText="1"/>
    </xf>
    <xf numFmtId="0" fontId="1" fillId="0" borderId="56" xfId="0" applyFont="1" applyBorder="1" applyAlignment="1">
      <alignment textRotation="90" wrapText="1"/>
    </xf>
    <xf numFmtId="0" fontId="1" fillId="0" borderId="56" xfId="0" applyFont="1" applyBorder="1" applyAlignment="1">
      <alignment horizontal="center" textRotation="90" wrapText="1"/>
    </xf>
    <xf numFmtId="0" fontId="0" fillId="2" borderId="64" xfId="0" applyFill="1" applyBorder="1" applyAlignment="1">
      <alignment horizontal="center" vertical="center" wrapText="1"/>
    </xf>
    <xf numFmtId="0" fontId="0" fillId="0" borderId="64" xfId="0" applyBorder="1" applyAlignment="1">
      <alignment horizontal="left" vertical="top"/>
    </xf>
    <xf numFmtId="0" fontId="0" fillId="0" borderId="14" xfId="0" applyBorder="1" applyAlignment="1">
      <alignment horizontal="center" textRotation="90" wrapText="1"/>
    </xf>
    <xf numFmtId="0" fontId="14" fillId="4" borderId="37" xfId="0" applyFont="1" applyFill="1" applyBorder="1"/>
    <xf numFmtId="0" fontId="15" fillId="0" borderId="11" xfId="0" applyFont="1" applyBorder="1" applyAlignment="1">
      <alignment horizontal="center" textRotation="90" wrapText="1"/>
    </xf>
    <xf numFmtId="0" fontId="7" fillId="0" borderId="28" xfId="0" applyFont="1" applyBorder="1" applyAlignment="1">
      <alignment horizontal="center" vertical="center" wrapText="1"/>
    </xf>
    <xf numFmtId="0" fontId="7" fillId="0" borderId="29" xfId="0" applyFont="1" applyBorder="1" applyAlignment="1">
      <alignment horizontal="center" vertical="center" wrapText="1"/>
    </xf>
    <xf numFmtId="0" fontId="7" fillId="0" borderId="43" xfId="0" applyFont="1" applyBorder="1" applyAlignment="1">
      <alignment horizontal="center" vertical="center" wrapText="1"/>
    </xf>
    <xf numFmtId="0" fontId="6" fillId="19" borderId="37" xfId="0" applyFont="1" applyFill="1" applyBorder="1" applyAlignment="1">
      <alignment horizontal="center" vertical="center" wrapText="1"/>
    </xf>
    <xf numFmtId="0" fontId="5" fillId="19" borderId="57" xfId="0" applyFont="1" applyFill="1" applyBorder="1" applyAlignment="1">
      <alignment horizontal="center" vertical="center" wrapText="1"/>
    </xf>
    <xf numFmtId="0" fontId="5" fillId="19" borderId="55" xfId="0" applyFont="1" applyFill="1" applyBorder="1" applyAlignment="1">
      <alignment horizontal="center" vertical="center" wrapText="1"/>
    </xf>
    <xf numFmtId="0" fontId="5" fillId="20" borderId="55" xfId="0" applyFont="1" applyFill="1" applyBorder="1" applyAlignment="1">
      <alignment horizontal="center" vertical="center" wrapText="1"/>
    </xf>
    <xf numFmtId="0" fontId="5" fillId="21" borderId="55" xfId="0" applyFont="1" applyFill="1" applyBorder="1" applyAlignment="1">
      <alignment horizontal="center" vertical="center" wrapText="1"/>
    </xf>
    <xf numFmtId="0" fontId="5" fillId="23" borderId="55" xfId="0" applyFont="1" applyFill="1" applyBorder="1" applyAlignment="1">
      <alignment horizontal="center" vertical="center" wrapText="1"/>
    </xf>
    <xf numFmtId="0" fontId="5" fillId="22" borderId="55" xfId="0" applyFont="1" applyFill="1" applyBorder="1" applyAlignment="1">
      <alignment horizontal="center" vertical="center" wrapText="1"/>
    </xf>
    <xf numFmtId="0" fontId="27" fillId="2" borderId="52" xfId="0" applyFont="1" applyFill="1" applyBorder="1" applyAlignment="1">
      <alignment horizontal="center" vertical="center" wrapText="1"/>
    </xf>
    <xf numFmtId="0" fontId="5" fillId="22" borderId="3" xfId="0" applyFont="1" applyFill="1" applyBorder="1" applyAlignment="1">
      <alignment horizontal="center" vertical="center" wrapText="1"/>
    </xf>
    <xf numFmtId="0" fontId="7" fillId="0" borderId="43" xfId="0" applyFont="1" applyBorder="1" applyAlignment="1">
      <alignment vertical="center" wrapText="1"/>
    </xf>
    <xf numFmtId="0" fontId="7" fillId="0" borderId="44" xfId="0" applyFont="1" applyBorder="1" applyAlignment="1">
      <alignment horizontal="center" vertical="center" wrapText="1"/>
    </xf>
    <xf numFmtId="0" fontId="7" fillId="0" borderId="41" xfId="0" applyFont="1" applyBorder="1" applyAlignment="1">
      <alignment horizontal="center" vertical="center" wrapText="1"/>
    </xf>
    <xf numFmtId="0" fontId="7" fillId="0" borderId="30" xfId="0" applyFont="1" applyBorder="1" applyAlignment="1">
      <alignment horizontal="center" vertical="center" wrapText="1"/>
    </xf>
    <xf numFmtId="0" fontId="7" fillId="0" borderId="34" xfId="0" applyFont="1" applyBorder="1" applyAlignment="1">
      <alignment horizontal="center" vertical="center" wrapText="1"/>
    </xf>
    <xf numFmtId="0" fontId="0" fillId="0" borderId="34" xfId="0" applyBorder="1" applyAlignment="1">
      <alignment wrapText="1"/>
    </xf>
    <xf numFmtId="0" fontId="7" fillId="0" borderId="35" xfId="0" applyFont="1" applyBorder="1" applyAlignment="1">
      <alignment horizontal="center" vertical="center" wrapText="1"/>
    </xf>
    <xf numFmtId="0" fontId="5" fillId="12" borderId="55" xfId="0" applyFont="1" applyFill="1" applyBorder="1" applyAlignment="1">
      <alignment horizontal="center" vertical="center" wrapText="1"/>
    </xf>
    <xf numFmtId="0" fontId="1" fillId="0" borderId="31" xfId="0" applyFont="1" applyBorder="1" applyAlignment="1">
      <alignment horizontal="left" vertical="top"/>
    </xf>
    <xf numFmtId="0" fontId="0" fillId="0" borderId="9" xfId="0" applyBorder="1"/>
    <xf numFmtId="0" fontId="3" fillId="0" borderId="21" xfId="0" applyFont="1" applyBorder="1" applyAlignment="1">
      <alignment horizontal="center"/>
    </xf>
    <xf numFmtId="0" fontId="7" fillId="0" borderId="9" xfId="0" applyFont="1" applyBorder="1" applyAlignment="1">
      <alignment horizontal="left" textRotation="90" wrapText="1"/>
    </xf>
    <xf numFmtId="0" fontId="7" fillId="0" borderId="12" xfId="0" applyFont="1" applyBorder="1" applyAlignment="1">
      <alignment horizontal="left" textRotation="90" wrapText="1"/>
    </xf>
    <xf numFmtId="0" fontId="16" fillId="4" borderId="3" xfId="0" applyFont="1" applyFill="1" applyBorder="1"/>
    <xf numFmtId="0" fontId="16" fillId="4" borderId="5" xfId="0" applyFont="1" applyFill="1" applyBorder="1" applyAlignment="1">
      <alignment horizontal="center"/>
    </xf>
    <xf numFmtId="0" fontId="16" fillId="4" borderId="26" xfId="0" applyFont="1" applyFill="1" applyBorder="1" applyAlignment="1">
      <alignment horizontal="center"/>
    </xf>
    <xf numFmtId="0" fontId="16" fillId="4" borderId="6" xfId="0" applyFont="1" applyFill="1" applyBorder="1" applyAlignment="1">
      <alignment horizontal="center"/>
    </xf>
    <xf numFmtId="0" fontId="16" fillId="4" borderId="71" xfId="0" applyFont="1" applyFill="1" applyBorder="1" applyAlignment="1">
      <alignment horizontal="center"/>
    </xf>
    <xf numFmtId="0" fontId="16" fillId="4" borderId="74" xfId="0" applyFont="1" applyFill="1" applyBorder="1" applyAlignment="1">
      <alignment horizontal="center"/>
    </xf>
    <xf numFmtId="0" fontId="16" fillId="4" borderId="73" xfId="0" applyFont="1" applyFill="1" applyBorder="1" applyAlignment="1">
      <alignment horizontal="center"/>
    </xf>
    <xf numFmtId="0" fontId="16" fillId="4" borderId="5" xfId="0" applyFont="1" applyFill="1" applyBorder="1"/>
    <xf numFmtId="0" fontId="16" fillId="4" borderId="6" xfId="0" applyFont="1" applyFill="1" applyBorder="1"/>
    <xf numFmtId="0" fontId="16" fillId="4" borderId="23" xfId="0" applyFont="1" applyFill="1" applyBorder="1"/>
    <xf numFmtId="0" fontId="1" fillId="0" borderId="9" xfId="0" applyFont="1" applyBorder="1"/>
    <xf numFmtId="0" fontId="9" fillId="4" borderId="6" xfId="0" applyFont="1" applyFill="1" applyBorder="1"/>
    <xf numFmtId="0" fontId="25" fillId="0" borderId="9" xfId="0" applyFont="1" applyBorder="1" applyAlignment="1">
      <alignment horizontal="left" textRotation="90" wrapText="1"/>
    </xf>
    <xf numFmtId="0" fontId="25" fillId="0" borderId="12" xfId="0" applyFont="1" applyBorder="1" applyAlignment="1">
      <alignment horizontal="left" textRotation="90" wrapText="1"/>
    </xf>
    <xf numFmtId="0" fontId="25" fillId="0" borderId="9" xfId="0" applyFont="1" applyBorder="1" applyAlignment="1">
      <alignment textRotation="90" wrapText="1"/>
    </xf>
    <xf numFmtId="0" fontId="9" fillId="4" borderId="73" xfId="0" applyFont="1" applyFill="1" applyBorder="1"/>
    <xf numFmtId="0" fontId="16" fillId="4" borderId="73" xfId="0" applyFont="1" applyFill="1" applyBorder="1"/>
    <xf numFmtId="0" fontId="16" fillId="4" borderId="65" xfId="0" applyFont="1" applyFill="1" applyBorder="1"/>
    <xf numFmtId="0" fontId="6" fillId="6" borderId="16" xfId="0" applyFont="1" applyFill="1" applyBorder="1"/>
    <xf numFmtId="0" fontId="0" fillId="3" borderId="0" xfId="0" applyFill="1"/>
    <xf numFmtId="0" fontId="0" fillId="3" borderId="14" xfId="0" applyFill="1" applyBorder="1"/>
    <xf numFmtId="0" fontId="16" fillId="4" borderId="71" xfId="0" applyFont="1" applyFill="1" applyBorder="1" applyAlignment="1">
      <alignment horizontal="center" vertical="center"/>
    </xf>
    <xf numFmtId="0" fontId="16" fillId="4" borderId="74" xfId="0" applyFont="1" applyFill="1" applyBorder="1" applyAlignment="1">
      <alignment horizontal="center" vertical="center"/>
    </xf>
    <xf numFmtId="0" fontId="16" fillId="4" borderId="73" xfId="0" applyFont="1" applyFill="1" applyBorder="1" applyAlignment="1">
      <alignment horizontal="center" vertical="center"/>
    </xf>
    <xf numFmtId="0" fontId="9" fillId="4" borderId="74" xfId="0" applyFont="1" applyFill="1" applyBorder="1" applyAlignment="1">
      <alignment horizontal="center" vertical="center"/>
    </xf>
    <xf numFmtId="0" fontId="9" fillId="4" borderId="73" xfId="0" applyFont="1" applyFill="1" applyBorder="1" applyAlignment="1">
      <alignment horizontal="center" vertical="center"/>
    </xf>
    <xf numFmtId="0" fontId="14" fillId="24" borderId="0" xfId="0" applyFont="1" applyFill="1" applyAlignment="1">
      <alignment wrapText="1"/>
    </xf>
    <xf numFmtId="0" fontId="16" fillId="24" borderId="0" xfId="0" applyFont="1" applyFill="1" applyAlignment="1">
      <alignment horizontal="center" vertical="center"/>
    </xf>
    <xf numFmtId="0" fontId="16" fillId="6" borderId="4" xfId="0" applyFont="1" applyFill="1" applyBorder="1" applyAlignment="1">
      <alignment horizontal="center"/>
    </xf>
    <xf numFmtId="0" fontId="34" fillId="6" borderId="4" xfId="0" applyFont="1" applyFill="1" applyBorder="1" applyAlignment="1">
      <alignment horizontal="center"/>
    </xf>
    <xf numFmtId="0" fontId="7" fillId="6" borderId="14" xfId="0" applyFont="1" applyFill="1" applyBorder="1" applyAlignment="1">
      <alignment horizontal="center"/>
    </xf>
    <xf numFmtId="0" fontId="16" fillId="6" borderId="14" xfId="0" applyFont="1" applyFill="1" applyBorder="1" applyAlignment="1">
      <alignment horizontal="center"/>
    </xf>
    <xf numFmtId="0" fontId="0" fillId="0" borderId="22" xfId="0" applyBorder="1" applyAlignment="1">
      <alignment horizontal="center" textRotation="90" wrapText="1"/>
    </xf>
    <xf numFmtId="0" fontId="0" fillId="0" borderId="42" xfId="0" applyBorder="1" applyAlignment="1">
      <alignment horizontal="center"/>
    </xf>
    <xf numFmtId="0" fontId="1" fillId="20" borderId="51" xfId="0" applyFont="1" applyFill="1" applyBorder="1" applyAlignment="1">
      <alignment textRotation="90" wrapText="1"/>
    </xf>
    <xf numFmtId="0" fontId="1" fillId="20" borderId="47" xfId="0" applyFont="1" applyFill="1" applyBorder="1" applyAlignment="1">
      <alignment textRotation="90" wrapText="1"/>
    </xf>
    <xf numFmtId="0" fontId="1" fillId="25" borderId="47" xfId="0" applyFont="1" applyFill="1" applyBorder="1" applyAlignment="1">
      <alignment textRotation="90" wrapText="1"/>
    </xf>
    <xf numFmtId="0" fontId="1" fillId="25" borderId="47" xfId="0" applyFont="1" applyFill="1" applyBorder="1" applyAlignment="1">
      <alignment horizontal="center" textRotation="90" wrapText="1"/>
    </xf>
    <xf numFmtId="0" fontId="8" fillId="0" borderId="47" xfId="0" applyFont="1" applyBorder="1" applyAlignment="1">
      <alignment horizontal="center" textRotation="90" wrapText="1"/>
    </xf>
    <xf numFmtId="0" fontId="8" fillId="0" borderId="48" xfId="0" applyFont="1" applyBorder="1" applyAlignment="1">
      <alignment horizontal="center" textRotation="90" wrapText="1"/>
    </xf>
    <xf numFmtId="0" fontId="1" fillId="0" borderId="74" xfId="0" applyFont="1" applyBorder="1" applyAlignment="1">
      <alignment vertical="top" wrapText="1"/>
    </xf>
    <xf numFmtId="0" fontId="1" fillId="0" borderId="66" xfId="0" applyFont="1" applyBorder="1" applyAlignment="1">
      <alignment horizontal="center" textRotation="90"/>
    </xf>
    <xf numFmtId="0" fontId="0" fillId="0" borderId="61" xfId="0" applyBorder="1" applyAlignment="1">
      <alignment horizontal="center" textRotation="90"/>
    </xf>
    <xf numFmtId="0" fontId="0" fillId="0" borderId="67" xfId="0" applyBorder="1" applyAlignment="1">
      <alignment vertical="top" textRotation="90" wrapText="1"/>
    </xf>
    <xf numFmtId="1" fontId="2" fillId="0" borderId="28" xfId="0" applyNumberFormat="1" applyFont="1" applyBorder="1" applyAlignment="1">
      <alignment horizontal="center"/>
    </xf>
    <xf numFmtId="1" fontId="2" fillId="0" borderId="43" xfId="0" applyNumberFormat="1" applyFont="1" applyBorder="1" applyAlignment="1">
      <alignment horizontal="center"/>
    </xf>
    <xf numFmtId="1" fontId="2" fillId="0" borderId="44" xfId="0" applyNumberFormat="1" applyFont="1" applyBorder="1" applyAlignment="1">
      <alignment horizontal="center"/>
    </xf>
    <xf numFmtId="0" fontId="1" fillId="0" borderId="27" xfId="0" applyFont="1" applyBorder="1" applyAlignment="1">
      <alignment horizontal="left" vertical="top"/>
    </xf>
    <xf numFmtId="0" fontId="1" fillId="0" borderId="11" xfId="0" applyFont="1" applyBorder="1" applyAlignment="1">
      <alignment horizontal="left" vertical="top"/>
    </xf>
    <xf numFmtId="0" fontId="1" fillId="0" borderId="52" xfId="0" applyFont="1" applyBorder="1" applyAlignment="1">
      <alignment horizontal="left" vertical="top"/>
    </xf>
    <xf numFmtId="0" fontId="1" fillId="0" borderId="64" xfId="0" applyFont="1" applyBorder="1" applyAlignment="1">
      <alignment horizontal="left" vertical="top"/>
    </xf>
    <xf numFmtId="0" fontId="9" fillId="0" borderId="9" xfId="0" applyFont="1" applyBorder="1" applyAlignment="1">
      <alignment horizontal="left" textRotation="90" wrapText="1"/>
    </xf>
    <xf numFmtId="0" fontId="9" fillId="6" borderId="14" xfId="0" applyFont="1" applyFill="1" applyBorder="1" applyAlignment="1">
      <alignment horizontal="center"/>
    </xf>
    <xf numFmtId="0" fontId="3" fillId="0" borderId="37" xfId="0" applyFont="1" applyBorder="1" applyAlignment="1">
      <alignment vertical="top" wrapText="1"/>
    </xf>
    <xf numFmtId="0" fontId="0" fillId="0" borderId="79" xfId="0" applyBorder="1" applyAlignment="1">
      <alignment wrapText="1"/>
    </xf>
    <xf numFmtId="0" fontId="7" fillId="24" borderId="5" xfId="0" applyFont="1" applyFill="1" applyBorder="1"/>
    <xf numFmtId="0" fontId="7" fillId="24" borderId="6" xfId="0" applyFont="1" applyFill="1" applyBorder="1"/>
    <xf numFmtId="0" fontId="1" fillId="0" borderId="69" xfId="0" applyFont="1" applyBorder="1" applyAlignment="1">
      <alignment horizontal="center" textRotation="90" wrapText="1"/>
    </xf>
    <xf numFmtId="0" fontId="1" fillId="0" borderId="52" xfId="0" applyFont="1" applyBorder="1"/>
    <xf numFmtId="0" fontId="1" fillId="4" borderId="79" xfId="0" applyFont="1" applyFill="1" applyBorder="1" applyAlignment="1">
      <alignment horizontal="center"/>
    </xf>
    <xf numFmtId="0" fontId="26" fillId="4" borderId="55" xfId="0" applyFont="1" applyFill="1" applyBorder="1" applyAlignment="1">
      <alignment horizontal="left"/>
    </xf>
    <xf numFmtId="0" fontId="25" fillId="0" borderId="9" xfId="0" applyFont="1" applyBorder="1" applyAlignment="1">
      <alignment horizontal="left" vertical="center" textRotation="90" wrapText="1"/>
    </xf>
    <xf numFmtId="0" fontId="25" fillId="0" borderId="11" xfId="0" applyFont="1" applyBorder="1" applyAlignment="1">
      <alignment horizontal="left" vertical="center" textRotation="90" wrapText="1"/>
    </xf>
    <xf numFmtId="0" fontId="25" fillId="0" borderId="62" xfId="0" applyFont="1" applyBorder="1" applyAlignment="1">
      <alignment horizontal="left" vertical="center" textRotation="90" wrapText="1"/>
    </xf>
    <xf numFmtId="0" fontId="25" fillId="0" borderId="8" xfId="0" applyFont="1" applyBorder="1" applyAlignment="1">
      <alignment horizontal="left" vertical="center" textRotation="90" wrapText="1"/>
    </xf>
    <xf numFmtId="0" fontId="1" fillId="6" borderId="66" xfId="0" applyFont="1" applyFill="1" applyBorder="1" applyAlignment="1">
      <alignment horizontal="center"/>
    </xf>
    <xf numFmtId="0" fontId="1" fillId="6" borderId="61" xfId="0" applyFont="1" applyFill="1" applyBorder="1" applyAlignment="1">
      <alignment horizontal="center"/>
    </xf>
    <xf numFmtId="0" fontId="25" fillId="0" borderId="19" xfId="0" applyFont="1" applyBorder="1" applyAlignment="1">
      <alignment horizontal="left" vertical="center" textRotation="90" wrapText="1"/>
    </xf>
    <xf numFmtId="0" fontId="25" fillId="0" borderId="50" xfId="0" applyFont="1" applyBorder="1" applyAlignment="1">
      <alignment horizontal="left" vertical="center" textRotation="90" wrapText="1"/>
    </xf>
    <xf numFmtId="0" fontId="0" fillId="0" borderId="35" xfId="0" applyBorder="1" applyAlignment="1">
      <alignment horizontal="center"/>
    </xf>
    <xf numFmtId="0" fontId="15" fillId="0" borderId="69" xfId="0" applyFont="1" applyBorder="1" applyAlignment="1">
      <alignment horizontal="center" textRotation="90" wrapText="1"/>
    </xf>
    <xf numFmtId="0" fontId="0" fillId="0" borderId="33" xfId="0" applyBorder="1" applyAlignment="1">
      <alignment horizontal="center"/>
    </xf>
    <xf numFmtId="0" fontId="1" fillId="0" borderId="29" xfId="0" applyFont="1" applyBorder="1" applyAlignment="1">
      <alignment horizontal="left" vertical="top"/>
    </xf>
    <xf numFmtId="0" fontId="1" fillId="0" borderId="3" xfId="0" applyFont="1" applyBorder="1"/>
    <xf numFmtId="0" fontId="1" fillId="0" borderId="3" xfId="0" applyFont="1" applyBorder="1" applyAlignment="1">
      <alignment wrapText="1"/>
    </xf>
    <xf numFmtId="0" fontId="1" fillId="0" borderId="7" xfId="0" applyFont="1" applyBorder="1" applyAlignment="1">
      <alignment horizontal="center"/>
    </xf>
    <xf numFmtId="0" fontId="1" fillId="0" borderId="64" xfId="0" applyFont="1" applyBorder="1" applyAlignment="1">
      <alignment horizontal="center"/>
    </xf>
    <xf numFmtId="0" fontId="6" fillId="0" borderId="37" xfId="0" applyFont="1" applyBorder="1"/>
    <xf numFmtId="0" fontId="7" fillId="0" borderId="4" xfId="0" applyFont="1" applyBorder="1"/>
    <xf numFmtId="0" fontId="6" fillId="0" borderId="4" xfId="0" applyFont="1" applyBorder="1" applyAlignment="1">
      <alignment wrapText="1"/>
    </xf>
    <xf numFmtId="0" fontId="7" fillId="0" borderId="4" xfId="0" applyFont="1" applyBorder="1" applyAlignment="1">
      <alignment wrapText="1"/>
    </xf>
    <xf numFmtId="0" fontId="7" fillId="0" borderId="4" xfId="0" applyFont="1" applyBorder="1" applyAlignment="1">
      <alignment vertical="top" wrapText="1"/>
    </xf>
    <xf numFmtId="0" fontId="1" fillId="0" borderId="8" xfId="0" applyFont="1" applyBorder="1" applyAlignment="1">
      <alignment vertical="top" wrapText="1"/>
    </xf>
    <xf numFmtId="0" fontId="1" fillId="0" borderId="4" xfId="0" applyFont="1" applyBorder="1" applyAlignment="1">
      <alignment horizontal="center" wrapText="1"/>
    </xf>
    <xf numFmtId="0" fontId="1" fillId="0" borderId="63" xfId="0" applyFont="1" applyBorder="1" applyAlignment="1">
      <alignment horizontal="center" textRotation="90" wrapText="1"/>
    </xf>
    <xf numFmtId="0" fontId="0" fillId="0" borderId="66" xfId="0" applyBorder="1" applyAlignment="1">
      <alignment horizontal="center" textRotation="90"/>
    </xf>
    <xf numFmtId="1" fontId="2" fillId="0" borderId="42" xfId="0" applyNumberFormat="1" applyFont="1" applyBorder="1" applyAlignment="1">
      <alignment horizontal="center"/>
    </xf>
    <xf numFmtId="1" fontId="2" fillId="0" borderId="4" xfId="0" applyNumberFormat="1" applyFont="1" applyBorder="1" applyAlignment="1">
      <alignment horizontal="center"/>
    </xf>
    <xf numFmtId="1" fontId="2" fillId="0" borderId="41" xfId="0" applyNumberFormat="1" applyFont="1" applyBorder="1" applyAlignment="1">
      <alignment horizontal="center"/>
    </xf>
    <xf numFmtId="0" fontId="15" fillId="0" borderId="63" xfId="0" applyFont="1" applyBorder="1" applyAlignment="1">
      <alignment horizontal="center" textRotation="90" wrapText="1"/>
    </xf>
    <xf numFmtId="0" fontId="15" fillId="0" borderId="18" xfId="0" applyFont="1" applyBorder="1" applyAlignment="1">
      <alignment horizontal="center" textRotation="90" wrapText="1"/>
    </xf>
    <xf numFmtId="0" fontId="0" fillId="0" borderId="42" xfId="0" applyBorder="1" applyAlignment="1">
      <alignment horizontal="center" textRotation="90" wrapText="1"/>
    </xf>
    <xf numFmtId="0" fontId="15" fillId="0" borderId="56" xfId="0" applyFont="1" applyBorder="1" applyAlignment="1">
      <alignment horizontal="center" textRotation="90" wrapText="1"/>
    </xf>
    <xf numFmtId="0" fontId="0" fillId="0" borderId="60" xfId="0" applyBorder="1" applyAlignment="1">
      <alignment horizontal="center" textRotation="90" wrapText="1"/>
    </xf>
    <xf numFmtId="0" fontId="1" fillId="0" borderId="0" xfId="0" applyFont="1" applyAlignment="1">
      <alignment horizontal="center" vertical="center"/>
    </xf>
    <xf numFmtId="0" fontId="1" fillId="0" borderId="63" xfId="0" applyFont="1" applyBorder="1"/>
    <xf numFmtId="0" fontId="1" fillId="0" borderId="80" xfId="0" applyFont="1" applyBorder="1" applyAlignment="1">
      <alignment horizontal="center" vertical="center" wrapText="1"/>
    </xf>
    <xf numFmtId="0" fontId="1" fillId="0" borderId="18" xfId="0" applyFont="1" applyBorder="1" applyAlignment="1">
      <alignment horizontal="center" vertical="center" wrapText="1"/>
    </xf>
    <xf numFmtId="0" fontId="38" fillId="0" borderId="48" xfId="0" applyFont="1" applyBorder="1" applyAlignment="1">
      <alignment horizontal="center" textRotation="90" wrapText="1"/>
    </xf>
    <xf numFmtId="0" fontId="39" fillId="26" borderId="28" xfId="0" applyFont="1" applyFill="1" applyBorder="1" applyAlignment="1">
      <alignment horizontal="center" vertical="center" wrapText="1"/>
    </xf>
    <xf numFmtId="0" fontId="16" fillId="0" borderId="43" xfId="0" applyFont="1" applyBorder="1" applyAlignment="1">
      <alignment horizontal="center" vertical="center" wrapText="1"/>
    </xf>
    <xf numFmtId="0" fontId="16" fillId="0" borderId="5" xfId="0" applyFont="1" applyBorder="1" applyAlignment="1">
      <alignment horizontal="center" vertical="center"/>
    </xf>
    <xf numFmtId="0" fontId="16" fillId="0" borderId="74" xfId="0" applyFont="1" applyBorder="1" applyAlignment="1">
      <alignment horizontal="left" vertical="center"/>
    </xf>
    <xf numFmtId="0" fontId="16" fillId="0" borderId="0" xfId="0" applyFont="1" applyAlignment="1">
      <alignment horizontal="left" vertical="center"/>
    </xf>
    <xf numFmtId="0" fontId="3" fillId="0" borderId="80" xfId="0" applyFont="1" applyBorder="1" applyAlignment="1">
      <alignment horizontal="center" vertical="center" textRotation="90"/>
    </xf>
    <xf numFmtId="0" fontId="26" fillId="0" borderId="47" xfId="0" applyFont="1" applyBorder="1" applyAlignment="1">
      <alignment horizontal="center" textRotation="90" wrapText="1"/>
    </xf>
    <xf numFmtId="0" fontId="1" fillId="0" borderId="48" xfId="0" applyFont="1" applyBorder="1" applyAlignment="1">
      <alignment horizontal="center" vertical="center" textRotation="90" wrapText="1"/>
    </xf>
    <xf numFmtId="0" fontId="1" fillId="0" borderId="5" xfId="0" applyFont="1" applyBorder="1" applyAlignment="1">
      <alignment horizontal="center" vertical="center"/>
    </xf>
    <xf numFmtId="0" fontId="3" fillId="0" borderId="4" xfId="0" applyFont="1" applyBorder="1" applyAlignment="1">
      <alignment horizontal="center" vertical="center" wrapText="1"/>
    </xf>
    <xf numFmtId="0" fontId="1" fillId="0" borderId="14" xfId="0" applyFont="1" applyBorder="1" applyAlignment="1">
      <alignment vertical="top"/>
    </xf>
    <xf numFmtId="0" fontId="1" fillId="0" borderId="6" xfId="0" applyFont="1" applyBorder="1" applyAlignment="1">
      <alignment horizontal="center" vertical="center"/>
    </xf>
    <xf numFmtId="0" fontId="3" fillId="0" borderId="4" xfId="0" applyFont="1" applyBorder="1" applyAlignment="1">
      <alignment horizontal="left" vertical="center" wrapText="1"/>
    </xf>
    <xf numFmtId="0" fontId="1" fillId="0" borderId="6" xfId="0" applyFont="1" applyBorder="1" applyAlignment="1">
      <alignment vertical="top" wrapText="1"/>
    </xf>
    <xf numFmtId="0" fontId="1" fillId="0" borderId="6" xfId="0" applyFont="1" applyBorder="1" applyAlignment="1">
      <alignment horizontal="left" vertical="top" wrapText="1"/>
    </xf>
    <xf numFmtId="0" fontId="3" fillId="0" borderId="3" xfId="0" applyFont="1" applyBorder="1" applyAlignment="1">
      <alignment horizontal="left" vertical="center" wrapText="1"/>
    </xf>
    <xf numFmtId="0" fontId="26" fillId="0" borderId="3" xfId="0" applyFont="1" applyBorder="1" applyAlignment="1">
      <alignment horizontal="left" vertical="top" wrapText="1"/>
    </xf>
    <xf numFmtId="0" fontId="1" fillId="0" borderId="7" xfId="0" applyFont="1" applyBorder="1" applyAlignment="1">
      <alignment wrapText="1"/>
    </xf>
    <xf numFmtId="0" fontId="1" fillId="0" borderId="23" xfId="0" applyFont="1" applyBorder="1" applyAlignment="1">
      <alignment horizontal="center" vertical="center"/>
    </xf>
    <xf numFmtId="0" fontId="1" fillId="0" borderId="26" xfId="0" applyFont="1" applyBorder="1" applyAlignment="1">
      <alignment horizontal="center" vertical="center"/>
    </xf>
    <xf numFmtId="1" fontId="1" fillId="0" borderId="29" xfId="0" applyNumberFormat="1" applyFont="1" applyBorder="1" applyAlignment="1">
      <alignment horizontal="center" vertical="center"/>
    </xf>
    <xf numFmtId="0" fontId="1" fillId="0" borderId="29" xfId="0" applyFont="1" applyBorder="1" applyAlignment="1">
      <alignment horizontal="center" vertical="center"/>
    </xf>
    <xf numFmtId="0" fontId="1" fillId="0" borderId="30" xfId="0" applyFont="1" applyBorder="1" applyAlignment="1">
      <alignment horizontal="center" vertical="center"/>
    </xf>
    <xf numFmtId="0" fontId="1" fillId="0" borderId="16" xfId="0" applyFont="1" applyBorder="1" applyAlignment="1">
      <alignment horizontal="center" vertical="center"/>
    </xf>
    <xf numFmtId="0" fontId="1" fillId="0" borderId="47" xfId="0" applyFont="1" applyBorder="1" applyAlignment="1">
      <alignment vertical="top" textRotation="90" wrapText="1"/>
    </xf>
    <xf numFmtId="0" fontId="3" fillId="8" borderId="59" xfId="0" applyFont="1" applyFill="1" applyBorder="1" applyAlignment="1">
      <alignment horizontal="left" textRotation="90" wrapText="1"/>
    </xf>
    <xf numFmtId="0" fontId="1" fillId="0" borderId="25" xfId="0" applyFont="1" applyBorder="1" applyAlignment="1">
      <alignment horizontal="center" vertical="center" textRotation="90" wrapText="1"/>
    </xf>
    <xf numFmtId="0" fontId="25" fillId="12" borderId="68" xfId="0" applyFont="1" applyFill="1" applyBorder="1" applyAlignment="1">
      <alignment horizontal="center" vertical="center" textRotation="90" wrapText="1"/>
    </xf>
    <xf numFmtId="0" fontId="6" fillId="0" borderId="63" xfId="0" applyFont="1" applyBorder="1" applyAlignment="1">
      <alignment vertical="top" wrapText="1"/>
    </xf>
    <xf numFmtId="0" fontId="7" fillId="0" borderId="60" xfId="0" applyFont="1" applyBorder="1" applyAlignment="1">
      <alignment horizontal="center" vertical="center" wrapText="1"/>
    </xf>
    <xf numFmtId="0" fontId="7" fillId="0" borderId="42" xfId="0" applyFont="1" applyBorder="1" applyAlignment="1">
      <alignment horizontal="center" vertical="center" wrapText="1"/>
    </xf>
    <xf numFmtId="0" fontId="7" fillId="0" borderId="73" xfId="0" applyFont="1" applyBorder="1" applyAlignment="1">
      <alignment wrapText="1"/>
    </xf>
    <xf numFmtId="0" fontId="7" fillId="0" borderId="6" xfId="0" applyFont="1" applyBorder="1" applyAlignment="1">
      <alignment wrapText="1"/>
    </xf>
    <xf numFmtId="0" fontId="0" fillId="0" borderId="23" xfId="0" applyBorder="1" applyAlignment="1">
      <alignment horizontal="left" vertical="top" wrapText="1"/>
    </xf>
    <xf numFmtId="0" fontId="26" fillId="0" borderId="75" xfId="0" applyFont="1" applyBorder="1" applyAlignment="1">
      <alignment horizontal="left" vertical="top" wrapText="1"/>
    </xf>
    <xf numFmtId="0" fontId="1" fillId="0" borderId="12" xfId="0" applyFont="1" applyBorder="1" applyAlignment="1">
      <alignment horizontal="left" vertical="top"/>
    </xf>
    <xf numFmtId="0" fontId="1" fillId="0" borderId="19" xfId="0" applyFont="1" applyBorder="1" applyAlignment="1">
      <alignment horizontal="left" textRotation="90" wrapText="1"/>
    </xf>
    <xf numFmtId="0" fontId="1" fillId="0" borderId="9" xfId="0" applyFont="1" applyBorder="1" applyAlignment="1">
      <alignment horizontal="left" textRotation="90" wrapText="1"/>
    </xf>
    <xf numFmtId="0" fontId="0" fillId="0" borderId="50" xfId="0" applyBorder="1" applyAlignment="1">
      <alignment horizontal="left" textRotation="90" wrapText="1"/>
    </xf>
    <xf numFmtId="0" fontId="1" fillId="27" borderId="19" xfId="0" applyFont="1" applyFill="1" applyBorder="1" applyAlignment="1">
      <alignment horizontal="left" textRotation="90" wrapText="1"/>
    </xf>
    <xf numFmtId="0" fontId="0" fillId="0" borderId="50" xfId="0" applyBorder="1" applyAlignment="1">
      <alignment horizontal="left" textRotation="90"/>
    </xf>
    <xf numFmtId="0" fontId="1" fillId="27" borderId="9" xfId="0" applyFont="1" applyFill="1" applyBorder="1" applyAlignment="1">
      <alignment horizontal="left" textRotation="90" wrapText="1"/>
    </xf>
    <xf numFmtId="0" fontId="1" fillId="0" borderId="50" xfId="0" applyFont="1" applyBorder="1" applyAlignment="1">
      <alignment horizontal="left" textRotation="90" wrapText="1"/>
    </xf>
    <xf numFmtId="0" fontId="1" fillId="0" borderId="0" xfId="0" applyFont="1" applyAlignment="1">
      <alignment horizontal="left" textRotation="90" wrapText="1"/>
    </xf>
    <xf numFmtId="0" fontId="1" fillId="6" borderId="4" xfId="0" applyFont="1" applyFill="1" applyBorder="1" applyAlignment="1">
      <alignment wrapText="1"/>
    </xf>
    <xf numFmtId="0" fontId="1" fillId="6" borderId="14" xfId="0" applyFont="1" applyFill="1" applyBorder="1" applyAlignment="1">
      <alignment horizontal="center"/>
    </xf>
    <xf numFmtId="0" fontId="0" fillId="4" borderId="25" xfId="0" applyFill="1" applyBorder="1" applyAlignment="1">
      <alignment horizontal="left" vertical="top"/>
    </xf>
    <xf numFmtId="0" fontId="1" fillId="0" borderId="4" xfId="0" applyFont="1" applyBorder="1"/>
    <xf numFmtId="0" fontId="1" fillId="12" borderId="4" xfId="0" applyFont="1" applyFill="1" applyBorder="1" applyAlignment="1">
      <alignment horizontal="center" vertical="center"/>
    </xf>
    <xf numFmtId="0" fontId="1" fillId="28" borderId="4" xfId="0" applyFont="1" applyFill="1" applyBorder="1" applyAlignment="1">
      <alignment horizontal="center"/>
    </xf>
    <xf numFmtId="0" fontId="0" fillId="3" borderId="12" xfId="0" applyFill="1" applyBorder="1"/>
    <xf numFmtId="0" fontId="1" fillId="0" borderId="69" xfId="0" applyFont="1" applyBorder="1" applyAlignment="1">
      <alignment horizontal="center" textRotation="90"/>
    </xf>
    <xf numFmtId="0" fontId="1" fillId="0" borderId="47" xfId="0" applyFont="1" applyBorder="1" applyAlignment="1">
      <alignment horizontal="center" textRotation="90"/>
    </xf>
    <xf numFmtId="0" fontId="1" fillId="0" borderId="0" xfId="0" applyFont="1" applyAlignment="1">
      <alignment horizontal="center" textRotation="90"/>
    </xf>
    <xf numFmtId="0" fontId="1" fillId="0" borderId="45" xfId="0" applyFont="1" applyBorder="1" applyAlignment="1">
      <alignment horizontal="center" textRotation="90"/>
    </xf>
    <xf numFmtId="0" fontId="1" fillId="0" borderId="55" xfId="0" applyFont="1" applyBorder="1"/>
    <xf numFmtId="0" fontId="1" fillId="0" borderId="76" xfId="0" applyFont="1" applyBorder="1"/>
    <xf numFmtId="0" fontId="1" fillId="0" borderId="5" xfId="0" applyFont="1" applyBorder="1" applyAlignment="1">
      <alignment horizontal="left" vertical="center" wrapText="1"/>
    </xf>
    <xf numFmtId="0" fontId="1" fillId="0" borderId="6" xfId="0" applyFont="1" applyBorder="1" applyAlignment="1">
      <alignment horizontal="left" vertical="center" wrapText="1"/>
    </xf>
    <xf numFmtId="0" fontId="8" fillId="0" borderId="23" xfId="0" applyFont="1" applyBorder="1" applyAlignment="1">
      <alignment horizontal="left"/>
    </xf>
    <xf numFmtId="0" fontId="0" fillId="0" borderId="5" xfId="0" applyBorder="1" applyAlignment="1">
      <alignment vertical="center" wrapText="1"/>
    </xf>
    <xf numFmtId="0" fontId="40" fillId="0" borderId="49" xfId="0" applyFont="1" applyBorder="1" applyAlignment="1">
      <alignment horizontal="left"/>
    </xf>
    <xf numFmtId="0" fontId="16" fillId="0" borderId="4" xfId="0" applyFont="1" applyBorder="1" applyAlignment="1">
      <alignment horizontal="center" vertical="center"/>
    </xf>
    <xf numFmtId="0" fontId="42" fillId="0" borderId="5" xfId="0" applyFont="1" applyBorder="1" applyAlignment="1">
      <alignment horizontal="left" vertical="center" wrapText="1"/>
    </xf>
    <xf numFmtId="0" fontId="42" fillId="0" borderId="6" xfId="0" applyFont="1" applyBorder="1" applyAlignment="1">
      <alignment horizontal="left" vertical="center" wrapText="1"/>
    </xf>
    <xf numFmtId="0" fontId="42" fillId="0" borderId="23" xfId="0" applyFont="1" applyBorder="1" applyAlignment="1">
      <alignment horizontal="left"/>
    </xf>
    <xf numFmtId="0" fontId="16" fillId="29" borderId="4" xfId="0" applyFont="1" applyFill="1" applyBorder="1" applyAlignment="1">
      <alignment horizontal="center" vertical="center" wrapText="1"/>
    </xf>
    <xf numFmtId="0" fontId="29" fillId="29" borderId="4" xfId="0" applyFont="1" applyFill="1" applyBorder="1" applyAlignment="1">
      <alignment horizontal="center" vertical="center" wrapText="1"/>
    </xf>
    <xf numFmtId="0" fontId="35" fillId="0" borderId="5" xfId="0" applyFont="1" applyBorder="1"/>
    <xf numFmtId="0" fontId="35" fillId="0" borderId="37" xfId="0" applyFont="1" applyBorder="1"/>
    <xf numFmtId="0" fontId="1" fillId="0" borderId="5" xfId="0" applyFont="1" applyBorder="1" applyAlignment="1">
      <alignment vertical="top"/>
    </xf>
    <xf numFmtId="0" fontId="1" fillId="0" borderId="79" xfId="0" applyFont="1" applyBorder="1" applyAlignment="1">
      <alignment vertical="top"/>
    </xf>
    <xf numFmtId="0" fontId="0" fillId="0" borderId="55" xfId="0" applyBorder="1" applyAlignment="1">
      <alignment horizontal="left" vertical="top"/>
    </xf>
    <xf numFmtId="0" fontId="26" fillId="0" borderId="6" xfId="0" applyFont="1" applyBorder="1" applyAlignment="1">
      <alignment horizontal="left" vertical="top"/>
    </xf>
    <xf numFmtId="0" fontId="1" fillId="0" borderId="6" xfId="0" applyFont="1" applyBorder="1" applyAlignment="1">
      <alignment vertical="top"/>
    </xf>
    <xf numFmtId="0" fontId="1" fillId="0" borderId="55" xfId="0" applyFont="1" applyBorder="1" applyAlignment="1">
      <alignment vertical="top"/>
    </xf>
    <xf numFmtId="0" fontId="26" fillId="0" borderId="6" xfId="0" applyFont="1" applyBorder="1" applyAlignment="1">
      <alignment vertical="top"/>
    </xf>
    <xf numFmtId="0" fontId="26" fillId="0" borderId="55" xfId="0" applyFont="1" applyBorder="1" applyAlignment="1">
      <alignment horizontal="left" vertical="top"/>
    </xf>
    <xf numFmtId="0" fontId="1" fillId="0" borderId="55" xfId="0" applyFont="1" applyBorder="1" applyAlignment="1">
      <alignment horizontal="left" vertical="top"/>
    </xf>
    <xf numFmtId="0" fontId="1" fillId="0" borderId="6" xfId="0" applyFont="1" applyBorder="1" applyAlignment="1">
      <alignment horizontal="left" vertical="top"/>
    </xf>
    <xf numFmtId="0" fontId="3" fillId="0" borderId="6" xfId="0" applyFont="1" applyBorder="1" applyAlignment="1">
      <alignment vertical="top"/>
    </xf>
    <xf numFmtId="0" fontId="3" fillId="0" borderId="6" xfId="0" applyFont="1" applyBorder="1"/>
    <xf numFmtId="0" fontId="3" fillId="0" borderId="55" xfId="0" applyFont="1" applyBorder="1"/>
    <xf numFmtId="0" fontId="0" fillId="0" borderId="6" xfId="0" applyBorder="1"/>
    <xf numFmtId="0" fontId="0" fillId="0" borderId="23" xfId="0" applyBorder="1"/>
    <xf numFmtId="0" fontId="0" fillId="0" borderId="76" xfId="0" applyBorder="1"/>
    <xf numFmtId="0" fontId="26" fillId="0" borderId="0" xfId="0" applyFont="1" applyAlignment="1">
      <alignment horizontal="left" vertical="top"/>
    </xf>
    <xf numFmtId="0" fontId="35" fillId="0" borderId="25" xfId="0" applyFont="1" applyBorder="1"/>
    <xf numFmtId="0" fontId="1" fillId="0" borderId="55" xfId="0" applyFont="1" applyBorder="1" applyAlignment="1">
      <alignment vertical="top" wrapText="1"/>
    </xf>
    <xf numFmtId="0" fontId="26" fillId="0" borderId="55" xfId="0" applyFont="1" applyBorder="1" applyAlignment="1">
      <alignment horizontal="left" vertical="top" wrapText="1"/>
    </xf>
    <xf numFmtId="0" fontId="1" fillId="0" borderId="55" xfId="0" applyFont="1" applyBorder="1" applyAlignment="1">
      <alignment horizontal="left" vertical="top" wrapText="1"/>
    </xf>
    <xf numFmtId="0" fontId="16" fillId="0" borderId="6" xfId="0" applyFont="1" applyBorder="1" applyAlignment="1">
      <alignment horizontal="center" vertical="center"/>
    </xf>
    <xf numFmtId="0" fontId="16" fillId="0" borderId="23" xfId="0" applyFont="1" applyBorder="1" applyAlignment="1">
      <alignment horizontal="center" vertical="center"/>
    </xf>
    <xf numFmtId="0" fontId="38" fillId="0" borderId="80" xfId="0" applyFont="1" applyBorder="1" applyAlignment="1">
      <alignment horizontal="center" textRotation="90" wrapText="1"/>
    </xf>
    <xf numFmtId="0" fontId="1" fillId="0" borderId="80" xfId="0" applyFont="1" applyBorder="1" applyAlignment="1">
      <alignment horizontal="left" vertical="top"/>
    </xf>
    <xf numFmtId="0" fontId="1" fillId="0" borderId="69" xfId="0" applyFont="1" applyBorder="1" applyAlignment="1">
      <alignment horizontal="center" vertical="center" wrapText="1"/>
    </xf>
    <xf numFmtId="0" fontId="38" fillId="0" borderId="69" xfId="0" applyFont="1" applyBorder="1" applyAlignment="1">
      <alignment horizontal="center" textRotation="90" wrapText="1"/>
    </xf>
    <xf numFmtId="0" fontId="16" fillId="0" borderId="70" xfId="0" applyFont="1" applyBorder="1" applyAlignment="1">
      <alignment horizontal="center" vertical="center"/>
    </xf>
    <xf numFmtId="0" fontId="16" fillId="0" borderId="7" xfId="0" applyFont="1" applyBorder="1" applyAlignment="1">
      <alignment horizontal="center" vertical="center"/>
    </xf>
    <xf numFmtId="0" fontId="16" fillId="0" borderId="81" xfId="0" applyFont="1" applyBorder="1" applyAlignment="1">
      <alignment horizontal="center" vertical="center"/>
    </xf>
    <xf numFmtId="0" fontId="1" fillId="0" borderId="4" xfId="0" applyFont="1" applyBorder="1" applyAlignment="1">
      <alignment horizontal="left" wrapText="1"/>
    </xf>
    <xf numFmtId="0" fontId="39" fillId="26" borderId="4" xfId="0" applyFont="1" applyFill="1" applyBorder="1" applyAlignment="1">
      <alignment horizontal="center" vertical="center" wrapText="1"/>
    </xf>
    <xf numFmtId="0" fontId="16" fillId="0" borderId="41" xfId="0" applyFont="1" applyBorder="1" applyAlignment="1">
      <alignment horizontal="center" vertical="center" wrapText="1"/>
    </xf>
    <xf numFmtId="0" fontId="1" fillId="0" borderId="29" xfId="0" applyFont="1" applyBorder="1" applyAlignment="1">
      <alignment horizontal="left" wrapText="1"/>
    </xf>
    <xf numFmtId="0" fontId="1" fillId="0" borderId="41" xfId="0" applyFont="1" applyBorder="1" applyAlignment="1">
      <alignment horizontal="left" wrapText="1"/>
    </xf>
    <xf numFmtId="0" fontId="1" fillId="0" borderId="63" xfId="0" applyFont="1" applyBorder="1" applyAlignment="1">
      <alignment horizontal="left" wrapText="1"/>
    </xf>
    <xf numFmtId="0" fontId="1" fillId="0" borderId="56" xfId="0" applyFont="1" applyBorder="1" applyAlignment="1">
      <alignment horizontal="left" wrapText="1"/>
    </xf>
    <xf numFmtId="0" fontId="1" fillId="0" borderId="18" xfId="0" applyFont="1" applyBorder="1" applyAlignment="1">
      <alignment horizontal="left" wrapText="1"/>
    </xf>
    <xf numFmtId="0" fontId="1" fillId="0" borderId="51" xfId="0" applyFont="1" applyBorder="1" applyAlignment="1">
      <alignment horizontal="center" vertical="center" wrapText="1"/>
    </xf>
    <xf numFmtId="0" fontId="1" fillId="0" borderId="47" xfId="0" applyFont="1" applyBorder="1" applyAlignment="1">
      <alignment horizontal="center" vertical="center" wrapText="1"/>
    </xf>
    <xf numFmtId="0" fontId="16" fillId="0" borderId="5" xfId="0" applyFont="1" applyBorder="1" applyAlignment="1">
      <alignment horizontal="center" vertical="center" wrapText="1"/>
    </xf>
    <xf numFmtId="0" fontId="16" fillId="0" borderId="6" xfId="0" applyFont="1" applyBorder="1" applyAlignment="1">
      <alignment horizontal="center" vertical="center" wrapText="1"/>
    </xf>
    <xf numFmtId="0" fontId="16" fillId="0" borderId="23" xfId="0" applyFont="1" applyBorder="1" applyAlignment="1">
      <alignment horizontal="center" vertical="center" wrapText="1"/>
    </xf>
    <xf numFmtId="0" fontId="1" fillId="0" borderId="5" xfId="0" applyFont="1" applyBorder="1" applyAlignment="1">
      <alignment vertical="top" wrapText="1"/>
    </xf>
    <xf numFmtId="0" fontId="26" fillId="0" borderId="6" xfId="0" applyFont="1" applyBorder="1" applyAlignment="1">
      <alignment horizontal="left" vertical="top" wrapText="1"/>
    </xf>
    <xf numFmtId="0" fontId="26" fillId="0" borderId="23" xfId="0" applyFont="1" applyBorder="1" applyAlignment="1">
      <alignment horizontal="left" vertical="top" wrapText="1"/>
    </xf>
    <xf numFmtId="0" fontId="1" fillId="0" borderId="0" xfId="0" applyFont="1" applyAlignment="1">
      <alignment horizontal="left" wrapText="1"/>
    </xf>
    <xf numFmtId="0" fontId="16" fillId="0" borderId="44" xfId="0" applyFont="1" applyBorder="1" applyAlignment="1">
      <alignment horizontal="center" vertical="center" wrapText="1"/>
    </xf>
    <xf numFmtId="0" fontId="16" fillId="0" borderId="30" xfId="0" applyFont="1" applyBorder="1" applyAlignment="1">
      <alignment horizontal="center" vertical="center" wrapText="1"/>
    </xf>
    <xf numFmtId="0" fontId="16" fillId="0" borderId="34" xfId="0" applyFont="1" applyBorder="1" applyAlignment="1">
      <alignment horizontal="center" vertical="center" wrapText="1"/>
    </xf>
    <xf numFmtId="0" fontId="39" fillId="26" borderId="35" xfId="0" applyFont="1" applyFill="1" applyBorder="1" applyAlignment="1">
      <alignment horizontal="center" vertical="center" wrapText="1"/>
    </xf>
    <xf numFmtId="0" fontId="25" fillId="0" borderId="59" xfId="0" applyFont="1" applyBorder="1" applyAlignment="1">
      <alignment horizontal="left" vertical="top" wrapText="1"/>
    </xf>
    <xf numFmtId="0" fontId="1" fillId="0" borderId="57" xfId="0" applyFont="1" applyBorder="1" applyAlignment="1">
      <alignment vertical="top" wrapText="1"/>
    </xf>
    <xf numFmtId="0" fontId="26" fillId="0" borderId="76" xfId="0" applyFont="1" applyBorder="1" applyAlignment="1">
      <alignment horizontal="left" vertical="top" wrapText="1"/>
    </xf>
    <xf numFmtId="0" fontId="25" fillId="0" borderId="63" xfId="0" applyFont="1" applyBorder="1" applyAlignment="1">
      <alignment vertical="top" textRotation="90" wrapText="1"/>
    </xf>
    <xf numFmtId="0" fontId="25" fillId="0" borderId="56" xfId="0" applyFont="1" applyBorder="1" applyAlignment="1">
      <alignment vertical="top" textRotation="90" wrapText="1"/>
    </xf>
    <xf numFmtId="0" fontId="25" fillId="0" borderId="56" xfId="0" applyFont="1" applyBorder="1" applyAlignment="1">
      <alignment horizontal="left" vertical="top" textRotation="90" wrapText="1"/>
    </xf>
    <xf numFmtId="0" fontId="25" fillId="0" borderId="18" xfId="0" applyFont="1" applyBorder="1" applyAlignment="1">
      <alignment horizontal="left" vertical="top" textRotation="90" wrapText="1"/>
    </xf>
    <xf numFmtId="0" fontId="29" fillId="0" borderId="34" xfId="0" applyFont="1" applyBorder="1" applyAlignment="1">
      <alignment horizontal="center" vertical="center" wrapText="1"/>
    </xf>
    <xf numFmtId="0" fontId="16" fillId="0" borderId="34" xfId="0" applyFont="1" applyBorder="1" applyAlignment="1">
      <alignment horizontal="center" vertical="center"/>
    </xf>
    <xf numFmtId="0" fontId="1" fillId="29" borderId="51" xfId="0" applyFont="1" applyFill="1" applyBorder="1" applyAlignment="1">
      <alignment horizontal="center" vertical="center" textRotation="90" wrapText="1"/>
    </xf>
    <xf numFmtId="0" fontId="1" fillId="29" borderId="47" xfId="0" applyFont="1" applyFill="1" applyBorder="1" applyAlignment="1">
      <alignment horizontal="center" vertical="center" textRotation="90" wrapText="1"/>
    </xf>
    <xf numFmtId="0" fontId="0" fillId="0" borderId="26" xfId="0" applyBorder="1" applyAlignment="1">
      <alignment horizontal="center" vertical="center"/>
    </xf>
    <xf numFmtId="0" fontId="0" fillId="18" borderId="22" xfId="0" applyFill="1" applyBorder="1" applyAlignment="1">
      <alignment horizontal="center" vertical="center"/>
    </xf>
    <xf numFmtId="0" fontId="0" fillId="18" borderId="14" xfId="0" applyFill="1" applyBorder="1" applyAlignment="1">
      <alignment horizontal="center" vertical="center"/>
    </xf>
    <xf numFmtId="0" fontId="7" fillId="0" borderId="62" xfId="0" applyFont="1" applyBorder="1" applyAlignment="1">
      <alignment horizontal="center" vertical="center" wrapText="1"/>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0" fontId="7" fillId="0" borderId="23"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50" xfId="0" applyFont="1" applyBorder="1" applyAlignment="1">
      <alignment horizontal="center" vertical="center" wrapText="1"/>
    </xf>
    <xf numFmtId="0" fontId="1" fillId="0" borderId="0" xfId="0" applyFont="1" applyAlignment="1">
      <alignment horizontal="center"/>
    </xf>
    <xf numFmtId="0" fontId="1" fillId="11" borderId="37" xfId="0" applyFont="1" applyFill="1" applyBorder="1" applyAlignment="1">
      <alignment horizontal="center" vertical="center"/>
    </xf>
    <xf numFmtId="0" fontId="8" fillId="11" borderId="45" xfId="0" applyFont="1" applyFill="1" applyBorder="1" applyAlignment="1">
      <alignment horizontal="center" vertical="center"/>
    </xf>
    <xf numFmtId="0" fontId="8" fillId="11" borderId="21" xfId="0" applyFont="1" applyFill="1" applyBorder="1" applyAlignment="1">
      <alignment horizontal="center" vertical="center"/>
    </xf>
    <xf numFmtId="0" fontId="8" fillId="11" borderId="19" xfId="0" applyFont="1" applyFill="1" applyBorder="1" applyAlignment="1">
      <alignment horizontal="center" vertical="center"/>
    </xf>
    <xf numFmtId="0" fontId="8" fillId="11" borderId="0" xfId="0" applyFont="1" applyFill="1" applyAlignment="1">
      <alignment horizontal="center" vertical="center"/>
    </xf>
    <xf numFmtId="0" fontId="8" fillId="11" borderId="39" xfId="0" applyFont="1" applyFill="1" applyBorder="1" applyAlignment="1">
      <alignment horizontal="center" vertical="center"/>
    </xf>
    <xf numFmtId="0" fontId="8" fillId="11" borderId="38" xfId="0" applyFont="1" applyFill="1" applyBorder="1" applyAlignment="1">
      <alignment horizontal="center" vertical="center"/>
    </xf>
    <xf numFmtId="0" fontId="8" fillId="11" borderId="24" xfId="0" applyFont="1" applyFill="1" applyBorder="1" applyAlignment="1">
      <alignment horizontal="center" vertical="center"/>
    </xf>
    <xf numFmtId="0" fontId="8" fillId="11" borderId="40" xfId="0" applyFont="1" applyFill="1" applyBorder="1" applyAlignment="1">
      <alignment horizontal="center" vertical="center"/>
    </xf>
    <xf numFmtId="0" fontId="16" fillId="11" borderId="37" xfId="0" applyFont="1" applyFill="1" applyBorder="1" applyAlignment="1">
      <alignment horizontal="center" vertical="center" wrapText="1"/>
    </xf>
    <xf numFmtId="0" fontId="16" fillId="11" borderId="45" xfId="0" applyFont="1" applyFill="1" applyBorder="1" applyAlignment="1">
      <alignment horizontal="center" vertical="center" wrapText="1"/>
    </xf>
    <xf numFmtId="0" fontId="16" fillId="11" borderId="21" xfId="0" applyFont="1" applyFill="1" applyBorder="1" applyAlignment="1">
      <alignment horizontal="center" vertical="center" wrapText="1"/>
    </xf>
    <xf numFmtId="0" fontId="16" fillId="11" borderId="19" xfId="0" applyFont="1" applyFill="1" applyBorder="1" applyAlignment="1">
      <alignment horizontal="center" vertical="center" wrapText="1"/>
    </xf>
    <xf numFmtId="0" fontId="16" fillId="11" borderId="0" xfId="0" applyFont="1" applyFill="1" applyAlignment="1">
      <alignment horizontal="center" vertical="center" wrapText="1"/>
    </xf>
    <xf numFmtId="0" fontId="16" fillId="11" borderId="39" xfId="0" applyFont="1" applyFill="1" applyBorder="1" applyAlignment="1">
      <alignment horizontal="center" vertical="center" wrapText="1"/>
    </xf>
    <xf numFmtId="0" fontId="16" fillId="11" borderId="38" xfId="0" applyFont="1" applyFill="1" applyBorder="1" applyAlignment="1">
      <alignment horizontal="center" vertical="center" wrapText="1"/>
    </xf>
    <xf numFmtId="0" fontId="16" fillId="11" borderId="24" xfId="0" applyFont="1" applyFill="1" applyBorder="1" applyAlignment="1">
      <alignment horizontal="center" vertical="center" wrapText="1"/>
    </xf>
    <xf numFmtId="0" fontId="16" fillId="11" borderId="40" xfId="0" applyFont="1" applyFill="1" applyBorder="1" applyAlignment="1">
      <alignment horizontal="center" vertical="center" wrapText="1"/>
    </xf>
    <xf numFmtId="0" fontId="8" fillId="11" borderId="37" xfId="0" applyFont="1" applyFill="1" applyBorder="1" applyAlignment="1">
      <alignment horizontal="center"/>
    </xf>
    <xf numFmtId="0" fontId="8" fillId="11" borderId="45" xfId="0" applyFont="1" applyFill="1" applyBorder="1" applyAlignment="1">
      <alignment horizontal="center"/>
    </xf>
    <xf numFmtId="0" fontId="8" fillId="11" borderId="21" xfId="0" applyFont="1" applyFill="1" applyBorder="1" applyAlignment="1">
      <alignment horizontal="center"/>
    </xf>
    <xf numFmtId="0" fontId="9" fillId="11" borderId="37" xfId="0" applyFont="1" applyFill="1" applyBorder="1" applyAlignment="1">
      <alignment horizontal="center" vertical="center"/>
    </xf>
    <xf numFmtId="0" fontId="9" fillId="11" borderId="45" xfId="0" applyFont="1" applyFill="1" applyBorder="1" applyAlignment="1">
      <alignment horizontal="center" vertical="center"/>
    </xf>
    <xf numFmtId="0" fontId="9" fillId="11" borderId="21" xfId="0" applyFont="1" applyFill="1" applyBorder="1" applyAlignment="1">
      <alignment horizontal="center" vertical="center"/>
    </xf>
    <xf numFmtId="0" fontId="9" fillId="11" borderId="19" xfId="0" applyFont="1" applyFill="1" applyBorder="1" applyAlignment="1">
      <alignment horizontal="center" vertical="center"/>
    </xf>
    <xf numFmtId="0" fontId="9" fillId="11" borderId="0" xfId="0" applyFont="1" applyFill="1" applyAlignment="1">
      <alignment horizontal="center" vertical="center"/>
    </xf>
    <xf numFmtId="0" fontId="9" fillId="11" borderId="39" xfId="0" applyFont="1" applyFill="1" applyBorder="1" applyAlignment="1">
      <alignment horizontal="center" vertical="center"/>
    </xf>
    <xf numFmtId="0" fontId="9" fillId="11" borderId="38" xfId="0" applyFont="1" applyFill="1" applyBorder="1" applyAlignment="1">
      <alignment horizontal="center" vertical="center"/>
    </xf>
    <xf numFmtId="0" fontId="9" fillId="11" borderId="24" xfId="0" applyFont="1" applyFill="1" applyBorder="1" applyAlignment="1">
      <alignment horizontal="center" vertical="center"/>
    </xf>
    <xf numFmtId="0" fontId="9" fillId="11" borderId="40" xfId="0" applyFont="1" applyFill="1" applyBorder="1" applyAlignment="1">
      <alignment horizontal="center" vertical="center"/>
    </xf>
    <xf numFmtId="14" fontId="9" fillId="11" borderId="37" xfId="0" applyNumberFormat="1" applyFont="1" applyFill="1" applyBorder="1" applyAlignment="1">
      <alignment horizontal="center" vertical="center"/>
    </xf>
    <xf numFmtId="14" fontId="9" fillId="11" borderId="45" xfId="0" applyNumberFormat="1" applyFont="1" applyFill="1" applyBorder="1" applyAlignment="1">
      <alignment horizontal="center" vertical="center"/>
    </xf>
    <xf numFmtId="14" fontId="9" fillId="11" borderId="21" xfId="0" applyNumberFormat="1" applyFont="1" applyFill="1" applyBorder="1" applyAlignment="1">
      <alignment horizontal="center" vertical="center"/>
    </xf>
    <xf numFmtId="14" fontId="9" fillId="11" borderId="19" xfId="0" applyNumberFormat="1" applyFont="1" applyFill="1" applyBorder="1" applyAlignment="1">
      <alignment horizontal="center" vertical="center"/>
    </xf>
    <xf numFmtId="14" fontId="9" fillId="11" borderId="0" xfId="0" applyNumberFormat="1" applyFont="1" applyFill="1" applyAlignment="1">
      <alignment horizontal="center" vertical="center"/>
    </xf>
    <xf numFmtId="14" fontId="9" fillId="11" borderId="39" xfId="0" applyNumberFormat="1" applyFont="1" applyFill="1" applyBorder="1" applyAlignment="1">
      <alignment horizontal="center" vertical="center"/>
    </xf>
    <xf numFmtId="14" fontId="9" fillId="11" borderId="38" xfId="0" applyNumberFormat="1" applyFont="1" applyFill="1" applyBorder="1" applyAlignment="1">
      <alignment horizontal="center" vertical="center"/>
    </xf>
    <xf numFmtId="14" fontId="9" fillId="11" borderId="24" xfId="0" applyNumberFormat="1" applyFont="1" applyFill="1" applyBorder="1" applyAlignment="1">
      <alignment horizontal="center" vertical="center"/>
    </xf>
    <xf numFmtId="14" fontId="9" fillId="11" borderId="40" xfId="0" applyNumberFormat="1" applyFont="1" applyFill="1" applyBorder="1" applyAlignment="1">
      <alignment horizontal="center" vertical="center"/>
    </xf>
    <xf numFmtId="0" fontId="41" fillId="0" borderId="1" xfId="0" applyFont="1" applyBorder="1" applyAlignment="1">
      <alignment horizontal="center" vertical="center" wrapText="1"/>
    </xf>
    <xf numFmtId="0" fontId="41" fillId="0" borderId="2" xfId="0" applyFont="1" applyBorder="1" applyAlignment="1">
      <alignment horizontal="center" vertical="center" wrapText="1"/>
    </xf>
    <xf numFmtId="0" fontId="41" fillId="0" borderId="26" xfId="0" applyFont="1" applyBorder="1" applyAlignment="1">
      <alignment horizontal="center" vertical="center" wrapText="1"/>
    </xf>
    <xf numFmtId="0" fontId="41" fillId="0" borderId="65" xfId="0" applyFont="1" applyBorder="1" applyAlignment="1">
      <alignment horizontal="center" vertical="center" wrapText="1"/>
    </xf>
    <xf numFmtId="0" fontId="41" fillId="0" borderId="39" xfId="0" applyFont="1" applyBorder="1" applyAlignment="1">
      <alignment horizontal="center" vertical="center" wrapText="1"/>
    </xf>
    <xf numFmtId="0" fontId="41" fillId="0" borderId="40" xfId="0" applyFont="1" applyBorder="1" applyAlignment="1">
      <alignment horizontal="center" vertical="center" wrapText="1"/>
    </xf>
    <xf numFmtId="0" fontId="4" fillId="0" borderId="0" xfId="0" applyFont="1" applyAlignment="1">
      <alignment horizontal="center" vertical="center" wrapText="1"/>
    </xf>
    <xf numFmtId="0" fontId="5" fillId="0" borderId="0" xfId="0" applyFont="1" applyAlignment="1">
      <alignment horizontal="center" vertical="center" wrapText="1"/>
    </xf>
    <xf numFmtId="0" fontId="4" fillId="2" borderId="52" xfId="0" applyFont="1" applyFill="1" applyBorder="1" applyAlignment="1">
      <alignment horizontal="center" vertical="center" wrapText="1"/>
    </xf>
    <xf numFmtId="0" fontId="0" fillId="2" borderId="64" xfId="0" applyFill="1" applyBorder="1" applyAlignment="1">
      <alignment horizontal="center" vertical="center" wrapText="1"/>
    </xf>
    <xf numFmtId="0" fontId="0" fillId="2" borderId="31" xfId="0" applyFill="1" applyBorder="1" applyAlignment="1">
      <alignment horizontal="center" vertical="center" wrapText="1"/>
    </xf>
    <xf numFmtId="0" fontId="43" fillId="0" borderId="39" xfId="0" applyFont="1" applyBorder="1" applyAlignment="1">
      <alignment horizontal="center" vertical="center" textRotation="90"/>
    </xf>
    <xf numFmtId="0" fontId="25" fillId="0" borderId="0" xfId="0" applyFont="1" applyAlignment="1">
      <alignment horizontal="center" vertical="top" wrapText="1"/>
    </xf>
    <xf numFmtId="0" fontId="3" fillId="0" borderId="3" xfId="0" applyFont="1" applyBorder="1" applyAlignment="1">
      <alignment horizontal="left" vertical="top"/>
    </xf>
    <xf numFmtId="0" fontId="3" fillId="0" borderId="8" xfId="0" applyFont="1" applyBorder="1" applyAlignment="1">
      <alignment horizontal="left" vertical="top"/>
    </xf>
    <xf numFmtId="0" fontId="0" fillId="0" borderId="19" xfId="0" applyBorder="1" applyAlignment="1">
      <alignment horizontal="left" vertical="center"/>
    </xf>
    <xf numFmtId="0" fontId="0" fillId="0" borderId="0" xfId="0" applyAlignment="1">
      <alignment horizontal="left" vertical="center"/>
    </xf>
    <xf numFmtId="0" fontId="0" fillId="0" borderId="39" xfId="0" applyBorder="1" applyAlignment="1">
      <alignment horizontal="left" vertical="center"/>
    </xf>
    <xf numFmtId="0" fontId="0" fillId="0" borderId="9" xfId="0" applyBorder="1" applyAlignment="1">
      <alignment horizontal="left" vertical="top"/>
    </xf>
    <xf numFmtId="0" fontId="0" fillId="0" borderId="10" xfId="0" applyBorder="1" applyAlignment="1">
      <alignment horizontal="left" vertical="top"/>
    </xf>
    <xf numFmtId="0" fontId="0" fillId="0" borderId="38" xfId="0" applyBorder="1" applyAlignment="1">
      <alignment horizontal="left" vertical="center"/>
    </xf>
    <xf numFmtId="0" fontId="0" fillId="0" borderId="24" xfId="0" applyBorder="1" applyAlignment="1">
      <alignment horizontal="left" vertical="center"/>
    </xf>
    <xf numFmtId="0" fontId="0" fillId="0" borderId="40" xfId="0" applyBorder="1" applyAlignment="1">
      <alignment horizontal="left" vertical="center"/>
    </xf>
    <xf numFmtId="0" fontId="4" fillId="2" borderId="37" xfId="0" applyFont="1" applyFill="1" applyBorder="1" applyAlignment="1">
      <alignment horizontal="center"/>
    </xf>
    <xf numFmtId="0" fontId="4" fillId="2" borderId="45" xfId="0" applyFont="1" applyFill="1" applyBorder="1" applyAlignment="1">
      <alignment horizontal="center"/>
    </xf>
    <xf numFmtId="0" fontId="4" fillId="2" borderId="21" xfId="0" applyFont="1" applyFill="1" applyBorder="1" applyAlignment="1">
      <alignment horizontal="center"/>
    </xf>
    <xf numFmtId="0" fontId="0" fillId="0" borderId="58" xfId="0" applyBorder="1" applyAlignment="1">
      <alignment horizontal="left" vertical="center"/>
    </xf>
    <xf numFmtId="0" fontId="0" fillId="0" borderId="64" xfId="0" applyBorder="1" applyAlignment="1">
      <alignment horizontal="left" vertical="center"/>
    </xf>
    <xf numFmtId="0" fontId="0" fillId="0" borderId="65" xfId="0" applyBorder="1" applyAlignment="1">
      <alignment horizontal="left" vertical="center"/>
    </xf>
    <xf numFmtId="0" fontId="3" fillId="0" borderId="7" xfId="0" applyFont="1" applyBorder="1" applyAlignment="1">
      <alignment horizontal="left" vertical="top"/>
    </xf>
    <xf numFmtId="0" fontId="1" fillId="0" borderId="52" xfId="0" applyFont="1" applyBorder="1" applyAlignment="1">
      <alignment horizontal="left" vertical="top" wrapText="1"/>
    </xf>
    <xf numFmtId="0" fontId="0" fillId="0" borderId="64" xfId="0" applyBorder="1" applyAlignment="1">
      <alignment horizontal="left" vertical="top"/>
    </xf>
    <xf numFmtId="0" fontId="0" fillId="0" borderId="31" xfId="0" applyBorder="1" applyAlignment="1">
      <alignment horizontal="left" vertical="top"/>
    </xf>
    <xf numFmtId="0" fontId="0" fillId="0" borderId="0" xfId="0" applyAlignment="1">
      <alignment horizontal="left" vertical="top"/>
    </xf>
    <xf numFmtId="0" fontId="0" fillId="0" borderId="12" xfId="0" applyBorder="1" applyAlignment="1">
      <alignment horizontal="left" vertical="top"/>
    </xf>
    <xf numFmtId="0" fontId="0" fillId="0" borderId="13" xfId="0" applyBorder="1" applyAlignment="1">
      <alignment horizontal="left" vertical="top"/>
    </xf>
    <xf numFmtId="0" fontId="0" fillId="0" borderId="22" xfId="0" applyBorder="1" applyAlignment="1">
      <alignment horizontal="left" vertical="top"/>
    </xf>
    <xf numFmtId="0" fontId="7" fillId="0" borderId="37" xfId="0" applyFont="1" applyBorder="1" applyAlignment="1">
      <alignment horizontal="center" vertical="center" wrapText="1"/>
    </xf>
    <xf numFmtId="0" fontId="7" fillId="0" borderId="45" xfId="0" applyFont="1" applyBorder="1" applyAlignment="1">
      <alignment horizontal="center" vertical="center" wrapText="1"/>
    </xf>
    <xf numFmtId="0" fontId="7" fillId="0" borderId="21"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0" xfId="0" applyFont="1" applyAlignment="1">
      <alignment horizontal="center" vertical="center" wrapText="1"/>
    </xf>
    <xf numFmtId="0" fontId="7" fillId="0" borderId="39" xfId="0" applyFont="1" applyBorder="1" applyAlignment="1">
      <alignment horizontal="center" vertical="center" wrapText="1"/>
    </xf>
    <xf numFmtId="0" fontId="7" fillId="0" borderId="38" xfId="0" applyFont="1" applyBorder="1" applyAlignment="1">
      <alignment horizontal="center" vertical="center" wrapText="1"/>
    </xf>
    <xf numFmtId="0" fontId="7" fillId="0" borderId="24" xfId="0" applyFont="1" applyBorder="1" applyAlignment="1">
      <alignment horizontal="center" vertical="center" wrapText="1"/>
    </xf>
    <xf numFmtId="0" fontId="7" fillId="0" borderId="40" xfId="0" applyFont="1" applyBorder="1" applyAlignment="1">
      <alignment horizontal="center" vertical="center" wrapText="1"/>
    </xf>
    <xf numFmtId="0" fontId="3" fillId="6" borderId="1" xfId="0" applyFont="1" applyFill="1" applyBorder="1" applyAlignment="1">
      <alignment wrapText="1"/>
    </xf>
    <xf numFmtId="0" fontId="8" fillId="6" borderId="2" xfId="0" applyFont="1" applyFill="1" applyBorder="1" applyAlignment="1">
      <alignment wrapText="1"/>
    </xf>
    <xf numFmtId="0" fontId="8" fillId="6" borderId="39" xfId="0" applyFont="1" applyFill="1" applyBorder="1" applyAlignment="1">
      <alignment wrapText="1"/>
    </xf>
    <xf numFmtId="0" fontId="15" fillId="0" borderId="11" xfId="0" applyFont="1" applyBorder="1" applyAlignment="1">
      <alignment horizontal="center" textRotation="90" wrapText="1"/>
    </xf>
    <xf numFmtId="0" fontId="0" fillId="0" borderId="14" xfId="0" applyBorder="1" applyAlignment="1">
      <alignment horizontal="center" textRotation="90" wrapText="1"/>
    </xf>
    <xf numFmtId="0" fontId="3" fillId="0" borderId="15" xfId="0" applyFont="1" applyBorder="1" applyAlignment="1">
      <alignment horizontal="center"/>
    </xf>
    <xf numFmtId="0" fontId="3" fillId="0" borderId="16" xfId="0" applyFont="1" applyBorder="1" applyAlignment="1">
      <alignment horizontal="center"/>
    </xf>
    <xf numFmtId="0" fontId="3" fillId="0" borderId="17" xfId="0" applyFont="1" applyBorder="1" applyAlignment="1">
      <alignment horizontal="center"/>
    </xf>
    <xf numFmtId="0" fontId="0" fillId="0" borderId="0" xfId="0" applyAlignment="1">
      <alignment horizontal="center" textRotation="90" wrapText="1"/>
    </xf>
    <xf numFmtId="0" fontId="0" fillId="0" borderId="0" xfId="0"/>
    <xf numFmtId="0" fontId="15" fillId="0" borderId="27" xfId="0" applyFont="1" applyBorder="1" applyAlignment="1">
      <alignment horizontal="center" textRotation="90" wrapText="1"/>
    </xf>
    <xf numFmtId="0" fontId="13" fillId="5" borderId="37" xfId="0" applyFont="1" applyFill="1" applyBorder="1" applyAlignment="1">
      <alignment wrapText="1"/>
    </xf>
    <xf numFmtId="0" fontId="0" fillId="5" borderId="19" xfId="0" applyFill="1" applyBorder="1"/>
    <xf numFmtId="0" fontId="14" fillId="4" borderId="37" xfId="0" applyFont="1" applyFill="1" applyBorder="1"/>
    <xf numFmtId="0" fontId="0" fillId="0" borderId="19" xfId="0" applyBorder="1"/>
    <xf numFmtId="0" fontId="0" fillId="0" borderId="38" xfId="0" applyBorder="1"/>
    <xf numFmtId="0" fontId="16" fillId="4" borderId="11" xfId="0" applyFont="1" applyFill="1" applyBorder="1" applyAlignment="1">
      <alignment horizontal="center" vertical="center" textRotation="90"/>
    </xf>
    <xf numFmtId="0" fontId="1" fillId="7" borderId="15" xfId="0" applyFont="1" applyFill="1" applyBorder="1"/>
    <xf numFmtId="0" fontId="1" fillId="0" borderId="16" xfId="0" applyFont="1" applyBorder="1"/>
    <xf numFmtId="0" fontId="1" fillId="0" borderId="17" xfId="0" applyFont="1" applyBorder="1"/>
    <xf numFmtId="0" fontId="16" fillId="4" borderId="9" xfId="0" applyFont="1" applyFill="1" applyBorder="1" applyAlignment="1">
      <alignment horizontal="center" vertical="center" textRotation="90"/>
    </xf>
    <xf numFmtId="0" fontId="1" fillId="8" borderId="37" xfId="0" applyFont="1" applyFill="1" applyBorder="1" applyAlignment="1">
      <alignment horizontal="center" vertical="top" wrapText="1"/>
    </xf>
    <xf numFmtId="0" fontId="0" fillId="8" borderId="21" xfId="0" applyFill="1" applyBorder="1" applyAlignment="1">
      <alignment horizontal="center" vertical="top" wrapText="1"/>
    </xf>
    <xf numFmtId="0" fontId="0" fillId="8" borderId="38" xfId="0" applyFill="1" applyBorder="1" applyAlignment="1">
      <alignment horizontal="center" vertical="top" wrapText="1"/>
    </xf>
    <xf numFmtId="0" fontId="0" fillId="8" borderId="40" xfId="0" applyFill="1" applyBorder="1" applyAlignment="1">
      <alignment horizontal="center" vertical="top" wrapText="1"/>
    </xf>
    <xf numFmtId="0" fontId="0" fillId="0" borderId="1" xfId="0" applyBorder="1" applyAlignment="1">
      <alignment horizontal="center" textRotation="90"/>
    </xf>
    <xf numFmtId="0" fontId="0" fillId="0" borderId="20" xfId="0" applyBorder="1" applyAlignment="1">
      <alignment horizontal="center" textRotation="90"/>
    </xf>
    <xf numFmtId="0" fontId="3" fillId="0" borderId="1" xfId="0" applyFont="1" applyBorder="1" applyAlignment="1">
      <alignment horizontal="center" vertical="center"/>
    </xf>
    <xf numFmtId="0" fontId="3" fillId="0" borderId="20" xfId="0" applyFont="1" applyBorder="1" applyAlignment="1">
      <alignment horizontal="center" vertical="center"/>
    </xf>
    <xf numFmtId="0" fontId="0" fillId="0" borderId="64" xfId="0" applyBorder="1" applyAlignment="1">
      <alignment horizontal="left" vertical="top" wrapText="1"/>
    </xf>
    <xf numFmtId="0" fontId="0" fillId="0" borderId="31" xfId="0" applyBorder="1" applyAlignment="1">
      <alignment horizontal="left" vertical="top" wrapText="1"/>
    </xf>
    <xf numFmtId="0" fontId="0" fillId="0" borderId="9" xfId="0" applyBorder="1" applyAlignment="1">
      <alignment horizontal="left" vertical="top" wrapText="1"/>
    </xf>
    <xf numFmtId="0" fontId="0" fillId="0" borderId="0" xfId="0" applyAlignment="1">
      <alignment horizontal="left" vertical="top" wrapText="1"/>
    </xf>
    <xf numFmtId="0" fontId="0" fillId="0" borderId="10" xfId="0" applyBorder="1" applyAlignment="1">
      <alignment horizontal="left" vertical="top" wrapText="1"/>
    </xf>
    <xf numFmtId="0" fontId="0" fillId="0" borderId="12" xfId="0" applyBorder="1" applyAlignment="1">
      <alignment horizontal="left" vertical="top" wrapText="1"/>
    </xf>
    <xf numFmtId="0" fontId="0" fillId="0" borderId="13" xfId="0" applyBorder="1" applyAlignment="1">
      <alignment horizontal="left" vertical="top" wrapText="1"/>
    </xf>
    <xf numFmtId="0" fontId="0" fillId="0" borderId="22" xfId="0" applyBorder="1" applyAlignment="1">
      <alignment horizontal="left" vertical="top" wrapText="1"/>
    </xf>
    <xf numFmtId="0" fontId="7" fillId="0" borderId="45"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xf>
    <xf numFmtId="0" fontId="7" fillId="0" borderId="0" xfId="0" applyFont="1" applyAlignment="1">
      <alignment horizontal="center" vertical="center"/>
    </xf>
    <xf numFmtId="0" fontId="7" fillId="0" borderId="39" xfId="0" applyFont="1" applyBorder="1" applyAlignment="1">
      <alignment horizontal="center" vertical="center"/>
    </xf>
    <xf numFmtId="0" fontId="7" fillId="0" borderId="38" xfId="0" applyFont="1" applyBorder="1" applyAlignment="1">
      <alignment horizontal="center" vertical="center"/>
    </xf>
    <xf numFmtId="0" fontId="7" fillId="0" borderId="24" xfId="0" applyFont="1" applyBorder="1" applyAlignment="1">
      <alignment horizontal="center" vertical="center"/>
    </xf>
    <xf numFmtId="0" fontId="7" fillId="0" borderId="40" xfId="0" applyFont="1" applyBorder="1" applyAlignment="1">
      <alignment horizontal="center" vertical="center"/>
    </xf>
    <xf numFmtId="0" fontId="7" fillId="0" borderId="52" xfId="0" applyFont="1" applyBorder="1" applyAlignment="1">
      <alignment horizontal="center" vertical="center"/>
    </xf>
    <xf numFmtId="0" fontId="7" fillId="0" borderId="64" xfId="0" applyFont="1" applyBorder="1" applyAlignment="1">
      <alignment horizontal="center" vertical="center"/>
    </xf>
    <xf numFmtId="0" fontId="7" fillId="0" borderId="31"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7" fillId="0" borderId="12" xfId="0" applyFont="1" applyBorder="1" applyAlignment="1">
      <alignment horizontal="center" vertical="center"/>
    </xf>
    <xf numFmtId="0" fontId="7" fillId="0" borderId="13" xfId="0" applyFont="1" applyBorder="1" applyAlignment="1">
      <alignment horizontal="center" vertical="center"/>
    </xf>
    <xf numFmtId="0" fontId="7" fillId="0" borderId="22" xfId="0" applyFont="1" applyBorder="1" applyAlignment="1">
      <alignment horizontal="center" vertical="center"/>
    </xf>
    <xf numFmtId="0" fontId="32" fillId="0" borderId="15" xfId="0" applyFont="1" applyBorder="1" applyAlignment="1">
      <alignment horizontal="center" vertical="center"/>
    </xf>
    <xf numFmtId="0" fontId="32" fillId="0" borderId="16" xfId="0" applyFont="1" applyBorder="1" applyAlignment="1">
      <alignment horizontal="center" vertical="center"/>
    </xf>
    <xf numFmtId="0" fontId="30" fillId="0" borderId="16" xfId="0" applyFont="1" applyBorder="1" applyAlignment="1">
      <alignment horizontal="center" vertical="center"/>
    </xf>
    <xf numFmtId="0" fontId="3" fillId="0" borderId="15" xfId="0" applyFont="1" applyBorder="1" applyAlignment="1">
      <alignment horizontal="center" vertical="center"/>
    </xf>
    <xf numFmtId="0" fontId="3" fillId="0" borderId="16" xfId="0" applyFont="1" applyBorder="1" applyAlignment="1">
      <alignment horizontal="center" vertical="center"/>
    </xf>
    <xf numFmtId="0" fontId="0" fillId="0" borderId="16" xfId="0" applyBorder="1" applyAlignment="1">
      <alignment horizontal="center" vertical="center"/>
    </xf>
    <xf numFmtId="0" fontId="15" fillId="0" borderId="63" xfId="0" applyFont="1" applyBorder="1" applyAlignment="1">
      <alignment horizontal="center" textRotation="90" wrapText="1"/>
    </xf>
    <xf numFmtId="0" fontId="0" fillId="0" borderId="60" xfId="0" applyBorder="1" applyAlignment="1">
      <alignment horizontal="center" textRotation="90" wrapText="1"/>
    </xf>
    <xf numFmtId="0" fontId="15" fillId="0" borderId="56" xfId="0" applyFont="1" applyBorder="1" applyAlignment="1">
      <alignment horizontal="center" textRotation="90" wrapText="1"/>
    </xf>
    <xf numFmtId="0" fontId="15" fillId="0" borderId="14" xfId="0" applyFont="1" applyBorder="1" applyAlignment="1">
      <alignment horizontal="center" textRotation="90" wrapText="1"/>
    </xf>
    <xf numFmtId="0" fontId="15" fillId="0" borderId="12" xfId="0" applyFont="1" applyBorder="1" applyAlignment="1">
      <alignment horizontal="center" textRotation="90" wrapText="1"/>
    </xf>
    <xf numFmtId="0" fontId="0" fillId="0" borderId="3" xfId="0" applyBorder="1" applyAlignment="1">
      <alignment horizontal="center" textRotation="90" wrapText="1"/>
    </xf>
    <xf numFmtId="0" fontId="15" fillId="0" borderId="60" xfId="0" applyFont="1" applyBorder="1" applyAlignment="1">
      <alignment horizontal="center" textRotation="90" wrapText="1"/>
    </xf>
    <xf numFmtId="0" fontId="0" fillId="0" borderId="29" xfId="0" applyBorder="1" applyAlignment="1">
      <alignment horizontal="center" textRotation="90" wrapText="1"/>
    </xf>
    <xf numFmtId="0" fontId="16" fillId="4" borderId="78" xfId="0" applyFont="1" applyFill="1" applyBorder="1" applyAlignment="1">
      <alignment horizontal="center" vertical="center" textRotation="90" wrapText="1"/>
    </xf>
    <xf numFmtId="0" fontId="16" fillId="4" borderId="50" xfId="0" applyFont="1" applyFill="1" applyBorder="1" applyAlignment="1">
      <alignment horizontal="center" vertical="center" textRotation="90" wrapText="1"/>
    </xf>
    <xf numFmtId="0" fontId="15" fillId="0" borderId="31" xfId="0" applyFont="1" applyBorder="1" applyAlignment="1">
      <alignment horizontal="center" textRotation="90" wrapText="1"/>
    </xf>
    <xf numFmtId="0" fontId="0" fillId="0" borderId="22" xfId="0" applyBorder="1" applyAlignment="1">
      <alignment horizontal="center" textRotation="90" wrapText="1"/>
    </xf>
    <xf numFmtId="0" fontId="15" fillId="0" borderId="18" xfId="0" applyFont="1" applyBorder="1" applyAlignment="1">
      <alignment horizontal="center" textRotation="90" wrapText="1"/>
    </xf>
    <xf numFmtId="0" fontId="15" fillId="0" borderId="42" xfId="0" applyFont="1" applyBorder="1" applyAlignment="1">
      <alignment horizontal="center" textRotation="90" wrapText="1"/>
    </xf>
    <xf numFmtId="0" fontId="0" fillId="0" borderId="42" xfId="0" applyBorder="1" applyAlignment="1">
      <alignment horizontal="center" textRotation="90" wrapText="1"/>
    </xf>
    <xf numFmtId="0" fontId="0" fillId="0" borderId="4" xfId="0" applyBorder="1" applyAlignment="1">
      <alignment horizontal="center" textRotation="90" wrapText="1"/>
    </xf>
    <xf numFmtId="0" fontId="14" fillId="4" borderId="37" xfId="0" applyFont="1" applyFill="1" applyBorder="1" applyAlignment="1">
      <alignment horizontal="center" textRotation="90" wrapText="1"/>
    </xf>
    <xf numFmtId="0" fontId="14" fillId="4" borderId="19" xfId="0" applyFont="1" applyFill="1" applyBorder="1" applyAlignment="1">
      <alignment horizontal="center" textRotation="90" wrapText="1"/>
    </xf>
    <xf numFmtId="0" fontId="0" fillId="9" borderId="45" xfId="0" applyFill="1" applyBorder="1" applyAlignment="1">
      <alignment horizontal="center" vertical="center"/>
    </xf>
    <xf numFmtId="0" fontId="0" fillId="9" borderId="51" xfId="0" applyFill="1" applyBorder="1"/>
    <xf numFmtId="0" fontId="0" fillId="9" borderId="68" xfId="0" applyFill="1" applyBorder="1"/>
    <xf numFmtId="0" fontId="0" fillId="9" borderId="47" xfId="0" applyFill="1" applyBorder="1"/>
    <xf numFmtId="0" fontId="0" fillId="9" borderId="48" xfId="0" applyFill="1" applyBorder="1"/>
    <xf numFmtId="0" fontId="1" fillId="9" borderId="57" xfId="0" applyFont="1" applyFill="1" applyBorder="1" applyAlignment="1">
      <alignment horizontal="center" vertical="center"/>
    </xf>
    <xf numFmtId="0" fontId="1" fillId="9" borderId="70" xfId="0" applyFont="1" applyFill="1" applyBorder="1" applyAlignment="1">
      <alignment horizontal="center" vertical="center"/>
    </xf>
    <xf numFmtId="0" fontId="0" fillId="0" borderId="70" xfId="0" applyBorder="1" applyAlignment="1">
      <alignment horizontal="center" vertical="center"/>
    </xf>
    <xf numFmtId="0" fontId="0" fillId="0" borderId="71" xfId="0" applyBorder="1" applyAlignment="1">
      <alignment horizontal="center" vertical="center"/>
    </xf>
    <xf numFmtId="0" fontId="7" fillId="18" borderId="37" xfId="0" applyFont="1" applyFill="1" applyBorder="1" applyAlignment="1">
      <alignment horizontal="center" vertical="center"/>
    </xf>
    <xf numFmtId="0" fontId="7" fillId="18" borderId="45" xfId="0" applyFont="1" applyFill="1" applyBorder="1" applyAlignment="1">
      <alignment horizontal="center" vertical="center"/>
    </xf>
    <xf numFmtId="0" fontId="7" fillId="18" borderId="21" xfId="0" applyFont="1" applyFill="1" applyBorder="1" applyAlignment="1">
      <alignment horizontal="center" vertical="center"/>
    </xf>
    <xf numFmtId="0" fontId="7" fillId="18" borderId="19" xfId="0" applyFont="1" applyFill="1" applyBorder="1" applyAlignment="1">
      <alignment horizontal="center" vertical="center"/>
    </xf>
    <xf numFmtId="0" fontId="7" fillId="18" borderId="0" xfId="0" applyFont="1" applyFill="1" applyAlignment="1">
      <alignment horizontal="center" vertical="center"/>
    </xf>
    <xf numFmtId="0" fontId="7" fillId="18" borderId="39" xfId="0" applyFont="1" applyFill="1" applyBorder="1" applyAlignment="1">
      <alignment horizontal="center" vertical="center"/>
    </xf>
    <xf numFmtId="0" fontId="7" fillId="18" borderId="38" xfId="0" applyFont="1" applyFill="1" applyBorder="1" applyAlignment="1">
      <alignment horizontal="center" vertical="center"/>
    </xf>
    <xf numFmtId="0" fontId="7" fillId="18" borderId="24" xfId="0" applyFont="1" applyFill="1" applyBorder="1" applyAlignment="1">
      <alignment horizontal="center" vertical="center"/>
    </xf>
    <xf numFmtId="0" fontId="7" fillId="18" borderId="40" xfId="0" applyFont="1" applyFill="1" applyBorder="1" applyAlignment="1">
      <alignment horizontal="center" vertical="center"/>
    </xf>
    <xf numFmtId="0" fontId="1" fillId="0" borderId="52" xfId="0" applyFont="1" applyBorder="1" applyAlignment="1">
      <alignment horizontal="center" vertical="center" wrapText="1"/>
    </xf>
    <xf numFmtId="0" fontId="0" fillId="0" borderId="64" xfId="0" applyBorder="1" applyAlignment="1">
      <alignment horizontal="center" vertical="center" wrapText="1"/>
    </xf>
    <xf numFmtId="0" fontId="0" fillId="0" borderId="31" xfId="0" applyBorder="1" applyAlignment="1">
      <alignment horizontal="center" vertical="center" wrapText="1"/>
    </xf>
    <xf numFmtId="0" fontId="0" fillId="0" borderId="9" xfId="0" applyBorder="1" applyAlignment="1">
      <alignment horizontal="center" vertical="center" wrapText="1"/>
    </xf>
    <xf numFmtId="0" fontId="0" fillId="0" borderId="0" xfId="0" applyAlignment="1">
      <alignment horizontal="center" vertical="center" wrapText="1"/>
    </xf>
    <xf numFmtId="0" fontId="0" fillId="0" borderId="10" xfId="0" applyBorder="1" applyAlignment="1">
      <alignment horizontal="center" vertical="center" wrapText="1"/>
    </xf>
    <xf numFmtId="0" fontId="0" fillId="0" borderId="12" xfId="0" applyBorder="1" applyAlignment="1">
      <alignment horizontal="center" vertical="center" wrapText="1"/>
    </xf>
    <xf numFmtId="0" fontId="0" fillId="0" borderId="13" xfId="0" applyBorder="1" applyAlignment="1">
      <alignment horizontal="center" vertical="center" wrapText="1"/>
    </xf>
    <xf numFmtId="0" fontId="0" fillId="0" borderId="22" xfId="0" applyBorder="1" applyAlignment="1">
      <alignment horizontal="center" vertical="center" wrapText="1"/>
    </xf>
    <xf numFmtId="0" fontId="1" fillId="0" borderId="24" xfId="0" applyFont="1" applyBorder="1"/>
    <xf numFmtId="0" fontId="16" fillId="4" borderId="1" xfId="0" applyFont="1" applyFill="1" applyBorder="1" applyAlignment="1">
      <alignment horizontal="center" vertical="center" textRotation="90"/>
    </xf>
    <xf numFmtId="0" fontId="16" fillId="4" borderId="2" xfId="0" applyFont="1" applyFill="1" applyBorder="1" applyAlignment="1">
      <alignment horizontal="center" vertical="center" textRotation="90"/>
    </xf>
    <xf numFmtId="0" fontId="15" fillId="0" borderId="44" xfId="0" applyFont="1" applyBorder="1" applyAlignment="1">
      <alignment horizontal="center" textRotation="90" wrapText="1"/>
    </xf>
    <xf numFmtId="0" fontId="0" fillId="0" borderId="41" xfId="0" applyBorder="1" applyAlignment="1">
      <alignment horizontal="center" textRotation="90" wrapText="1"/>
    </xf>
    <xf numFmtId="0" fontId="1" fillId="6" borderId="2" xfId="0" applyFont="1" applyFill="1" applyBorder="1" applyAlignment="1">
      <alignment wrapText="1"/>
    </xf>
    <xf numFmtId="0" fontId="1" fillId="6" borderId="39" xfId="0" applyFont="1" applyFill="1" applyBorder="1" applyAlignment="1">
      <alignment wrapText="1"/>
    </xf>
    <xf numFmtId="0" fontId="15" fillId="0" borderId="69" xfId="0" applyFont="1" applyBorder="1" applyAlignment="1">
      <alignment horizontal="center" textRotation="90" wrapText="1"/>
    </xf>
    <xf numFmtId="0" fontId="15" fillId="0" borderId="10" xfId="0" applyFont="1" applyBorder="1" applyAlignment="1">
      <alignment horizontal="center" textRotation="90" wrapText="1"/>
    </xf>
    <xf numFmtId="0" fontId="15" fillId="0" borderId="28" xfId="0" applyFont="1" applyBorder="1" applyAlignment="1">
      <alignment horizontal="center" textRotation="90" wrapText="1"/>
    </xf>
    <xf numFmtId="0" fontId="1" fillId="9" borderId="37" xfId="0" applyFont="1" applyFill="1" applyBorder="1" applyAlignment="1">
      <alignment horizontal="center" vertical="center"/>
    </xf>
    <xf numFmtId="0" fontId="1" fillId="9" borderId="45" xfId="0" applyFont="1" applyFill="1" applyBorder="1" applyAlignment="1">
      <alignment horizontal="center" vertical="center"/>
    </xf>
    <xf numFmtId="0" fontId="0" fillId="0" borderId="45" xfId="0" applyBorder="1" applyAlignment="1">
      <alignment horizontal="center" vertical="center"/>
    </xf>
    <xf numFmtId="0" fontId="0" fillId="0" borderId="21" xfId="0" applyBorder="1" applyAlignment="1">
      <alignment horizontal="center" vertical="center"/>
    </xf>
    <xf numFmtId="0" fontId="0" fillId="9" borderId="59" xfId="0" applyFill="1" applyBorder="1"/>
  </cellXfs>
  <cellStyles count="1">
    <cellStyle name="Normal" xfId="0" builtinId="0"/>
  </cellStyles>
  <dxfs count="93">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1.xml"/><Relationship Id="rId18" Type="http://schemas.openxmlformats.org/officeDocument/2006/relationships/chartsheet" Target="chartsheets/sheet5.xml"/><Relationship Id="rId26" Type="http://schemas.openxmlformats.org/officeDocument/2006/relationships/worksheet" Target="worksheets/sheet21.xml"/><Relationship Id="rId39" Type="http://schemas.openxmlformats.org/officeDocument/2006/relationships/chartsheet" Target="chartsheets/sheet7.xml"/><Relationship Id="rId21" Type="http://schemas.openxmlformats.org/officeDocument/2006/relationships/worksheet" Target="worksheets/sheet16.xml"/><Relationship Id="rId34" Type="http://schemas.openxmlformats.org/officeDocument/2006/relationships/worksheet" Target="worksheets/sheet28.xml"/><Relationship Id="rId42" Type="http://schemas.openxmlformats.org/officeDocument/2006/relationships/chartsheet" Target="chartsheets/sheet8.xml"/><Relationship Id="rId47" Type="http://schemas.openxmlformats.org/officeDocument/2006/relationships/worksheet" Target="worksheets/sheet37.xml"/><Relationship Id="rId50" Type="http://schemas.openxmlformats.org/officeDocument/2006/relationships/worksheet" Target="worksheets/sheet38.xml"/><Relationship Id="rId55" Type="http://schemas.openxmlformats.org/officeDocument/2006/relationships/sharedStrings" Target="sharedStrings.xml"/><Relationship Id="rId7" Type="http://schemas.openxmlformats.org/officeDocument/2006/relationships/chartsheet" Target="chartsheets/sheet1.xml"/><Relationship Id="rId2" Type="http://schemas.openxmlformats.org/officeDocument/2006/relationships/worksheet" Target="worksheets/sheet2.xml"/><Relationship Id="rId16" Type="http://schemas.openxmlformats.org/officeDocument/2006/relationships/worksheet" Target="worksheets/sheet13.xml"/><Relationship Id="rId29" Type="http://schemas.openxmlformats.org/officeDocument/2006/relationships/worksheet" Target="worksheets/sheet24.xml"/><Relationship Id="rId11" Type="http://schemas.openxmlformats.org/officeDocument/2006/relationships/worksheet" Target="worksheets/sheet9.xml"/><Relationship Id="rId24" Type="http://schemas.openxmlformats.org/officeDocument/2006/relationships/worksheet" Target="worksheets/sheet19.xml"/><Relationship Id="rId32" Type="http://schemas.openxmlformats.org/officeDocument/2006/relationships/worksheet" Target="worksheets/sheet27.xml"/><Relationship Id="rId37" Type="http://schemas.openxmlformats.org/officeDocument/2006/relationships/worksheet" Target="worksheets/sheet31.xml"/><Relationship Id="rId40" Type="http://schemas.openxmlformats.org/officeDocument/2006/relationships/worksheet" Target="worksheets/sheet33.xml"/><Relationship Id="rId45" Type="http://schemas.openxmlformats.org/officeDocument/2006/relationships/chartsheet" Target="chartsheets/sheet10.xml"/><Relationship Id="rId53" Type="http://schemas.openxmlformats.org/officeDocument/2006/relationships/theme" Target="theme/theme1.xml"/><Relationship Id="rId58" Type="http://schemas.openxmlformats.org/officeDocument/2006/relationships/customXml" Target="../customXml/item2.xml"/><Relationship Id="rId5" Type="http://schemas.openxmlformats.org/officeDocument/2006/relationships/worksheet" Target="worksheets/sheet5.xml"/><Relationship Id="rId61" Type="http://schemas.openxmlformats.org/officeDocument/2006/relationships/customXml" Target="../customXml/item5.xml"/><Relationship Id="rId19" Type="http://schemas.openxmlformats.org/officeDocument/2006/relationships/worksheet" Target="worksheets/sheet14.xml"/><Relationship Id="rId14" Type="http://schemas.openxmlformats.org/officeDocument/2006/relationships/chartsheet" Target="chartsheets/sheet3.xml"/><Relationship Id="rId22" Type="http://schemas.openxmlformats.org/officeDocument/2006/relationships/worksheet" Target="worksheets/sheet17.xml"/><Relationship Id="rId27" Type="http://schemas.openxmlformats.org/officeDocument/2006/relationships/worksheet" Target="worksheets/sheet22.xml"/><Relationship Id="rId30" Type="http://schemas.openxmlformats.org/officeDocument/2006/relationships/worksheet" Target="worksheets/sheet25.xml"/><Relationship Id="rId35" Type="http://schemas.openxmlformats.org/officeDocument/2006/relationships/worksheet" Target="worksheets/sheet29.xml"/><Relationship Id="rId43" Type="http://schemas.openxmlformats.org/officeDocument/2006/relationships/chartsheet" Target="chartsheets/sheet9.xml"/><Relationship Id="rId48" Type="http://schemas.openxmlformats.org/officeDocument/2006/relationships/chartsheet" Target="chartsheets/sheet11.xml"/><Relationship Id="rId56" Type="http://schemas.openxmlformats.org/officeDocument/2006/relationships/calcChain" Target="calcChain.xml"/><Relationship Id="rId8" Type="http://schemas.openxmlformats.org/officeDocument/2006/relationships/worksheet" Target="worksheets/sheet7.xml"/><Relationship Id="rId51" Type="http://schemas.openxmlformats.org/officeDocument/2006/relationships/chartsheet" Target="chartsheets/sheet13.xml"/><Relationship Id="rId3" Type="http://schemas.openxmlformats.org/officeDocument/2006/relationships/worksheet" Target="worksheets/sheet3.xml"/><Relationship Id="rId12" Type="http://schemas.openxmlformats.org/officeDocument/2006/relationships/worksheet" Target="worksheets/sheet10.xml"/><Relationship Id="rId17" Type="http://schemas.openxmlformats.org/officeDocument/2006/relationships/chartsheet" Target="chartsheets/sheet4.xml"/><Relationship Id="rId25" Type="http://schemas.openxmlformats.org/officeDocument/2006/relationships/worksheet" Target="worksheets/sheet20.xml"/><Relationship Id="rId33" Type="http://schemas.openxmlformats.org/officeDocument/2006/relationships/chartsheet" Target="chartsheets/sheet6.xml"/><Relationship Id="rId38" Type="http://schemas.openxmlformats.org/officeDocument/2006/relationships/worksheet" Target="worksheets/sheet32.xml"/><Relationship Id="rId46" Type="http://schemas.openxmlformats.org/officeDocument/2006/relationships/worksheet" Target="worksheets/sheet36.xml"/><Relationship Id="rId59" Type="http://schemas.openxmlformats.org/officeDocument/2006/relationships/customXml" Target="../customXml/item3.xml"/><Relationship Id="rId20" Type="http://schemas.openxmlformats.org/officeDocument/2006/relationships/worksheet" Target="worksheets/sheet15.xml"/><Relationship Id="rId41" Type="http://schemas.openxmlformats.org/officeDocument/2006/relationships/worksheet" Target="worksheets/sheet34.xml"/><Relationship Id="rId54"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2.xml"/><Relationship Id="rId23" Type="http://schemas.openxmlformats.org/officeDocument/2006/relationships/worksheet" Target="worksheets/sheet18.xml"/><Relationship Id="rId28" Type="http://schemas.openxmlformats.org/officeDocument/2006/relationships/worksheet" Target="worksheets/sheet23.xml"/><Relationship Id="rId36" Type="http://schemas.openxmlformats.org/officeDocument/2006/relationships/worksheet" Target="worksheets/sheet30.xml"/><Relationship Id="rId49" Type="http://schemas.openxmlformats.org/officeDocument/2006/relationships/chartsheet" Target="chartsheets/sheet12.xml"/><Relationship Id="rId57" Type="http://schemas.openxmlformats.org/officeDocument/2006/relationships/customXml" Target="../customXml/item1.xml"/><Relationship Id="rId10" Type="http://schemas.openxmlformats.org/officeDocument/2006/relationships/worksheet" Target="worksheets/sheet8.xml"/><Relationship Id="rId31" Type="http://schemas.openxmlformats.org/officeDocument/2006/relationships/worksheet" Target="worksheets/sheet26.xml"/><Relationship Id="rId44" Type="http://schemas.openxmlformats.org/officeDocument/2006/relationships/worksheet" Target="worksheets/sheet35.xml"/><Relationship Id="rId52" Type="http://schemas.openxmlformats.org/officeDocument/2006/relationships/externalLink" Target="externalLinks/externalLink1.xml"/><Relationship Id="rId60" Type="http://schemas.openxmlformats.org/officeDocument/2006/relationships/customXml" Target="../customXml/item4.xml"/><Relationship Id="rId4" Type="http://schemas.openxmlformats.org/officeDocument/2006/relationships/worksheet" Target="worksheets/sheet4.xml"/><Relationship Id="rId9" Type="http://schemas.openxmlformats.org/officeDocument/2006/relationships/chartsheet" Target="chartsheets/sheet2.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bar"/>
        <c:grouping val="clustered"/>
        <c:varyColors val="0"/>
        <c:ser>
          <c:idx val="1"/>
          <c:order val="0"/>
          <c:spPr>
            <a:solidFill>
              <a:schemeClr val="accent2"/>
            </a:solidFill>
            <a:ln>
              <a:noFill/>
            </a:ln>
            <a:effectLst/>
          </c:spPr>
          <c:invertIfNegative val="0"/>
          <c:cat>
            <c:strRef>
              <c:f>'Rationalised Req PW'!$B$4:$B$23</c:f>
              <c:strCache>
                <c:ptCount val="20"/>
                <c:pt idx="0">
                  <c:v>The Tank crew requires that the munition system shall destroy the specified target (Details TBC)</c:v>
                </c:pt>
                <c:pt idx="1">
                  <c:v>The Tank Crew requires that the system shall have consistent performance (Details TBC)</c:v>
                </c:pt>
                <c:pt idx="2">
                  <c:v>The Tank Crew requires that the systems shall be accurate. (Dispersion at range TBC)</c:v>
                </c:pt>
                <c:pt idx="3">
                  <c:v>The Tank Crew reauires that the system should have an effective range of at least 2km</c:v>
                </c:pt>
                <c:pt idx="4">
                  <c:v>The tank crew requires that the munition should be easy to handle (Rate of fire 3 rpm)</c:v>
                </c:pt>
                <c:pt idx="5">
                  <c:v>The tank crew require that the round should have easy training characteristics.</c:v>
                </c:pt>
                <c:pt idx="6">
                  <c:v>The tank Crew requires that the round should be light weight (Target TBC)</c:v>
                </c:pt>
                <c:pt idx="7">
                  <c:v>Logistics, Main Customer and tank crew require that the round should be IM compliant.</c:v>
                </c:pt>
                <c:pt idx="8">
                  <c:v>Logistics, Main Customer and the tank crew require the round to be Resistant to environmental conditions (TBC)</c:v>
                </c:pt>
                <c:pt idx="9">
                  <c:v>Logistics, Main Customer and tank crew require that the round only Functions when operationally required. (Details TBD)</c:v>
                </c:pt>
                <c:pt idx="10">
                  <c:v>The main customer requires that the round should be avaialble in suitable quantity for forthcoming operations (TBD)</c:v>
                </c:pt>
                <c:pt idx="11">
                  <c:v>The main customer requires the munition to be cost effective (Target UPC TBD)</c:v>
                </c:pt>
                <c:pt idx="12">
                  <c:v>The main customer requires a minimum development time. (TBD)</c:v>
                </c:pt>
                <c:pt idx="13">
                  <c:v>The main customer requires high reliability (rel and conf TBD)</c:v>
                </c:pt>
                <c:pt idx="14">
                  <c:v>The main customer requires that the munition has a fast production cycle (Delivery rate TBD)</c:v>
                </c:pt>
                <c:pt idx="15">
                  <c:v>The main customer requires the munition to have a long service life (10 years)</c:v>
                </c:pt>
                <c:pt idx="16">
                  <c:v>The main customer requires the munition to be interoperable (TBD)</c:v>
                </c:pt>
                <c:pt idx="17">
                  <c:v>Logistics require the munition to be transportable in bulk (Palletised load TBD)</c:v>
                </c:pt>
                <c:pt idx="18">
                  <c:v>Logistics requires that the munition copes with the required temperature range (MTDS TBD)</c:v>
                </c:pt>
                <c:pt idx="19">
                  <c:v>Logistics require that the munition copes with the service vibration. (MTDS TBD)</c:v>
                </c:pt>
              </c:strCache>
            </c:strRef>
          </c:cat>
          <c:val>
            <c:numRef>
              <c:f>'Rationalised Req PW'!$Y$4:$Y$23</c:f>
              <c:numCache>
                <c:formatCode>General</c:formatCode>
                <c:ptCount val="20"/>
                <c:pt idx="0">
                  <c:v>8.0779075764504977</c:v>
                </c:pt>
                <c:pt idx="1">
                  <c:v>9.4884632598129865</c:v>
                </c:pt>
                <c:pt idx="2">
                  <c:v>9.6122737435780898</c:v>
                </c:pt>
                <c:pt idx="3">
                  <c:v>8.3627743719317102</c:v>
                </c:pt>
                <c:pt idx="4">
                  <c:v>5.2455708049848742</c:v>
                </c:pt>
                <c:pt idx="5">
                  <c:v>4.6751199009897553</c:v>
                </c:pt>
                <c:pt idx="6">
                  <c:v>2.8325894131050982</c:v>
                </c:pt>
                <c:pt idx="7">
                  <c:v>2.0993295942278198</c:v>
                </c:pt>
                <c:pt idx="8">
                  <c:v>5.7489264758092986</c:v>
                </c:pt>
                <c:pt idx="9">
                  <c:v>6.7527979409058485</c:v>
                </c:pt>
                <c:pt idx="10">
                  <c:v>5.5824279836584996</c:v>
                </c:pt>
                <c:pt idx="11">
                  <c:v>2.4385526000535531</c:v>
                </c:pt>
                <c:pt idx="12">
                  <c:v>2.2500057482104618</c:v>
                </c:pt>
                <c:pt idx="13">
                  <c:v>4.8685751656265364</c:v>
                </c:pt>
                <c:pt idx="14">
                  <c:v>1.2809852413083513</c:v>
                </c:pt>
                <c:pt idx="15">
                  <c:v>3.4445471021130798</c:v>
                </c:pt>
                <c:pt idx="16">
                  <c:v>3.9082076320021191</c:v>
                </c:pt>
                <c:pt idx="17">
                  <c:v>3.9963970507145961</c:v>
                </c:pt>
                <c:pt idx="18">
                  <c:v>4.1837490835129492</c:v>
                </c:pt>
                <c:pt idx="19">
                  <c:v>5.1507993110038797</c:v>
                </c:pt>
              </c:numCache>
            </c:numRef>
          </c:val>
          <c:extLst>
            <c:ext xmlns:c16="http://schemas.microsoft.com/office/drawing/2014/chart" uri="{C3380CC4-5D6E-409C-BE32-E72D297353CC}">
              <c16:uniqueId val="{00000001-A417-4410-96CE-5863E068F237}"/>
            </c:ext>
          </c:extLst>
        </c:ser>
        <c:dLbls>
          <c:showLegendKey val="0"/>
          <c:showVal val="0"/>
          <c:showCatName val="0"/>
          <c:showSerName val="0"/>
          <c:showPercent val="0"/>
          <c:showBubbleSize val="0"/>
        </c:dLbls>
        <c:gapWidth val="182"/>
        <c:axId val="229958815"/>
        <c:axId val="229962655"/>
      </c:barChart>
      <c:catAx>
        <c:axId val="229958815"/>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29962655"/>
        <c:crosses val="autoZero"/>
        <c:auto val="1"/>
        <c:lblAlgn val="ctr"/>
        <c:lblOffset val="100"/>
        <c:noMultiLvlLbl val="0"/>
      </c:catAx>
      <c:valAx>
        <c:axId val="229962655"/>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29958815"/>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680" b="0" i="0" u="none" strike="noStrike" baseline="0">
                <a:solidFill>
                  <a:srgbClr val="000000"/>
                </a:solidFill>
                <a:latin typeface="Arial"/>
                <a:ea typeface="Arial"/>
                <a:cs typeface="Arial"/>
              </a:defRPr>
            </a:pPr>
            <a:r>
              <a:rPr lang="en-US"/>
              <a:t>QFD 1 Functional Importances</a:t>
            </a:r>
          </a:p>
        </c:rich>
      </c:tx>
      <c:layout>
        <c:manualLayout>
          <c:xMode val="edge"/>
          <c:yMode val="edge"/>
          <c:x val="0.29331952503849335"/>
          <c:y val="2.7137042062415198E-2"/>
        </c:manualLayout>
      </c:layout>
      <c:overlay val="0"/>
      <c:spPr>
        <a:noFill/>
        <a:ln w="25400">
          <a:noFill/>
        </a:ln>
      </c:spPr>
    </c:title>
    <c:autoTitleDeleted val="0"/>
    <c:plotArea>
      <c:layout>
        <c:manualLayout>
          <c:layoutTarget val="inner"/>
          <c:xMode val="edge"/>
          <c:yMode val="edge"/>
          <c:x val="0.23396705452666336"/>
          <c:y val="0.12075983717774763"/>
          <c:w val="0.73993746359706924"/>
          <c:h val="0.7774762550881954"/>
        </c:manualLayout>
      </c:layout>
      <c:barChart>
        <c:barDir val="bar"/>
        <c:grouping val="clustered"/>
        <c:varyColors val="0"/>
        <c:ser>
          <c:idx val="0"/>
          <c:order val="0"/>
          <c:spPr>
            <a:solidFill>
              <a:srgbClr val="9999FF"/>
            </a:solidFill>
            <a:ln w="12700">
              <a:solidFill>
                <a:srgbClr val="000000"/>
              </a:solidFill>
              <a:prstDash val="solid"/>
            </a:ln>
          </c:spPr>
          <c:invertIfNegative val="0"/>
          <c:cat>
            <c:strRef>
              <c:f>'Design QFD 1'!$D$2:$P$2</c:f>
              <c:strCache>
                <c:ptCount val="13"/>
                <c:pt idx="0">
                  <c:v>Provide Motive Force</c:v>
                </c:pt>
                <c:pt idx="1">
                  <c:v>Initiate Weapon</c:v>
                </c:pt>
                <c:pt idx="2">
                  <c:v>Stabilise Projectile</c:v>
                </c:pt>
                <c:pt idx="3">
                  <c:v>Create Terminal Effect</c:v>
                </c:pt>
                <c:pt idx="4">
                  <c:v>Arm Munition</c:v>
                </c:pt>
                <c:pt idx="5">
                  <c:v>Acquire Target</c:v>
                </c:pt>
                <c:pt idx="6">
                  <c:v>Identify Munition</c:v>
                </c:pt>
                <c:pt idx="7">
                  <c:v>Defeat Target</c:v>
                </c:pt>
                <c:pt idx="8">
                  <c:v>Track to Target</c:v>
                </c:pt>
                <c:pt idx="9">
                  <c:v>Clear Launcher</c:v>
                </c:pt>
                <c:pt idx="10">
                  <c:v>Load Munition</c:v>
                </c:pt>
                <c:pt idx="11">
                  <c:v>Aim Weapon</c:v>
                </c:pt>
                <c:pt idx="12">
                  <c:v>Manoeuvre Munition</c:v>
                </c:pt>
              </c:strCache>
            </c:strRef>
          </c:cat>
          <c:val>
            <c:numRef>
              <c:f>'Design QFD 1'!$D$25:$P$25</c:f>
              <c:numCache>
                <c:formatCode>0</c:formatCode>
                <c:ptCount val="13"/>
                <c:pt idx="0">
                  <c:v>534.76617835205934</c:v>
                </c:pt>
                <c:pt idx="1">
                  <c:v>262.68969548516282</c:v>
                </c:pt>
                <c:pt idx="2">
                  <c:v>291.27521388139996</c:v>
                </c:pt>
                <c:pt idx="3">
                  <c:v>298.52395950636048</c:v>
                </c:pt>
                <c:pt idx="4">
                  <c:v>155.08862848996242</c:v>
                </c:pt>
                <c:pt idx="5">
                  <c:v>72.701168188054481</c:v>
                </c:pt>
                <c:pt idx="6">
                  <c:v>92.959562010772032</c:v>
                </c:pt>
                <c:pt idx="7">
                  <c:v>301.38563987807851</c:v>
                </c:pt>
                <c:pt idx="8">
                  <c:v>65.621791210624608</c:v>
                </c:pt>
                <c:pt idx="9">
                  <c:v>281.3557496971797</c:v>
                </c:pt>
                <c:pt idx="10">
                  <c:v>352.64327979984665</c:v>
                </c:pt>
                <c:pt idx="11">
                  <c:v>149.95111598498136</c:v>
                </c:pt>
                <c:pt idx="12">
                  <c:v>61.631620471684585</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9C6F-7B44-BBE4-20A829825295}"/>
            </c:ext>
          </c:extLst>
        </c:ser>
        <c:dLbls>
          <c:showLegendKey val="0"/>
          <c:showVal val="0"/>
          <c:showCatName val="0"/>
          <c:showSerName val="0"/>
          <c:showPercent val="0"/>
          <c:showBubbleSize val="0"/>
        </c:dLbls>
        <c:gapWidth val="150"/>
        <c:axId val="106817792"/>
        <c:axId val="106819584"/>
      </c:barChart>
      <c:catAx>
        <c:axId val="106817792"/>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Arial"/>
                <a:ea typeface="Arial"/>
                <a:cs typeface="Arial"/>
              </a:defRPr>
            </a:pPr>
            <a:endParaRPr lang="en-US"/>
          </a:p>
        </c:txPr>
        <c:crossAx val="106819584"/>
        <c:crosses val="autoZero"/>
        <c:auto val="1"/>
        <c:lblAlgn val="ctr"/>
        <c:lblOffset val="100"/>
        <c:tickLblSkip val="1"/>
        <c:tickMarkSkip val="1"/>
        <c:noMultiLvlLbl val="0"/>
      </c:catAx>
      <c:valAx>
        <c:axId val="106819584"/>
        <c:scaling>
          <c:orientation val="minMax"/>
        </c:scaling>
        <c:delete val="0"/>
        <c:axPos val="b"/>
        <c:majorGridlines>
          <c:spPr>
            <a:ln w="3175">
              <a:solidFill>
                <a:srgbClr val="000000"/>
              </a:solidFill>
              <a:prstDash val="solid"/>
            </a:ln>
          </c:spPr>
        </c:majorGridlines>
        <c:numFmt formatCode="0" sourceLinked="1"/>
        <c:majorTickMark val="out"/>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Arial"/>
                <a:ea typeface="Arial"/>
                <a:cs typeface="Arial"/>
              </a:defRPr>
            </a:pPr>
            <a:endParaRPr lang="en-US"/>
          </a:p>
        </c:txPr>
        <c:crossAx val="106817792"/>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400" b="0" i="0" u="none" strike="noStrike" baseline="0">
          <a:solidFill>
            <a:srgbClr val="000000"/>
          </a:solidFill>
          <a:latin typeface="Arial"/>
          <a:ea typeface="Arial"/>
          <a:cs typeface="Arial"/>
        </a:defRPr>
      </a:pPr>
      <a:endParaRPr lang="en-US"/>
    </a:p>
  </c:txPr>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680" b="0" i="0" u="none" strike="noStrike" baseline="0">
                <a:solidFill>
                  <a:srgbClr val="000000"/>
                </a:solidFill>
                <a:latin typeface="Arial"/>
                <a:ea typeface="Arial"/>
                <a:cs typeface="Arial"/>
              </a:defRPr>
            </a:pPr>
            <a:r>
              <a:rPr lang="en-US"/>
              <a:t>QFD 1 Functional Importances</a:t>
            </a:r>
          </a:p>
        </c:rich>
      </c:tx>
      <c:layout>
        <c:manualLayout>
          <c:xMode val="edge"/>
          <c:yMode val="edge"/>
          <c:x val="0.29331952503849335"/>
          <c:y val="2.7137042062415198E-2"/>
        </c:manualLayout>
      </c:layout>
      <c:overlay val="0"/>
      <c:spPr>
        <a:noFill/>
        <a:ln w="25400">
          <a:noFill/>
        </a:ln>
      </c:spPr>
    </c:title>
    <c:autoTitleDeleted val="0"/>
    <c:plotArea>
      <c:layout>
        <c:manualLayout>
          <c:layoutTarget val="inner"/>
          <c:xMode val="edge"/>
          <c:yMode val="edge"/>
          <c:x val="0.23396705452666336"/>
          <c:y val="0.12075983717774763"/>
          <c:w val="0.73993746359706924"/>
          <c:h val="0.7774762550881954"/>
        </c:manualLayout>
      </c:layout>
      <c:barChart>
        <c:barDir val="bar"/>
        <c:grouping val="clustered"/>
        <c:varyColors val="0"/>
        <c:ser>
          <c:idx val="0"/>
          <c:order val="0"/>
          <c:spPr>
            <a:solidFill>
              <a:srgbClr val="9999FF"/>
            </a:solidFill>
            <a:ln w="12700">
              <a:solidFill>
                <a:srgbClr val="000000"/>
              </a:solidFill>
              <a:prstDash val="solid"/>
            </a:ln>
          </c:spPr>
          <c:invertIfNegative val="0"/>
          <c:cat>
            <c:strRef>
              <c:f>'Design QFD 1 (2)'!$D$2:$AB$2</c:f>
              <c:strCache>
                <c:ptCount val="25"/>
                <c:pt idx="0">
                  <c:v>Provide motive force</c:v>
                </c:pt>
                <c:pt idx="1">
                  <c:v>Regulate motive force</c:v>
                </c:pt>
                <c:pt idx="2">
                  <c:v>Seal System Pressure</c:v>
                </c:pt>
                <c:pt idx="3">
                  <c:v>Remove heat from system</c:v>
                </c:pt>
                <c:pt idx="4">
                  <c:v>transport motive force provider</c:v>
                </c:pt>
                <c:pt idx="5">
                  <c:v>Align initiating system</c:v>
                </c:pt>
                <c:pt idx="6">
                  <c:v>Support fins</c:v>
                </c:pt>
                <c:pt idx="7">
                  <c:v>Stabilise Projectile</c:v>
                </c:pt>
                <c:pt idx="8">
                  <c:v>Stabilise internal ballistic condition</c:v>
                </c:pt>
                <c:pt idx="9">
                  <c:v>Deliver terminal effect</c:v>
                </c:pt>
                <c:pt idx="10">
                  <c:v>Support booster</c:v>
                </c:pt>
                <c:pt idx="11">
                  <c:v>Arm Munition</c:v>
                </c:pt>
                <c:pt idx="12">
                  <c:v>Initiate effect</c:v>
                </c:pt>
                <c:pt idx="13">
                  <c:v>Defeat target</c:v>
                </c:pt>
                <c:pt idx="14">
                  <c:v>Initiate booster</c:v>
                </c:pt>
                <c:pt idx="15">
                  <c:v>Sequence lethal Effect</c:v>
                </c:pt>
                <c:pt idx="16">
                  <c:v>Identify round</c:v>
                </c:pt>
                <c:pt idx="17">
                  <c:v>environmental seal explosive</c:v>
                </c:pt>
                <c:pt idx="18">
                  <c:v>Support explosive</c:v>
                </c:pt>
                <c:pt idx="19">
                  <c:v>Support fuze</c:v>
                </c:pt>
                <c:pt idx="20">
                  <c:v>track to target</c:v>
                </c:pt>
                <c:pt idx="21">
                  <c:v>Initiate motive force provider.</c:v>
                </c:pt>
                <c:pt idx="22">
                  <c:v>Clear Lanucher</c:v>
                </c:pt>
                <c:pt idx="23">
                  <c:v>Load Munition</c:v>
                </c:pt>
                <c:pt idx="24">
                  <c:v>Aim Weapon</c:v>
                </c:pt>
              </c:strCache>
            </c:strRef>
          </c:cat>
          <c:val>
            <c:numRef>
              <c:f>'Design QFD 1 (2)'!$D$24:$AB$24</c:f>
              <c:numCache>
                <c:formatCode>0</c:formatCode>
                <c:ptCount val="25"/>
                <c:pt idx="0">
                  <c:v>616.29724083911333</c:v>
                </c:pt>
                <c:pt idx="1">
                  <c:v>485.08853317910899</c:v>
                </c:pt>
                <c:pt idx="2">
                  <c:v>366.96283988017905</c:v>
                </c:pt>
                <c:pt idx="3">
                  <c:v>28.981621856013568</c:v>
                </c:pt>
                <c:pt idx="4">
                  <c:v>54.846845561721224</c:v>
                </c:pt>
                <c:pt idx="5">
                  <c:v>147.43364409736438</c:v>
                </c:pt>
                <c:pt idx="6">
                  <c:v>402.14924574843144</c:v>
                </c:pt>
                <c:pt idx="7">
                  <c:v>291.27521388139996</c:v>
                </c:pt>
                <c:pt idx="8">
                  <c:v>163.09620490173788</c:v>
                </c:pt>
                <c:pt idx="9">
                  <c:v>342.24642529972721</c:v>
                </c:pt>
                <c:pt idx="10">
                  <c:v>33.581872204152916</c:v>
                </c:pt>
                <c:pt idx="11">
                  <c:v>155.08862848996242</c:v>
                </c:pt>
                <c:pt idx="12">
                  <c:v>262.68969548516282</c:v>
                </c:pt>
                <c:pt idx="13">
                  <c:v>301.38563987807851</c:v>
                </c:pt>
                <c:pt idx="14">
                  <c:v>172.70306302325096</c:v>
                </c:pt>
                <c:pt idx="15">
                  <c:v>220.80848036506057</c:v>
                </c:pt>
                <c:pt idx="16">
                  <c:v>92.959562010772032</c:v>
                </c:pt>
                <c:pt idx="17">
                  <c:v>137.29125340540622</c:v>
                </c:pt>
                <c:pt idx="18">
                  <c:v>183.53030845977449</c:v>
                </c:pt>
                <c:pt idx="19">
                  <c:v>210.31574039056849</c:v>
                </c:pt>
                <c:pt idx="20">
                  <c:v>50.153986685358298</c:v>
                </c:pt>
                <c:pt idx="21">
                  <c:v>477.57126820937918</c:v>
                </c:pt>
                <c:pt idx="22">
                  <c:v>281.3557496971797</c:v>
                </c:pt>
                <c:pt idx="23">
                  <c:v>352.64327979984665</c:v>
                </c:pt>
                <c:pt idx="24">
                  <c:v>149.95111598498136</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FC5D-0C42-94C8-7DDE5484B4DD}"/>
            </c:ext>
          </c:extLst>
        </c:ser>
        <c:dLbls>
          <c:showLegendKey val="0"/>
          <c:showVal val="0"/>
          <c:showCatName val="0"/>
          <c:showSerName val="0"/>
          <c:showPercent val="0"/>
          <c:showBubbleSize val="0"/>
        </c:dLbls>
        <c:gapWidth val="150"/>
        <c:axId val="108886272"/>
        <c:axId val="108900352"/>
      </c:barChart>
      <c:catAx>
        <c:axId val="108886272"/>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Arial"/>
                <a:ea typeface="Arial"/>
                <a:cs typeface="Arial"/>
              </a:defRPr>
            </a:pPr>
            <a:endParaRPr lang="en-US"/>
          </a:p>
        </c:txPr>
        <c:crossAx val="108900352"/>
        <c:crosses val="autoZero"/>
        <c:auto val="1"/>
        <c:lblAlgn val="ctr"/>
        <c:lblOffset val="100"/>
        <c:tickLblSkip val="1"/>
        <c:tickMarkSkip val="1"/>
        <c:noMultiLvlLbl val="0"/>
      </c:catAx>
      <c:valAx>
        <c:axId val="108900352"/>
        <c:scaling>
          <c:orientation val="minMax"/>
        </c:scaling>
        <c:delete val="0"/>
        <c:axPos val="b"/>
        <c:majorGridlines>
          <c:spPr>
            <a:ln w="3175">
              <a:solidFill>
                <a:srgbClr val="000000"/>
              </a:solidFill>
              <a:prstDash val="solid"/>
            </a:ln>
          </c:spPr>
        </c:majorGridlines>
        <c:numFmt formatCode="0" sourceLinked="1"/>
        <c:majorTickMark val="out"/>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Arial"/>
                <a:ea typeface="Arial"/>
                <a:cs typeface="Arial"/>
              </a:defRPr>
            </a:pPr>
            <a:endParaRPr lang="en-US"/>
          </a:p>
        </c:txPr>
        <c:crossAx val="108886272"/>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400" b="0" i="0" u="none" strike="noStrike" baseline="0">
          <a:solidFill>
            <a:srgbClr val="000000"/>
          </a:solidFill>
          <a:latin typeface="Arial"/>
          <a:ea typeface="Arial"/>
          <a:cs typeface="Arial"/>
        </a:defRPr>
      </a:pPr>
      <a:endParaRPr lang="en-US"/>
    </a:p>
  </c:txPr>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40" b="0" i="0" u="none" strike="noStrike" baseline="0">
                <a:solidFill>
                  <a:srgbClr val="000000"/>
                </a:solidFill>
                <a:latin typeface="Arial"/>
                <a:ea typeface="Arial"/>
                <a:cs typeface="Arial"/>
              </a:defRPr>
            </a:pPr>
            <a:r>
              <a:rPr lang="en-US"/>
              <a:t>Feature Importances</a:t>
            </a:r>
          </a:p>
        </c:rich>
      </c:tx>
      <c:layout>
        <c:manualLayout>
          <c:xMode val="edge"/>
          <c:yMode val="edge"/>
          <c:x val="0.37064930383231726"/>
          <c:y val="2.7692307692307693E-2"/>
        </c:manualLayout>
      </c:layout>
      <c:overlay val="0"/>
      <c:spPr>
        <a:noFill/>
        <a:ln w="25400">
          <a:noFill/>
        </a:ln>
      </c:spPr>
    </c:title>
    <c:autoTitleDeleted val="0"/>
    <c:plotArea>
      <c:layout>
        <c:manualLayout>
          <c:layoutTarget val="inner"/>
          <c:xMode val="edge"/>
          <c:yMode val="edge"/>
          <c:x val="0.1956738216300527"/>
          <c:y val="0.13692307692307693"/>
          <c:w val="0.7845712239779169"/>
          <c:h val="0.7861538461538462"/>
        </c:manualLayout>
      </c:layout>
      <c:barChart>
        <c:barDir val="bar"/>
        <c:grouping val="clustered"/>
        <c:varyColors val="0"/>
        <c:ser>
          <c:idx val="0"/>
          <c:order val="0"/>
          <c:spPr>
            <a:solidFill>
              <a:srgbClr val="9999FF"/>
            </a:solidFill>
            <a:ln w="12700">
              <a:solidFill>
                <a:srgbClr val="000000"/>
              </a:solidFill>
              <a:prstDash val="solid"/>
            </a:ln>
          </c:spPr>
          <c:invertIfNegative val="0"/>
          <c:cat>
            <c:strRef>
              <c:f>'Design QFD 2'!$F$2:$W$2</c:f>
              <c:strCache>
                <c:ptCount val="17"/>
                <c:pt idx="0">
                  <c:v>Propellant</c:v>
                </c:pt>
                <c:pt idx="1">
                  <c:v>7 hole granular</c:v>
                </c:pt>
                <c:pt idx="2">
                  <c:v>Cart case</c:v>
                </c:pt>
                <c:pt idx="3">
                  <c:v>Fin unit</c:v>
                </c:pt>
                <c:pt idx="4">
                  <c:v>Obturator</c:v>
                </c:pt>
                <c:pt idx="5">
                  <c:v>Burrelet</c:v>
                </c:pt>
                <c:pt idx="6">
                  <c:v>HE</c:v>
                </c:pt>
                <c:pt idx="7">
                  <c:v>Shutter</c:v>
                </c:pt>
                <c:pt idx="8">
                  <c:v>Detonator</c:v>
                </c:pt>
                <c:pt idx="9">
                  <c:v>Fuze Seeker</c:v>
                </c:pt>
                <c:pt idx="10">
                  <c:v>Fuze Energetic</c:v>
                </c:pt>
                <c:pt idx="11">
                  <c:v>Green yellow markings</c:v>
                </c:pt>
                <c:pt idx="12">
                  <c:v>Explosive booster</c:v>
                </c:pt>
                <c:pt idx="13">
                  <c:v>Notched Wire</c:v>
                </c:pt>
                <c:pt idx="14">
                  <c:v>Body</c:v>
                </c:pt>
                <c:pt idx="15">
                  <c:v>Tracer</c:v>
                </c:pt>
                <c:pt idx="16">
                  <c:v>Cap percussion</c:v>
                </c:pt>
              </c:strCache>
            </c:strRef>
          </c:cat>
          <c:val>
            <c:numRef>
              <c:f>'Design QFD 2'!$F$29:$V$29</c:f>
              <c:numCache>
                <c:formatCode>0</c:formatCode>
                <c:ptCount val="17"/>
                <c:pt idx="0">
                  <c:v>1040.1760580869213</c:v>
                </c:pt>
                <c:pt idx="1">
                  <c:v>1248.1226329920178</c:v>
                </c:pt>
                <c:pt idx="2">
                  <c:v>1884.0109355970947</c:v>
                </c:pt>
                <c:pt idx="3">
                  <c:v>1514.6159425291864</c:v>
                </c:pt>
                <c:pt idx="4">
                  <c:v>1900.6683617798531</c:v>
                </c:pt>
                <c:pt idx="5">
                  <c:v>1019.6591934408123</c:v>
                </c:pt>
                <c:pt idx="6">
                  <c:v>939.90827584922931</c:v>
                </c:pt>
                <c:pt idx="7">
                  <c:v>139.57976564096617</c:v>
                </c:pt>
                <c:pt idx="8">
                  <c:v>1216.3765621931409</c:v>
                </c:pt>
                <c:pt idx="9">
                  <c:v>619.55905649744477</c:v>
                </c:pt>
                <c:pt idx="10">
                  <c:v>1731.3677861169788</c:v>
                </c:pt>
                <c:pt idx="11">
                  <c:v>83.663605809694829</c:v>
                </c:pt>
                <c:pt idx="12">
                  <c:v>1561.7515630527807</c:v>
                </c:pt>
                <c:pt idx="13">
                  <c:v>948.77649863094132</c:v>
                </c:pt>
                <c:pt idx="14">
                  <c:v>2325.8301491213124</c:v>
                </c:pt>
                <c:pt idx="15">
                  <c:v>776.53949408408175</c:v>
                </c:pt>
                <c:pt idx="16">
                  <c:v>540.21229167295451</c:v>
                </c:pt>
              </c:numCache>
            </c:numRef>
          </c:val>
          <c:extLst>
            <c:ext xmlns:c16="http://schemas.microsoft.com/office/drawing/2014/chart" uri="{C3380CC4-5D6E-409C-BE32-E72D297353CC}">
              <c16:uniqueId val="{00000000-9EF3-5F4E-A98C-8DD9DB178E07}"/>
            </c:ext>
          </c:extLst>
        </c:ser>
        <c:dLbls>
          <c:showLegendKey val="0"/>
          <c:showVal val="0"/>
          <c:showCatName val="0"/>
          <c:showSerName val="0"/>
          <c:showPercent val="0"/>
          <c:showBubbleSize val="0"/>
        </c:dLbls>
        <c:gapWidth val="150"/>
        <c:axId val="115896704"/>
        <c:axId val="115898240"/>
      </c:barChart>
      <c:catAx>
        <c:axId val="115896704"/>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800" b="0" i="0" u="none" strike="noStrike" baseline="0">
                <a:solidFill>
                  <a:srgbClr val="000000"/>
                </a:solidFill>
                <a:latin typeface="Arial"/>
                <a:ea typeface="Arial"/>
                <a:cs typeface="Arial"/>
              </a:defRPr>
            </a:pPr>
            <a:endParaRPr lang="en-US"/>
          </a:p>
        </c:txPr>
        <c:crossAx val="115898240"/>
        <c:crosses val="autoZero"/>
        <c:auto val="1"/>
        <c:lblAlgn val="ctr"/>
        <c:lblOffset val="100"/>
        <c:tickLblSkip val="1"/>
        <c:tickMarkSkip val="1"/>
        <c:noMultiLvlLbl val="0"/>
      </c:catAx>
      <c:valAx>
        <c:axId val="115898240"/>
        <c:scaling>
          <c:orientation val="minMax"/>
        </c:scaling>
        <c:delete val="0"/>
        <c:axPos val="b"/>
        <c:majorGridlines>
          <c:spPr>
            <a:ln w="3175">
              <a:solidFill>
                <a:srgbClr val="000000"/>
              </a:solidFill>
              <a:prstDash val="solid"/>
            </a:ln>
          </c:spPr>
        </c:majorGridlines>
        <c:numFmt formatCode="0" sourceLinked="1"/>
        <c:majorTickMark val="out"/>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115896704"/>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700" b="0" i="0" u="none" strike="noStrike" baseline="0">
                <a:solidFill>
                  <a:srgbClr val="000000"/>
                </a:solidFill>
                <a:latin typeface="Arial"/>
                <a:ea typeface="Arial"/>
                <a:cs typeface="Arial"/>
              </a:defRPr>
            </a:pPr>
            <a:r>
              <a:rPr lang="en-US"/>
              <a:t>Control Factors</a:t>
            </a:r>
          </a:p>
        </c:rich>
      </c:tx>
      <c:layout>
        <c:manualLayout>
          <c:xMode val="edge"/>
          <c:yMode val="edge"/>
          <c:x val="0.40024381988747754"/>
          <c:y val="2.9598308668076109E-2"/>
        </c:manualLayout>
      </c:layout>
      <c:overlay val="0"/>
      <c:spPr>
        <a:noFill/>
        <a:ln w="25400">
          <a:noFill/>
        </a:ln>
      </c:spPr>
    </c:title>
    <c:autoTitleDeleted val="0"/>
    <c:plotArea>
      <c:layout>
        <c:manualLayout>
          <c:layoutTarget val="inner"/>
          <c:xMode val="edge"/>
          <c:yMode val="edge"/>
          <c:x val="0.18532035685320356"/>
          <c:y val="0.15433403805496829"/>
          <c:w val="0.77331826222452116"/>
          <c:h val="0.70401691331923888"/>
        </c:manualLayout>
      </c:layout>
      <c:barChart>
        <c:barDir val="bar"/>
        <c:grouping val="clustered"/>
        <c:varyColors val="0"/>
        <c:ser>
          <c:idx val="0"/>
          <c:order val="0"/>
          <c:spPr>
            <a:solidFill>
              <a:srgbClr val="9999FF"/>
            </a:solidFill>
            <a:ln w="12700">
              <a:solidFill>
                <a:srgbClr val="000000"/>
              </a:solidFill>
              <a:prstDash val="solid"/>
            </a:ln>
          </c:spPr>
          <c:invertIfNegative val="0"/>
          <c:cat>
            <c:strRef>
              <c:f>'Prime "What Why"'!$B$9:$B$18</c:f>
              <c:strCache>
                <c:ptCount val="6"/>
                <c:pt idx="0">
                  <c:v>Length</c:v>
                </c:pt>
                <c:pt idx="1">
                  <c:v>120 dia</c:v>
                </c:pt>
                <c:pt idx="2">
                  <c:v>Circular area Probable</c:v>
                </c:pt>
                <c:pt idx="3">
                  <c:v>Frag pattern</c:v>
                </c:pt>
                <c:pt idx="4">
                  <c:v>Upper and lower temperature</c:v>
                </c:pt>
                <c:pt idx="5">
                  <c:v>Pressure Budget</c:v>
                </c:pt>
              </c:strCache>
            </c:strRef>
          </c:cat>
          <c:val>
            <c:numRef>
              <c:f>'Prime "What Why"'!$AC$9:$AC$18</c:f>
              <c:numCache>
                <c:formatCode>General</c:formatCode>
                <c:ptCount val="10"/>
                <c:pt idx="0">
                  <c:v>8</c:v>
                </c:pt>
                <c:pt idx="1">
                  <c:v>45</c:v>
                </c:pt>
                <c:pt idx="2">
                  <c:v>864</c:v>
                </c:pt>
                <c:pt idx="3">
                  <c:v>450</c:v>
                </c:pt>
                <c:pt idx="4">
                  <c:v>96</c:v>
                </c:pt>
                <c:pt idx="5">
                  <c:v>450</c:v>
                </c:pt>
                <c:pt idx="6">
                  <c:v>0</c:v>
                </c:pt>
                <c:pt idx="7">
                  <c:v>0</c:v>
                </c:pt>
                <c:pt idx="8">
                  <c:v>0</c:v>
                </c:pt>
                <c:pt idx="9">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B5A6-4845-BCA2-44E65EE67F87}"/>
            </c:ext>
          </c:extLst>
        </c:ser>
        <c:dLbls>
          <c:showLegendKey val="0"/>
          <c:showVal val="0"/>
          <c:showCatName val="0"/>
          <c:showSerName val="0"/>
          <c:showPercent val="0"/>
          <c:showBubbleSize val="0"/>
        </c:dLbls>
        <c:gapWidth val="150"/>
        <c:axId val="116647424"/>
        <c:axId val="116648960"/>
      </c:barChart>
      <c:catAx>
        <c:axId val="116647424"/>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120" b="0" i="0" u="none" strike="noStrike" baseline="0">
                <a:solidFill>
                  <a:srgbClr val="000000"/>
                </a:solidFill>
                <a:latin typeface="Arial"/>
                <a:ea typeface="Arial"/>
                <a:cs typeface="Arial"/>
              </a:defRPr>
            </a:pPr>
            <a:endParaRPr lang="en-US"/>
          </a:p>
        </c:txPr>
        <c:crossAx val="116648960"/>
        <c:crosses val="autoZero"/>
        <c:auto val="1"/>
        <c:lblAlgn val="ctr"/>
        <c:lblOffset val="100"/>
        <c:tickLblSkip val="1"/>
        <c:tickMarkSkip val="1"/>
        <c:noMultiLvlLbl val="0"/>
      </c:catAx>
      <c:valAx>
        <c:axId val="116648960"/>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700" b="0" i="0" u="none" strike="noStrike" baseline="0">
                <a:solidFill>
                  <a:srgbClr val="000000"/>
                </a:solidFill>
                <a:latin typeface="Arial"/>
                <a:ea typeface="Arial"/>
                <a:cs typeface="Arial"/>
              </a:defRPr>
            </a:pPr>
            <a:endParaRPr lang="en-US"/>
          </a:p>
        </c:txPr>
        <c:crossAx val="116647424"/>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700" b="0" i="0" u="none" strike="noStrike" baseline="0">
          <a:solidFill>
            <a:srgbClr val="000000"/>
          </a:solidFill>
          <a:latin typeface="Arial"/>
          <a:ea typeface="Arial"/>
          <a:cs typeface="Arial"/>
        </a:defRPr>
      </a:pPr>
      <a:endParaRPr lang="en-US"/>
    </a:p>
  </c:txPr>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425" b="0" i="0" u="none" strike="noStrike" baseline="0">
                <a:solidFill>
                  <a:srgbClr val="000000"/>
                </a:solidFill>
                <a:latin typeface="Arial"/>
                <a:ea typeface="Arial"/>
                <a:cs typeface="Arial"/>
              </a:defRPr>
            </a:pPr>
            <a:r>
              <a:rPr lang="en-US"/>
              <a:t>Noise Factors</a:t>
            </a:r>
          </a:p>
        </c:rich>
      </c:tx>
      <c:layout>
        <c:manualLayout>
          <c:xMode val="edge"/>
          <c:yMode val="edge"/>
          <c:x val="0.41860465116279072"/>
          <c:y val="2.694136291600634E-2"/>
        </c:manualLayout>
      </c:layout>
      <c:overlay val="0"/>
      <c:spPr>
        <a:noFill/>
        <a:ln w="25400">
          <a:noFill/>
        </a:ln>
      </c:spPr>
    </c:title>
    <c:autoTitleDeleted val="0"/>
    <c:plotArea>
      <c:layout>
        <c:manualLayout>
          <c:layoutTarget val="inner"/>
          <c:xMode val="edge"/>
          <c:yMode val="edge"/>
          <c:x val="3.6086580615280812E-2"/>
          <c:y val="0.12515393853183227"/>
          <c:w val="0.95268644747393749"/>
          <c:h val="0.46845705520009173"/>
        </c:manualLayout>
      </c:layout>
      <c:barChart>
        <c:barDir val="col"/>
        <c:grouping val="clustered"/>
        <c:varyColors val="0"/>
        <c:ser>
          <c:idx val="0"/>
          <c:order val="0"/>
          <c:spPr>
            <a:solidFill>
              <a:srgbClr val="9999FF"/>
            </a:solidFill>
            <a:ln w="12700">
              <a:solidFill>
                <a:srgbClr val="000000"/>
              </a:solidFill>
              <a:prstDash val="solid"/>
            </a:ln>
          </c:spPr>
          <c:invertIfNegative val="0"/>
          <c:cat>
            <c:strRef>
              <c:f>'Prime "What Why"'!$D$8:$AA$8</c:f>
              <c:strCache>
                <c:ptCount val="21"/>
                <c:pt idx="0">
                  <c:v>Manufacturing Variation</c:v>
                </c:pt>
                <c:pt idx="1">
                  <c:v>Variation in fill Density</c:v>
                </c:pt>
                <c:pt idx="2">
                  <c:v>Material Dimensional Variation</c:v>
                </c:pt>
                <c:pt idx="3">
                  <c:v>Propellant vivacity</c:v>
                </c:pt>
                <c:pt idx="4">
                  <c:v>Case size variation</c:v>
                </c:pt>
                <c:pt idx="5">
                  <c:v>Fin material variation</c:v>
                </c:pt>
                <c:pt idx="6">
                  <c:v>Assembly misalignment</c:v>
                </c:pt>
                <c:pt idx="7">
                  <c:v>Propellant Dimensional Variation</c:v>
                </c:pt>
                <c:pt idx="8">
                  <c:v>Material Property Variation</c:v>
                </c:pt>
                <c:pt idx="9">
                  <c:v>Barrel Wear</c:v>
                </c:pt>
                <c:pt idx="10">
                  <c:v>Ageing of propellant</c:v>
                </c:pt>
                <c:pt idx="11">
                  <c:v>Ageing of the initiation system</c:v>
                </c:pt>
                <c:pt idx="12">
                  <c:v>Debris Build up</c:v>
                </c:pt>
                <c:pt idx="13">
                  <c:v>Chamber wear</c:v>
                </c:pt>
                <c:pt idx="16">
                  <c:v>Barrel Temperature</c:v>
                </c:pt>
                <c:pt idx="17">
                  <c:v>Differential Temperature</c:v>
                </c:pt>
                <c:pt idx="18">
                  <c:v>Wind speed</c:v>
                </c:pt>
                <c:pt idx="19">
                  <c:v>Dust/ sand / grit / Salt</c:v>
                </c:pt>
                <c:pt idx="20">
                  <c:v>Opposition mobility</c:v>
                </c:pt>
              </c:strCache>
            </c:strRef>
          </c:cat>
          <c:val>
            <c:numRef>
              <c:f>'Prime "What Why"'!$D$19:$AA$19</c:f>
              <c:numCache>
                <c:formatCode>General</c:formatCode>
                <c:ptCount val="24"/>
                <c:pt idx="0">
                  <c:v>136</c:v>
                </c:pt>
                <c:pt idx="1">
                  <c:v>39</c:v>
                </c:pt>
                <c:pt idx="2">
                  <c:v>49</c:v>
                </c:pt>
                <c:pt idx="3">
                  <c:v>162</c:v>
                </c:pt>
                <c:pt idx="4">
                  <c:v>66</c:v>
                </c:pt>
                <c:pt idx="5">
                  <c:v>108</c:v>
                </c:pt>
                <c:pt idx="6">
                  <c:v>147</c:v>
                </c:pt>
                <c:pt idx="7">
                  <c:v>162</c:v>
                </c:pt>
                <c:pt idx="8">
                  <c:v>198</c:v>
                </c:pt>
                <c:pt idx="9">
                  <c:v>189</c:v>
                </c:pt>
                <c:pt idx="10">
                  <c:v>117</c:v>
                </c:pt>
                <c:pt idx="11">
                  <c:v>81</c:v>
                </c:pt>
                <c:pt idx="12">
                  <c:v>63</c:v>
                </c:pt>
                <c:pt idx="13">
                  <c:v>63</c:v>
                </c:pt>
                <c:pt idx="14">
                  <c:v>0</c:v>
                </c:pt>
                <c:pt idx="15">
                  <c:v>0</c:v>
                </c:pt>
                <c:pt idx="16">
                  <c:v>45</c:v>
                </c:pt>
                <c:pt idx="17">
                  <c:v>108</c:v>
                </c:pt>
                <c:pt idx="18">
                  <c:v>27</c:v>
                </c:pt>
                <c:pt idx="19">
                  <c:v>72</c:v>
                </c:pt>
                <c:pt idx="20">
                  <c:v>81</c:v>
                </c:pt>
                <c:pt idx="21">
                  <c:v>0</c:v>
                </c:pt>
                <c:pt idx="22">
                  <c:v>0</c:v>
                </c:pt>
                <c:pt idx="23">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2D8A-4E4E-ABC1-289DF287F140}"/>
            </c:ext>
          </c:extLst>
        </c:ser>
        <c:dLbls>
          <c:showLegendKey val="0"/>
          <c:showVal val="0"/>
          <c:showCatName val="0"/>
          <c:showSerName val="0"/>
          <c:showPercent val="0"/>
          <c:showBubbleSize val="0"/>
        </c:dLbls>
        <c:gapWidth val="150"/>
        <c:axId val="117657984"/>
        <c:axId val="117659520"/>
      </c:barChart>
      <c:catAx>
        <c:axId val="117657984"/>
        <c:scaling>
          <c:orientation val="minMax"/>
        </c:scaling>
        <c:delete val="0"/>
        <c:axPos val="b"/>
        <c:numFmt formatCode="General" sourceLinked="1"/>
        <c:majorTickMark val="out"/>
        <c:minorTickMark val="none"/>
        <c:tickLblPos val="nextTo"/>
        <c:spPr>
          <a:ln w="3175">
            <a:solidFill>
              <a:srgbClr val="000000"/>
            </a:solidFill>
            <a:prstDash val="solid"/>
          </a:ln>
        </c:spPr>
        <c:txPr>
          <a:bodyPr rot="-5400000" vert="horz"/>
          <a:lstStyle/>
          <a:p>
            <a:pPr>
              <a:defRPr sz="1390" b="0" i="0" u="none" strike="noStrike" baseline="0">
                <a:solidFill>
                  <a:srgbClr val="000000"/>
                </a:solidFill>
                <a:latin typeface="Arial"/>
                <a:ea typeface="Arial"/>
                <a:cs typeface="Arial"/>
              </a:defRPr>
            </a:pPr>
            <a:endParaRPr lang="en-US"/>
          </a:p>
        </c:txPr>
        <c:crossAx val="117659520"/>
        <c:crosses val="autoZero"/>
        <c:auto val="1"/>
        <c:lblAlgn val="ctr"/>
        <c:lblOffset val="100"/>
        <c:tickLblSkip val="1"/>
        <c:tickMarkSkip val="1"/>
        <c:noMultiLvlLbl val="0"/>
      </c:catAx>
      <c:valAx>
        <c:axId val="117659520"/>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en-US"/>
          </a:p>
        </c:txPr>
        <c:crossAx val="117657984"/>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425" b="0" i="0" u="none" strike="noStrike" baseline="0">
          <a:solidFill>
            <a:srgbClr val="000000"/>
          </a:solidFill>
          <a:latin typeface="Arial"/>
          <a:ea typeface="Arial"/>
          <a:cs typeface="Arial"/>
        </a:defRPr>
      </a:pPr>
      <a:endParaRPr lang="en-US"/>
    </a:p>
  </c:txPr>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bar"/>
        <c:grouping val="clustered"/>
        <c:varyColors val="0"/>
        <c:ser>
          <c:idx val="0"/>
          <c:order val="0"/>
          <c:tx>
            <c:v>Control Factors</c:v>
          </c:tx>
          <c:invertIfNegative val="0"/>
          <c:cat>
            <c:strRef>
              <c:f>'What Why 2'!$B$9:$B$15</c:f>
              <c:strCache>
                <c:ptCount val="7"/>
                <c:pt idx="0">
                  <c:v>C g Location</c:v>
                </c:pt>
                <c:pt idx="1">
                  <c:v>Aero Profile</c:v>
                </c:pt>
                <c:pt idx="2">
                  <c:v>Precession</c:v>
                </c:pt>
                <c:pt idx="3">
                  <c:v>Nutation</c:v>
                </c:pt>
                <c:pt idx="4">
                  <c:v>Pressure Time curves</c:v>
                </c:pt>
                <c:pt idx="5">
                  <c:v>Mass</c:v>
                </c:pt>
                <c:pt idx="6">
                  <c:v>Obturation</c:v>
                </c:pt>
              </c:strCache>
            </c:strRef>
          </c:cat>
          <c:val>
            <c:numRef>
              <c:f>'What Why 2'!$AC$9:$AC$15</c:f>
              <c:numCache>
                <c:formatCode>General</c:formatCode>
                <c:ptCount val="7"/>
                <c:pt idx="0">
                  <c:v>99</c:v>
                </c:pt>
                <c:pt idx="1">
                  <c:v>45</c:v>
                </c:pt>
                <c:pt idx="2">
                  <c:v>351</c:v>
                </c:pt>
                <c:pt idx="3">
                  <c:v>324</c:v>
                </c:pt>
                <c:pt idx="4">
                  <c:v>459</c:v>
                </c:pt>
                <c:pt idx="5">
                  <c:v>10</c:v>
                </c:pt>
                <c:pt idx="6">
                  <c:v>210</c:v>
                </c:pt>
              </c:numCache>
            </c:numRef>
          </c:val>
          <c:extLst>
            <c:ext xmlns:c16="http://schemas.microsoft.com/office/drawing/2014/chart" uri="{C3380CC4-5D6E-409C-BE32-E72D297353CC}">
              <c16:uniqueId val="{00000000-FCA5-3B41-B32F-5A5C99220020}"/>
            </c:ext>
          </c:extLst>
        </c:ser>
        <c:dLbls>
          <c:showLegendKey val="0"/>
          <c:showVal val="0"/>
          <c:showCatName val="0"/>
          <c:showSerName val="0"/>
          <c:showPercent val="0"/>
          <c:showBubbleSize val="0"/>
        </c:dLbls>
        <c:gapWidth val="150"/>
        <c:axId val="117351552"/>
        <c:axId val="117353088"/>
      </c:barChart>
      <c:catAx>
        <c:axId val="117351552"/>
        <c:scaling>
          <c:orientation val="minMax"/>
        </c:scaling>
        <c:delete val="0"/>
        <c:axPos val="l"/>
        <c:numFmt formatCode="General" sourceLinked="0"/>
        <c:majorTickMark val="out"/>
        <c:minorTickMark val="none"/>
        <c:tickLblPos val="nextTo"/>
        <c:txPr>
          <a:bodyPr/>
          <a:lstStyle/>
          <a:p>
            <a:pPr>
              <a:defRPr sz="1400" baseline="0"/>
            </a:pPr>
            <a:endParaRPr lang="en-US"/>
          </a:p>
        </c:txPr>
        <c:crossAx val="117353088"/>
        <c:crosses val="autoZero"/>
        <c:auto val="1"/>
        <c:lblAlgn val="ctr"/>
        <c:lblOffset val="100"/>
        <c:noMultiLvlLbl val="0"/>
      </c:catAx>
      <c:valAx>
        <c:axId val="117353088"/>
        <c:scaling>
          <c:orientation val="minMax"/>
        </c:scaling>
        <c:delete val="0"/>
        <c:axPos val="b"/>
        <c:majorGridlines/>
        <c:numFmt formatCode="General" sourceLinked="1"/>
        <c:majorTickMark val="out"/>
        <c:minorTickMark val="none"/>
        <c:tickLblPos val="nextTo"/>
        <c:crossAx val="117351552"/>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col"/>
        <c:grouping val="clustered"/>
        <c:varyColors val="0"/>
        <c:ser>
          <c:idx val="0"/>
          <c:order val="0"/>
          <c:tx>
            <c:v>Noise Factors</c:v>
          </c:tx>
          <c:invertIfNegative val="0"/>
          <c:cat>
            <c:strRef>
              <c:f>'What Why 2'!$D$8:$X$8</c:f>
              <c:strCache>
                <c:ptCount val="21"/>
                <c:pt idx="0">
                  <c:v>Manufacturing Variation</c:v>
                </c:pt>
                <c:pt idx="1">
                  <c:v>Variation in fill Density</c:v>
                </c:pt>
                <c:pt idx="2">
                  <c:v>Material Dimensional Variation</c:v>
                </c:pt>
                <c:pt idx="3">
                  <c:v>Propellant vivacity</c:v>
                </c:pt>
                <c:pt idx="4">
                  <c:v>Case size variation</c:v>
                </c:pt>
                <c:pt idx="5">
                  <c:v>Fin material variation</c:v>
                </c:pt>
                <c:pt idx="6">
                  <c:v>Propellant Dimensional Variation</c:v>
                </c:pt>
                <c:pt idx="7">
                  <c:v>Assembly misalignment</c:v>
                </c:pt>
                <c:pt idx="8">
                  <c:v>Material Property Variation</c:v>
                </c:pt>
                <c:pt idx="9">
                  <c:v>Barrel Wear</c:v>
                </c:pt>
                <c:pt idx="10">
                  <c:v>Ageing of propellant</c:v>
                </c:pt>
                <c:pt idx="11">
                  <c:v>Ageing of the initiation system</c:v>
                </c:pt>
                <c:pt idx="12">
                  <c:v>Debris Build up</c:v>
                </c:pt>
                <c:pt idx="13">
                  <c:v>Chamber wear</c:v>
                </c:pt>
                <c:pt idx="16">
                  <c:v>Barrel Temperature</c:v>
                </c:pt>
                <c:pt idx="17">
                  <c:v>Differential Temperature</c:v>
                </c:pt>
                <c:pt idx="18">
                  <c:v>Wind speed</c:v>
                </c:pt>
                <c:pt idx="19">
                  <c:v>Dust/ sand / grit / Salt</c:v>
                </c:pt>
                <c:pt idx="20">
                  <c:v>Opposition mobility</c:v>
                </c:pt>
              </c:strCache>
            </c:strRef>
          </c:cat>
          <c:val>
            <c:numRef>
              <c:f>'What Why 2'!$D$19:$X$19</c:f>
              <c:numCache>
                <c:formatCode>General</c:formatCode>
                <c:ptCount val="21"/>
                <c:pt idx="0">
                  <c:v>93</c:v>
                </c:pt>
                <c:pt idx="1">
                  <c:v>48</c:v>
                </c:pt>
                <c:pt idx="2">
                  <c:v>226</c:v>
                </c:pt>
                <c:pt idx="3">
                  <c:v>162</c:v>
                </c:pt>
                <c:pt idx="4">
                  <c:v>54</c:v>
                </c:pt>
                <c:pt idx="5">
                  <c:v>171</c:v>
                </c:pt>
                <c:pt idx="6">
                  <c:v>135</c:v>
                </c:pt>
                <c:pt idx="7">
                  <c:v>63</c:v>
                </c:pt>
                <c:pt idx="8">
                  <c:v>21</c:v>
                </c:pt>
                <c:pt idx="9">
                  <c:v>108</c:v>
                </c:pt>
                <c:pt idx="10">
                  <c:v>90</c:v>
                </c:pt>
                <c:pt idx="11">
                  <c:v>27</c:v>
                </c:pt>
                <c:pt idx="12">
                  <c:v>27</c:v>
                </c:pt>
                <c:pt idx="13">
                  <c:v>54</c:v>
                </c:pt>
                <c:pt idx="14">
                  <c:v>0</c:v>
                </c:pt>
                <c:pt idx="15">
                  <c:v>0</c:v>
                </c:pt>
                <c:pt idx="16">
                  <c:v>36</c:v>
                </c:pt>
                <c:pt idx="17">
                  <c:v>165</c:v>
                </c:pt>
                <c:pt idx="18">
                  <c:v>9</c:v>
                </c:pt>
                <c:pt idx="19">
                  <c:v>9</c:v>
                </c:pt>
                <c:pt idx="20">
                  <c:v>0</c:v>
                </c:pt>
              </c:numCache>
            </c:numRef>
          </c:val>
          <c:extLst>
            <c:ext xmlns:c16="http://schemas.microsoft.com/office/drawing/2014/chart" uri="{C3380CC4-5D6E-409C-BE32-E72D297353CC}">
              <c16:uniqueId val="{00000000-1133-9D46-A1E5-2A0126DE18C2}"/>
            </c:ext>
          </c:extLst>
        </c:ser>
        <c:dLbls>
          <c:showLegendKey val="0"/>
          <c:showVal val="0"/>
          <c:showCatName val="0"/>
          <c:showSerName val="0"/>
          <c:showPercent val="0"/>
          <c:showBubbleSize val="0"/>
        </c:dLbls>
        <c:gapWidth val="150"/>
        <c:axId val="117372800"/>
        <c:axId val="117374336"/>
      </c:barChart>
      <c:catAx>
        <c:axId val="117372800"/>
        <c:scaling>
          <c:orientation val="minMax"/>
        </c:scaling>
        <c:delete val="0"/>
        <c:axPos val="b"/>
        <c:numFmt formatCode="General" sourceLinked="0"/>
        <c:majorTickMark val="out"/>
        <c:minorTickMark val="none"/>
        <c:tickLblPos val="nextTo"/>
        <c:txPr>
          <a:bodyPr/>
          <a:lstStyle/>
          <a:p>
            <a:pPr>
              <a:defRPr sz="1400" baseline="0"/>
            </a:pPr>
            <a:endParaRPr lang="en-US"/>
          </a:p>
        </c:txPr>
        <c:crossAx val="117374336"/>
        <c:crosses val="autoZero"/>
        <c:auto val="1"/>
        <c:lblAlgn val="ctr"/>
        <c:lblOffset val="100"/>
        <c:noMultiLvlLbl val="0"/>
      </c:catAx>
      <c:valAx>
        <c:axId val="117374336"/>
        <c:scaling>
          <c:orientation val="minMax"/>
        </c:scaling>
        <c:delete val="0"/>
        <c:axPos val="l"/>
        <c:majorGridlines/>
        <c:numFmt formatCode="General" sourceLinked="1"/>
        <c:majorTickMark val="out"/>
        <c:minorTickMark val="none"/>
        <c:tickLblPos val="nextTo"/>
        <c:crossAx val="11737280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bar"/>
        <c:grouping val="clustered"/>
        <c:varyColors val="0"/>
        <c:ser>
          <c:idx val="0"/>
          <c:order val="0"/>
          <c:tx>
            <c:v>Control Factors</c:v>
          </c:tx>
          <c:invertIfNegative val="0"/>
          <c:cat>
            <c:strRef>
              <c:f>'what why 3 (Target Defeat)'!$B$9:$B$13</c:f>
              <c:strCache>
                <c:ptCount val="5"/>
                <c:pt idx="0">
                  <c:v>Frag Mass</c:v>
                </c:pt>
                <c:pt idx="1">
                  <c:v>Polar Plot</c:v>
                </c:pt>
                <c:pt idx="2">
                  <c:v>Velocity</c:v>
                </c:pt>
                <c:pt idx="3">
                  <c:v>Impact Energy</c:v>
                </c:pt>
                <c:pt idx="4">
                  <c:v>Fuze Delay</c:v>
                </c:pt>
              </c:strCache>
            </c:strRef>
          </c:cat>
          <c:val>
            <c:numRef>
              <c:f>'what why 3 (Target Defeat)'!$AE$9:$AE$13</c:f>
              <c:numCache>
                <c:formatCode>General</c:formatCode>
                <c:ptCount val="5"/>
                <c:pt idx="0">
                  <c:v>114</c:v>
                </c:pt>
                <c:pt idx="1">
                  <c:v>52</c:v>
                </c:pt>
                <c:pt idx="2">
                  <c:v>17</c:v>
                </c:pt>
                <c:pt idx="3">
                  <c:v>135</c:v>
                </c:pt>
                <c:pt idx="4">
                  <c:v>405</c:v>
                </c:pt>
              </c:numCache>
            </c:numRef>
          </c:val>
          <c:extLst>
            <c:ext xmlns:c16="http://schemas.microsoft.com/office/drawing/2014/chart" uri="{C3380CC4-5D6E-409C-BE32-E72D297353CC}">
              <c16:uniqueId val="{00000000-1592-E140-AD98-CF3BB4716725}"/>
            </c:ext>
          </c:extLst>
        </c:ser>
        <c:dLbls>
          <c:showLegendKey val="0"/>
          <c:showVal val="0"/>
          <c:showCatName val="0"/>
          <c:showSerName val="0"/>
          <c:showPercent val="0"/>
          <c:showBubbleSize val="0"/>
        </c:dLbls>
        <c:gapWidth val="150"/>
        <c:axId val="115751552"/>
        <c:axId val="115761536"/>
      </c:barChart>
      <c:catAx>
        <c:axId val="115751552"/>
        <c:scaling>
          <c:orientation val="minMax"/>
        </c:scaling>
        <c:delete val="0"/>
        <c:axPos val="l"/>
        <c:numFmt formatCode="General" sourceLinked="0"/>
        <c:majorTickMark val="out"/>
        <c:minorTickMark val="none"/>
        <c:tickLblPos val="nextTo"/>
        <c:txPr>
          <a:bodyPr/>
          <a:lstStyle/>
          <a:p>
            <a:pPr>
              <a:defRPr sz="1400" baseline="0"/>
            </a:pPr>
            <a:endParaRPr lang="en-US"/>
          </a:p>
        </c:txPr>
        <c:crossAx val="115761536"/>
        <c:crosses val="autoZero"/>
        <c:auto val="1"/>
        <c:lblAlgn val="ctr"/>
        <c:lblOffset val="100"/>
        <c:noMultiLvlLbl val="0"/>
      </c:catAx>
      <c:valAx>
        <c:axId val="115761536"/>
        <c:scaling>
          <c:orientation val="minMax"/>
        </c:scaling>
        <c:delete val="0"/>
        <c:axPos val="b"/>
        <c:majorGridlines/>
        <c:numFmt formatCode="General" sourceLinked="1"/>
        <c:majorTickMark val="out"/>
        <c:minorTickMark val="none"/>
        <c:tickLblPos val="nextTo"/>
        <c:crossAx val="115751552"/>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col"/>
        <c:grouping val="clustered"/>
        <c:varyColors val="0"/>
        <c:ser>
          <c:idx val="0"/>
          <c:order val="0"/>
          <c:tx>
            <c:v>Noise Factors</c:v>
          </c:tx>
          <c:invertIfNegative val="0"/>
          <c:cat>
            <c:strRef>
              <c:f>'what why 3 (Target Defeat)'!$F$8:$AA$8</c:f>
              <c:strCache>
                <c:ptCount val="22"/>
                <c:pt idx="0">
                  <c:v>Shell Mtl</c:v>
                </c:pt>
                <c:pt idx="1">
                  <c:v>Shell dimension</c:v>
                </c:pt>
                <c:pt idx="2">
                  <c:v>Frag aid Material</c:v>
                </c:pt>
                <c:pt idx="3">
                  <c:v>Frag aid dimensions</c:v>
                </c:pt>
                <c:pt idx="4">
                  <c:v>Explosive batch to batch</c:v>
                </c:pt>
                <c:pt idx="5">
                  <c:v>Fill Variation</c:v>
                </c:pt>
                <c:pt idx="6">
                  <c:v>Explosive train miss assembly</c:v>
                </c:pt>
                <c:pt idx="9">
                  <c:v>Barrel wear</c:v>
                </c:pt>
                <c:pt idx="10">
                  <c:v>Ageing of Explosive</c:v>
                </c:pt>
                <c:pt idx="11">
                  <c:v>Age of initiators</c:v>
                </c:pt>
                <c:pt idx="12">
                  <c:v>Deterioration in fuze components</c:v>
                </c:pt>
                <c:pt idx="13">
                  <c:v>Internal corrosion</c:v>
                </c:pt>
                <c:pt idx="16">
                  <c:v>Temperature</c:v>
                </c:pt>
                <c:pt idx="17">
                  <c:v>Humidity </c:v>
                </c:pt>
                <c:pt idx="18">
                  <c:v>Air density</c:v>
                </c:pt>
                <c:pt idx="19">
                  <c:v>opposition mobility</c:v>
                </c:pt>
                <c:pt idx="20">
                  <c:v>target variability</c:v>
                </c:pt>
                <c:pt idx="21">
                  <c:v>Operator error fuze set</c:v>
                </c:pt>
              </c:strCache>
            </c:strRef>
          </c:cat>
          <c:val>
            <c:numRef>
              <c:f>'what why 3 (Target Defeat)'!$F$19:$AA$19</c:f>
              <c:numCache>
                <c:formatCode>General</c:formatCode>
                <c:ptCount val="22"/>
                <c:pt idx="0">
                  <c:v>19</c:v>
                </c:pt>
                <c:pt idx="1">
                  <c:v>6</c:v>
                </c:pt>
                <c:pt idx="2">
                  <c:v>18</c:v>
                </c:pt>
                <c:pt idx="3">
                  <c:v>39</c:v>
                </c:pt>
                <c:pt idx="4">
                  <c:v>13</c:v>
                </c:pt>
                <c:pt idx="5">
                  <c:v>13</c:v>
                </c:pt>
                <c:pt idx="6">
                  <c:v>27</c:v>
                </c:pt>
                <c:pt idx="7">
                  <c:v>0</c:v>
                </c:pt>
                <c:pt idx="8">
                  <c:v>0</c:v>
                </c:pt>
                <c:pt idx="9">
                  <c:v>1</c:v>
                </c:pt>
                <c:pt idx="10">
                  <c:v>13</c:v>
                </c:pt>
                <c:pt idx="11">
                  <c:v>81</c:v>
                </c:pt>
                <c:pt idx="12">
                  <c:v>81</c:v>
                </c:pt>
                <c:pt idx="13">
                  <c:v>39</c:v>
                </c:pt>
                <c:pt idx="14">
                  <c:v>0</c:v>
                </c:pt>
                <c:pt idx="15">
                  <c:v>0</c:v>
                </c:pt>
                <c:pt idx="16">
                  <c:v>31</c:v>
                </c:pt>
                <c:pt idx="17">
                  <c:v>0</c:v>
                </c:pt>
                <c:pt idx="18">
                  <c:v>54</c:v>
                </c:pt>
                <c:pt idx="19">
                  <c:v>0</c:v>
                </c:pt>
                <c:pt idx="20">
                  <c:v>198</c:v>
                </c:pt>
                <c:pt idx="21">
                  <c:v>90</c:v>
                </c:pt>
              </c:numCache>
            </c:numRef>
          </c:val>
          <c:extLst>
            <c:ext xmlns:c16="http://schemas.microsoft.com/office/drawing/2014/chart" uri="{C3380CC4-5D6E-409C-BE32-E72D297353CC}">
              <c16:uniqueId val="{00000000-85DF-D74F-B065-AA0EDF57523C}"/>
            </c:ext>
          </c:extLst>
        </c:ser>
        <c:dLbls>
          <c:showLegendKey val="0"/>
          <c:showVal val="0"/>
          <c:showCatName val="0"/>
          <c:showSerName val="0"/>
          <c:showPercent val="0"/>
          <c:showBubbleSize val="0"/>
        </c:dLbls>
        <c:gapWidth val="150"/>
        <c:axId val="117507200"/>
        <c:axId val="117508736"/>
      </c:barChart>
      <c:catAx>
        <c:axId val="117507200"/>
        <c:scaling>
          <c:orientation val="minMax"/>
        </c:scaling>
        <c:delete val="0"/>
        <c:axPos val="b"/>
        <c:numFmt formatCode="General" sourceLinked="0"/>
        <c:majorTickMark val="out"/>
        <c:minorTickMark val="none"/>
        <c:tickLblPos val="nextTo"/>
        <c:txPr>
          <a:bodyPr/>
          <a:lstStyle/>
          <a:p>
            <a:pPr>
              <a:defRPr sz="1400" baseline="0"/>
            </a:pPr>
            <a:endParaRPr lang="en-US"/>
          </a:p>
        </c:txPr>
        <c:crossAx val="117508736"/>
        <c:crosses val="autoZero"/>
        <c:auto val="1"/>
        <c:lblAlgn val="ctr"/>
        <c:lblOffset val="100"/>
        <c:noMultiLvlLbl val="0"/>
      </c:catAx>
      <c:valAx>
        <c:axId val="117508736"/>
        <c:scaling>
          <c:orientation val="minMax"/>
        </c:scaling>
        <c:delete val="0"/>
        <c:axPos val="l"/>
        <c:majorGridlines/>
        <c:numFmt formatCode="General" sourceLinked="1"/>
        <c:majorTickMark val="out"/>
        <c:minorTickMark val="none"/>
        <c:tickLblPos val="nextTo"/>
        <c:crossAx val="11750720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bar"/>
        <c:grouping val="clustered"/>
        <c:varyColors val="0"/>
        <c:ser>
          <c:idx val="0"/>
          <c:order val="0"/>
          <c:tx>
            <c:v>Control Factors</c:v>
          </c:tx>
          <c:invertIfNegative val="0"/>
          <c:cat>
            <c:strRef>
              <c:f>'What Why 3.1 (Building)'!$B$9:$B$16</c:f>
              <c:strCache>
                <c:ptCount val="8"/>
                <c:pt idx="0">
                  <c:v>Amount of Explosive</c:v>
                </c:pt>
                <c:pt idx="1">
                  <c:v>Type of Explosive</c:v>
                </c:pt>
                <c:pt idx="2">
                  <c:v>Fragment Size</c:v>
                </c:pt>
                <c:pt idx="3">
                  <c:v>Strength of nose area</c:v>
                </c:pt>
                <c:pt idx="4">
                  <c:v>Nose Geometry </c:v>
                </c:pt>
                <c:pt idx="5">
                  <c:v>Nose material</c:v>
                </c:pt>
                <c:pt idx="6">
                  <c:v>Fuze type</c:v>
                </c:pt>
                <c:pt idx="7">
                  <c:v>Fuze energetics</c:v>
                </c:pt>
              </c:strCache>
            </c:strRef>
          </c:cat>
          <c:val>
            <c:numRef>
              <c:f>'What Why 3.1 (Building)'!$AC$9:$AC$16</c:f>
              <c:numCache>
                <c:formatCode>General</c:formatCode>
                <c:ptCount val="8"/>
                <c:pt idx="0">
                  <c:v>10</c:v>
                </c:pt>
                <c:pt idx="1">
                  <c:v>270</c:v>
                </c:pt>
                <c:pt idx="2">
                  <c:v>135</c:v>
                </c:pt>
                <c:pt idx="3">
                  <c:v>243</c:v>
                </c:pt>
                <c:pt idx="4">
                  <c:v>54</c:v>
                </c:pt>
                <c:pt idx="5">
                  <c:v>108</c:v>
                </c:pt>
                <c:pt idx="6">
                  <c:v>144</c:v>
                </c:pt>
                <c:pt idx="7">
                  <c:v>198</c:v>
                </c:pt>
              </c:numCache>
            </c:numRef>
          </c:val>
          <c:extLst>
            <c:ext xmlns:c16="http://schemas.microsoft.com/office/drawing/2014/chart" uri="{C3380CC4-5D6E-409C-BE32-E72D297353CC}">
              <c16:uniqueId val="{00000000-8C39-9B47-836C-3B1DE0123C6F}"/>
            </c:ext>
          </c:extLst>
        </c:ser>
        <c:dLbls>
          <c:showLegendKey val="0"/>
          <c:showVal val="0"/>
          <c:showCatName val="0"/>
          <c:showSerName val="0"/>
          <c:showPercent val="0"/>
          <c:showBubbleSize val="0"/>
        </c:dLbls>
        <c:gapWidth val="150"/>
        <c:axId val="117940608"/>
        <c:axId val="117942144"/>
      </c:barChart>
      <c:catAx>
        <c:axId val="117940608"/>
        <c:scaling>
          <c:orientation val="minMax"/>
        </c:scaling>
        <c:delete val="0"/>
        <c:axPos val="l"/>
        <c:numFmt formatCode="General" sourceLinked="0"/>
        <c:majorTickMark val="out"/>
        <c:minorTickMark val="none"/>
        <c:tickLblPos val="nextTo"/>
        <c:txPr>
          <a:bodyPr/>
          <a:lstStyle/>
          <a:p>
            <a:pPr>
              <a:defRPr sz="1400" baseline="0"/>
            </a:pPr>
            <a:endParaRPr lang="en-US"/>
          </a:p>
        </c:txPr>
        <c:crossAx val="117942144"/>
        <c:crosses val="autoZero"/>
        <c:auto val="1"/>
        <c:lblAlgn val="ctr"/>
        <c:lblOffset val="100"/>
        <c:noMultiLvlLbl val="0"/>
      </c:catAx>
      <c:valAx>
        <c:axId val="117942144"/>
        <c:scaling>
          <c:orientation val="minMax"/>
        </c:scaling>
        <c:delete val="0"/>
        <c:axPos val="b"/>
        <c:majorGridlines/>
        <c:numFmt formatCode="General" sourceLinked="1"/>
        <c:majorTickMark val="out"/>
        <c:minorTickMark val="none"/>
        <c:tickLblPos val="nextTo"/>
        <c:crossAx val="117940608"/>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col"/>
        <c:grouping val="clustered"/>
        <c:varyColors val="0"/>
        <c:ser>
          <c:idx val="0"/>
          <c:order val="0"/>
          <c:tx>
            <c:v>Noise Factors</c:v>
          </c:tx>
          <c:invertIfNegative val="0"/>
          <c:cat>
            <c:strRef>
              <c:f>'What Why 3.1 (Building)'!$D$8:$Y$8</c:f>
              <c:strCache>
                <c:ptCount val="22"/>
                <c:pt idx="0">
                  <c:v>Shell Mtl</c:v>
                </c:pt>
                <c:pt idx="1">
                  <c:v>Shell dimension</c:v>
                </c:pt>
                <c:pt idx="2">
                  <c:v>Frag aid Material</c:v>
                </c:pt>
                <c:pt idx="3">
                  <c:v>Frag aid dimensions</c:v>
                </c:pt>
                <c:pt idx="4">
                  <c:v>Explosive batch to batch</c:v>
                </c:pt>
                <c:pt idx="5">
                  <c:v>Fill Variation</c:v>
                </c:pt>
                <c:pt idx="6">
                  <c:v>Explosive train miss assembly</c:v>
                </c:pt>
                <c:pt idx="9">
                  <c:v>Barrel wear</c:v>
                </c:pt>
                <c:pt idx="10">
                  <c:v>Ageing of Explosive</c:v>
                </c:pt>
                <c:pt idx="11">
                  <c:v>Age of initiators</c:v>
                </c:pt>
                <c:pt idx="12">
                  <c:v>Deterioration in fuze components</c:v>
                </c:pt>
                <c:pt idx="13">
                  <c:v>Internal corrosion</c:v>
                </c:pt>
                <c:pt idx="16">
                  <c:v>Temperature</c:v>
                </c:pt>
                <c:pt idx="17">
                  <c:v>Humidity </c:v>
                </c:pt>
                <c:pt idx="18">
                  <c:v>Air density</c:v>
                </c:pt>
                <c:pt idx="19">
                  <c:v>opposition mobility</c:v>
                </c:pt>
                <c:pt idx="20">
                  <c:v>target variability</c:v>
                </c:pt>
                <c:pt idx="21">
                  <c:v>Operator error fuze set</c:v>
                </c:pt>
              </c:strCache>
            </c:strRef>
          </c:cat>
          <c:val>
            <c:numRef>
              <c:f>'What Why 3.1 (Building)'!$D$19:$Y$19</c:f>
              <c:numCache>
                <c:formatCode>General</c:formatCode>
                <c:ptCount val="22"/>
                <c:pt idx="0">
                  <c:v>198</c:v>
                </c:pt>
                <c:pt idx="1">
                  <c:v>81</c:v>
                </c:pt>
                <c:pt idx="2">
                  <c:v>27</c:v>
                </c:pt>
                <c:pt idx="3">
                  <c:v>27</c:v>
                </c:pt>
                <c:pt idx="4">
                  <c:v>91</c:v>
                </c:pt>
                <c:pt idx="5">
                  <c:v>30</c:v>
                </c:pt>
                <c:pt idx="6">
                  <c:v>9</c:v>
                </c:pt>
                <c:pt idx="7">
                  <c:v>0</c:v>
                </c:pt>
                <c:pt idx="8">
                  <c:v>0</c:v>
                </c:pt>
                <c:pt idx="9">
                  <c:v>0</c:v>
                </c:pt>
                <c:pt idx="10">
                  <c:v>117</c:v>
                </c:pt>
                <c:pt idx="11">
                  <c:v>111</c:v>
                </c:pt>
                <c:pt idx="12">
                  <c:v>54</c:v>
                </c:pt>
                <c:pt idx="13">
                  <c:v>9</c:v>
                </c:pt>
                <c:pt idx="14">
                  <c:v>0</c:v>
                </c:pt>
                <c:pt idx="15">
                  <c:v>0</c:v>
                </c:pt>
                <c:pt idx="16">
                  <c:v>0</c:v>
                </c:pt>
                <c:pt idx="17">
                  <c:v>0</c:v>
                </c:pt>
                <c:pt idx="18">
                  <c:v>0</c:v>
                </c:pt>
                <c:pt idx="19">
                  <c:v>0</c:v>
                </c:pt>
                <c:pt idx="20">
                  <c:v>354</c:v>
                </c:pt>
                <c:pt idx="21">
                  <c:v>54</c:v>
                </c:pt>
              </c:numCache>
            </c:numRef>
          </c:val>
          <c:extLst>
            <c:ext xmlns:c16="http://schemas.microsoft.com/office/drawing/2014/chart" uri="{C3380CC4-5D6E-409C-BE32-E72D297353CC}">
              <c16:uniqueId val="{00000000-DC2A-384D-9EDE-EEBF4BE37E81}"/>
            </c:ext>
          </c:extLst>
        </c:ser>
        <c:dLbls>
          <c:showLegendKey val="0"/>
          <c:showVal val="0"/>
          <c:showCatName val="0"/>
          <c:showSerName val="0"/>
          <c:showPercent val="0"/>
          <c:showBubbleSize val="0"/>
        </c:dLbls>
        <c:gapWidth val="150"/>
        <c:axId val="118364800"/>
        <c:axId val="118370688"/>
      </c:barChart>
      <c:catAx>
        <c:axId val="118364800"/>
        <c:scaling>
          <c:orientation val="minMax"/>
        </c:scaling>
        <c:delete val="0"/>
        <c:axPos val="b"/>
        <c:numFmt formatCode="General" sourceLinked="0"/>
        <c:majorTickMark val="out"/>
        <c:minorTickMark val="none"/>
        <c:tickLblPos val="nextTo"/>
        <c:txPr>
          <a:bodyPr/>
          <a:lstStyle/>
          <a:p>
            <a:pPr>
              <a:defRPr sz="1400" baseline="0"/>
            </a:pPr>
            <a:endParaRPr lang="en-US"/>
          </a:p>
        </c:txPr>
        <c:crossAx val="118370688"/>
        <c:crosses val="autoZero"/>
        <c:auto val="1"/>
        <c:lblAlgn val="ctr"/>
        <c:lblOffset val="100"/>
        <c:noMultiLvlLbl val="0"/>
      </c:catAx>
      <c:valAx>
        <c:axId val="118370688"/>
        <c:scaling>
          <c:orientation val="minMax"/>
        </c:scaling>
        <c:delete val="0"/>
        <c:axPos val="l"/>
        <c:majorGridlines/>
        <c:numFmt formatCode="General" sourceLinked="1"/>
        <c:majorTickMark val="out"/>
        <c:minorTickMark val="none"/>
        <c:tickLblPos val="nextTo"/>
        <c:crossAx val="11836480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bar"/>
        <c:grouping val="clustered"/>
        <c:varyColors val="0"/>
        <c:ser>
          <c:idx val="0"/>
          <c:order val="0"/>
          <c:tx>
            <c:v>Control Factors</c:v>
          </c:tx>
          <c:invertIfNegative val="0"/>
          <c:cat>
            <c:strRef>
              <c:f>'What Why 3.2 (Human)'!$B$9:$B$16</c:f>
              <c:strCache>
                <c:ptCount val="8"/>
                <c:pt idx="0">
                  <c:v>Amount of Explosive</c:v>
                </c:pt>
                <c:pt idx="1">
                  <c:v>Type of Explosive</c:v>
                </c:pt>
                <c:pt idx="2">
                  <c:v>Fragment Size</c:v>
                </c:pt>
                <c:pt idx="3">
                  <c:v>Strength of nose area</c:v>
                </c:pt>
                <c:pt idx="4">
                  <c:v>Nose Geometry </c:v>
                </c:pt>
                <c:pt idx="5">
                  <c:v>Nose material</c:v>
                </c:pt>
                <c:pt idx="6">
                  <c:v>Fuze type</c:v>
                </c:pt>
                <c:pt idx="7">
                  <c:v>Fuze energetics</c:v>
                </c:pt>
              </c:strCache>
            </c:strRef>
          </c:cat>
          <c:val>
            <c:numRef>
              <c:f>'What Why 3.2 (Human)'!$AC$9:$AC$16</c:f>
              <c:numCache>
                <c:formatCode>General</c:formatCode>
                <c:ptCount val="8"/>
                <c:pt idx="0">
                  <c:v>8</c:v>
                </c:pt>
                <c:pt idx="1">
                  <c:v>252</c:v>
                </c:pt>
                <c:pt idx="2">
                  <c:v>585</c:v>
                </c:pt>
                <c:pt idx="3">
                  <c:v>8</c:v>
                </c:pt>
                <c:pt idx="4">
                  <c:v>0</c:v>
                </c:pt>
                <c:pt idx="5">
                  <c:v>3</c:v>
                </c:pt>
                <c:pt idx="6">
                  <c:v>27</c:v>
                </c:pt>
                <c:pt idx="7">
                  <c:v>108</c:v>
                </c:pt>
              </c:numCache>
            </c:numRef>
          </c:val>
          <c:extLst>
            <c:ext xmlns:c16="http://schemas.microsoft.com/office/drawing/2014/chart" uri="{C3380CC4-5D6E-409C-BE32-E72D297353CC}">
              <c16:uniqueId val="{00000000-BDFD-B84A-BABB-B3A5E6655869}"/>
            </c:ext>
          </c:extLst>
        </c:ser>
        <c:dLbls>
          <c:showLegendKey val="0"/>
          <c:showVal val="0"/>
          <c:showCatName val="0"/>
          <c:showSerName val="0"/>
          <c:showPercent val="0"/>
          <c:showBubbleSize val="0"/>
        </c:dLbls>
        <c:gapWidth val="150"/>
        <c:axId val="118282112"/>
        <c:axId val="118283648"/>
      </c:barChart>
      <c:catAx>
        <c:axId val="118282112"/>
        <c:scaling>
          <c:orientation val="minMax"/>
        </c:scaling>
        <c:delete val="0"/>
        <c:axPos val="l"/>
        <c:numFmt formatCode="General" sourceLinked="0"/>
        <c:majorTickMark val="out"/>
        <c:minorTickMark val="none"/>
        <c:tickLblPos val="nextTo"/>
        <c:txPr>
          <a:bodyPr/>
          <a:lstStyle/>
          <a:p>
            <a:pPr>
              <a:defRPr sz="1400" baseline="0"/>
            </a:pPr>
            <a:endParaRPr lang="en-US"/>
          </a:p>
        </c:txPr>
        <c:crossAx val="118283648"/>
        <c:crosses val="autoZero"/>
        <c:auto val="1"/>
        <c:lblAlgn val="ctr"/>
        <c:lblOffset val="100"/>
        <c:noMultiLvlLbl val="0"/>
      </c:catAx>
      <c:valAx>
        <c:axId val="118283648"/>
        <c:scaling>
          <c:orientation val="minMax"/>
        </c:scaling>
        <c:delete val="0"/>
        <c:axPos val="b"/>
        <c:majorGridlines/>
        <c:numFmt formatCode="General" sourceLinked="1"/>
        <c:majorTickMark val="out"/>
        <c:minorTickMark val="none"/>
        <c:tickLblPos val="nextTo"/>
        <c:crossAx val="118282112"/>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col"/>
        <c:grouping val="clustered"/>
        <c:varyColors val="0"/>
        <c:ser>
          <c:idx val="0"/>
          <c:order val="0"/>
          <c:tx>
            <c:v>Noise Factors</c:v>
          </c:tx>
          <c:invertIfNegative val="0"/>
          <c:cat>
            <c:strRef>
              <c:f>'What Why 3.2 (Human)'!$D$8:$Y$8</c:f>
              <c:strCache>
                <c:ptCount val="22"/>
                <c:pt idx="0">
                  <c:v>Shell Mtl</c:v>
                </c:pt>
                <c:pt idx="1">
                  <c:v>Shell dimension</c:v>
                </c:pt>
                <c:pt idx="2">
                  <c:v>Frag aid Material</c:v>
                </c:pt>
                <c:pt idx="3">
                  <c:v>Frag aid dimensions</c:v>
                </c:pt>
                <c:pt idx="4">
                  <c:v>Explosive batch to batch</c:v>
                </c:pt>
                <c:pt idx="5">
                  <c:v>Fill Variation</c:v>
                </c:pt>
                <c:pt idx="6">
                  <c:v>Explosive train miss assembly</c:v>
                </c:pt>
                <c:pt idx="9">
                  <c:v>Barrel wear</c:v>
                </c:pt>
                <c:pt idx="10">
                  <c:v>Ageing of Explosive</c:v>
                </c:pt>
                <c:pt idx="11">
                  <c:v>Age of initiators</c:v>
                </c:pt>
                <c:pt idx="12">
                  <c:v>Deterioration in fuze components</c:v>
                </c:pt>
                <c:pt idx="13">
                  <c:v>Internal corrosion</c:v>
                </c:pt>
                <c:pt idx="16">
                  <c:v>Temperature</c:v>
                </c:pt>
                <c:pt idx="17">
                  <c:v>Humidity </c:v>
                </c:pt>
                <c:pt idx="18">
                  <c:v>Air density</c:v>
                </c:pt>
                <c:pt idx="19">
                  <c:v>opposition mobility</c:v>
                </c:pt>
                <c:pt idx="20">
                  <c:v>target variability</c:v>
                </c:pt>
                <c:pt idx="21">
                  <c:v>Operator error fuze set</c:v>
                </c:pt>
              </c:strCache>
            </c:strRef>
          </c:cat>
          <c:val>
            <c:numRef>
              <c:f>'What Why 3.2 (Human)'!$D$19:$Y$19</c:f>
              <c:numCache>
                <c:formatCode>General</c:formatCode>
                <c:ptCount val="22"/>
                <c:pt idx="0">
                  <c:v>10</c:v>
                </c:pt>
                <c:pt idx="1">
                  <c:v>11</c:v>
                </c:pt>
                <c:pt idx="2">
                  <c:v>114</c:v>
                </c:pt>
                <c:pt idx="3">
                  <c:v>81</c:v>
                </c:pt>
                <c:pt idx="4">
                  <c:v>37</c:v>
                </c:pt>
                <c:pt idx="5">
                  <c:v>30</c:v>
                </c:pt>
                <c:pt idx="6">
                  <c:v>84</c:v>
                </c:pt>
                <c:pt idx="7">
                  <c:v>0</c:v>
                </c:pt>
                <c:pt idx="8">
                  <c:v>0</c:v>
                </c:pt>
                <c:pt idx="9">
                  <c:v>0</c:v>
                </c:pt>
                <c:pt idx="10">
                  <c:v>135</c:v>
                </c:pt>
                <c:pt idx="11">
                  <c:v>81</c:v>
                </c:pt>
                <c:pt idx="12">
                  <c:v>81</c:v>
                </c:pt>
                <c:pt idx="13">
                  <c:v>30</c:v>
                </c:pt>
                <c:pt idx="14">
                  <c:v>0</c:v>
                </c:pt>
                <c:pt idx="15">
                  <c:v>0</c:v>
                </c:pt>
                <c:pt idx="16">
                  <c:v>0</c:v>
                </c:pt>
                <c:pt idx="17">
                  <c:v>0</c:v>
                </c:pt>
                <c:pt idx="18">
                  <c:v>0</c:v>
                </c:pt>
                <c:pt idx="19">
                  <c:v>27</c:v>
                </c:pt>
                <c:pt idx="20">
                  <c:v>189</c:v>
                </c:pt>
                <c:pt idx="21">
                  <c:v>81</c:v>
                </c:pt>
              </c:numCache>
            </c:numRef>
          </c:val>
          <c:extLst>
            <c:ext xmlns:c16="http://schemas.microsoft.com/office/drawing/2014/chart" uri="{C3380CC4-5D6E-409C-BE32-E72D297353CC}">
              <c16:uniqueId val="{00000000-1C84-514E-A514-FE8C8442298C}"/>
            </c:ext>
          </c:extLst>
        </c:ser>
        <c:dLbls>
          <c:showLegendKey val="0"/>
          <c:showVal val="0"/>
          <c:showCatName val="0"/>
          <c:showSerName val="0"/>
          <c:showPercent val="0"/>
          <c:showBubbleSize val="0"/>
        </c:dLbls>
        <c:gapWidth val="150"/>
        <c:axId val="118309248"/>
        <c:axId val="118310784"/>
      </c:barChart>
      <c:catAx>
        <c:axId val="118309248"/>
        <c:scaling>
          <c:orientation val="minMax"/>
        </c:scaling>
        <c:delete val="0"/>
        <c:axPos val="b"/>
        <c:numFmt formatCode="General" sourceLinked="0"/>
        <c:majorTickMark val="out"/>
        <c:minorTickMark val="none"/>
        <c:tickLblPos val="nextTo"/>
        <c:txPr>
          <a:bodyPr/>
          <a:lstStyle/>
          <a:p>
            <a:pPr>
              <a:defRPr sz="1400" baseline="0"/>
            </a:pPr>
            <a:endParaRPr lang="en-US"/>
          </a:p>
        </c:txPr>
        <c:crossAx val="118310784"/>
        <c:crosses val="autoZero"/>
        <c:auto val="1"/>
        <c:lblAlgn val="ctr"/>
        <c:lblOffset val="100"/>
        <c:noMultiLvlLbl val="0"/>
      </c:catAx>
      <c:valAx>
        <c:axId val="118310784"/>
        <c:scaling>
          <c:orientation val="minMax"/>
        </c:scaling>
        <c:delete val="0"/>
        <c:axPos val="l"/>
        <c:majorGridlines/>
        <c:numFmt formatCode="General" sourceLinked="1"/>
        <c:majorTickMark val="out"/>
        <c:minorTickMark val="none"/>
        <c:tickLblPos val="nextTo"/>
        <c:crossAx val="118309248"/>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clustered"/>
        <c:varyColors val="0"/>
        <c:ser>
          <c:idx val="0"/>
          <c:order val="0"/>
          <c:invertIfNegative val="0"/>
          <c:cat>
            <c:strRef>
              <c:f>'QFD2 Body'!$F$2:$U$2</c:f>
              <c:strCache>
                <c:ptCount val="16"/>
                <c:pt idx="0">
                  <c:v>Bar Code</c:v>
                </c:pt>
                <c:pt idx="1">
                  <c:v>Fins Threaded to body</c:v>
                </c:pt>
                <c:pt idx="2">
                  <c:v>Cart case crimp</c:v>
                </c:pt>
                <c:pt idx="3">
                  <c:v>Knurl under obturator</c:v>
                </c:pt>
                <c:pt idx="4">
                  <c:v>Thread fuze</c:v>
                </c:pt>
                <c:pt idx="5">
                  <c:v>Mould exploder cavity</c:v>
                </c:pt>
                <c:pt idx="6">
                  <c:v>Two Piece case</c:v>
                </c:pt>
                <c:pt idx="7">
                  <c:v>Bore rider</c:v>
                </c:pt>
                <c:pt idx="8">
                  <c:v>Secant ogive</c:v>
                </c:pt>
                <c:pt idx="9">
                  <c:v>Chromate Conversion</c:v>
                </c:pt>
                <c:pt idx="10">
                  <c:v>Powder coat</c:v>
                </c:pt>
                <c:pt idx="12">
                  <c:v>Coil and Insert </c:v>
                </c:pt>
                <c:pt idx="13">
                  <c:v>Pressed RDX Wax</c:v>
                </c:pt>
                <c:pt idx="14">
                  <c:v>Split ring</c:v>
                </c:pt>
                <c:pt idx="15">
                  <c:v>Rubber Liner</c:v>
                </c:pt>
              </c:strCache>
            </c:strRef>
          </c:cat>
          <c:val>
            <c:numRef>
              <c:f>'QFD2 Body'!$F$27:$U$27</c:f>
              <c:numCache>
                <c:formatCode>0</c:formatCode>
                <c:ptCount val="16"/>
                <c:pt idx="0">
                  <c:v>120</c:v>
                </c:pt>
                <c:pt idx="1">
                  <c:v>160</c:v>
                </c:pt>
                <c:pt idx="2">
                  <c:v>130</c:v>
                </c:pt>
                <c:pt idx="3">
                  <c:v>270</c:v>
                </c:pt>
                <c:pt idx="4">
                  <c:v>150</c:v>
                </c:pt>
                <c:pt idx="5">
                  <c:v>240</c:v>
                </c:pt>
                <c:pt idx="6">
                  <c:v>630</c:v>
                </c:pt>
                <c:pt idx="7">
                  <c:v>340</c:v>
                </c:pt>
                <c:pt idx="8">
                  <c:v>230</c:v>
                </c:pt>
                <c:pt idx="9">
                  <c:v>270</c:v>
                </c:pt>
                <c:pt idx="10">
                  <c:v>390</c:v>
                </c:pt>
                <c:pt idx="11">
                  <c:v>0</c:v>
                </c:pt>
                <c:pt idx="12">
                  <c:v>390</c:v>
                </c:pt>
                <c:pt idx="13">
                  <c:v>480</c:v>
                </c:pt>
                <c:pt idx="14">
                  <c:v>300</c:v>
                </c:pt>
                <c:pt idx="15">
                  <c:v>330</c:v>
                </c:pt>
              </c:numCache>
            </c:numRef>
          </c:val>
          <c:extLst>
            <c:ext xmlns:c16="http://schemas.microsoft.com/office/drawing/2014/chart" uri="{C3380CC4-5D6E-409C-BE32-E72D297353CC}">
              <c16:uniqueId val="{00000000-344B-5F4F-B580-3D4463A2FB13}"/>
            </c:ext>
          </c:extLst>
        </c:ser>
        <c:dLbls>
          <c:showLegendKey val="0"/>
          <c:showVal val="0"/>
          <c:showCatName val="0"/>
          <c:showSerName val="0"/>
          <c:showPercent val="0"/>
          <c:showBubbleSize val="0"/>
        </c:dLbls>
        <c:gapWidth val="150"/>
        <c:axId val="115975296"/>
        <c:axId val="115976832"/>
      </c:barChart>
      <c:catAx>
        <c:axId val="115975296"/>
        <c:scaling>
          <c:orientation val="minMax"/>
        </c:scaling>
        <c:delete val="0"/>
        <c:axPos val="l"/>
        <c:numFmt formatCode="General" sourceLinked="0"/>
        <c:majorTickMark val="out"/>
        <c:minorTickMark val="none"/>
        <c:tickLblPos val="nextTo"/>
        <c:txPr>
          <a:bodyPr/>
          <a:lstStyle/>
          <a:p>
            <a:pPr>
              <a:defRPr sz="1600" baseline="0"/>
            </a:pPr>
            <a:endParaRPr lang="en-US"/>
          </a:p>
        </c:txPr>
        <c:crossAx val="115976832"/>
        <c:crosses val="autoZero"/>
        <c:auto val="1"/>
        <c:lblAlgn val="ctr"/>
        <c:lblOffset val="100"/>
        <c:noMultiLvlLbl val="0"/>
      </c:catAx>
      <c:valAx>
        <c:axId val="115976832"/>
        <c:scaling>
          <c:orientation val="minMax"/>
        </c:scaling>
        <c:delete val="0"/>
        <c:axPos val="b"/>
        <c:majorGridlines/>
        <c:numFmt formatCode="0" sourceLinked="1"/>
        <c:majorTickMark val="out"/>
        <c:minorTickMark val="none"/>
        <c:tickLblPos val="nextTo"/>
        <c:crossAx val="115975296"/>
        <c:crosses val="autoZero"/>
        <c:crossBetween val="between"/>
      </c:valAx>
    </c:plotArea>
    <c:legend>
      <c:legendPos val="r"/>
      <c:overlay val="0"/>
    </c:legend>
    <c:plotVisOnly val="1"/>
    <c:dispBlanksAs val="gap"/>
    <c:showDLblsOverMax val="0"/>
  </c:chart>
  <c:txPr>
    <a:bodyPr/>
    <a:lstStyle/>
    <a:p>
      <a:pPr>
        <a:defRPr sz="1260" baseline="0"/>
      </a:pPr>
      <a:endParaRPr lang="en-US"/>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4.6402985740104707E-2"/>
          <c:y val="5.7675049606359975E-2"/>
          <c:w val="0.85216577106675995"/>
          <c:h val="0.65012364152745417"/>
        </c:manualLayout>
      </c:layout>
      <c:barChart>
        <c:barDir val="col"/>
        <c:grouping val="clustered"/>
        <c:varyColors val="0"/>
        <c:ser>
          <c:idx val="0"/>
          <c:order val="0"/>
          <c:tx>
            <c:v>Noise Factors</c:v>
          </c:tx>
          <c:invertIfNegative val="0"/>
          <c:cat>
            <c:strRef>
              <c:f>'What Why Component'!$D$8:$U$8</c:f>
              <c:strCache>
                <c:ptCount val="18"/>
                <c:pt idx="0">
                  <c:v>Manufacturing geometric variation</c:v>
                </c:pt>
                <c:pt idx="1">
                  <c:v>Material property variation, Shell</c:v>
                </c:pt>
                <c:pt idx="2">
                  <c:v>Material property variation powder coat</c:v>
                </c:pt>
                <c:pt idx="3">
                  <c:v>Chromate conversion </c:v>
                </c:pt>
                <c:pt idx="4">
                  <c:v>Cutting fluid variation</c:v>
                </c:pt>
                <c:pt idx="5">
                  <c:v>Surface Finish variation</c:v>
                </c:pt>
                <c:pt idx="6">
                  <c:v>Measurement variation</c:v>
                </c:pt>
                <c:pt idx="7">
                  <c:v>Contamination</c:v>
                </c:pt>
                <c:pt idx="8">
                  <c:v>Within batch variation of steel</c:v>
                </c:pt>
                <c:pt idx="9">
                  <c:v>Inclusions in shell material</c:v>
                </c:pt>
                <c:pt idx="11">
                  <c:v>Tooling deterioration</c:v>
                </c:pt>
                <c:pt idx="12">
                  <c:v>Cutting fluid condition</c:v>
                </c:pt>
                <c:pt idx="14">
                  <c:v>Operator Competence </c:v>
                </c:pt>
                <c:pt idx="15">
                  <c:v>Operator fatigue</c:v>
                </c:pt>
                <c:pt idx="16">
                  <c:v>Temperature</c:v>
                </c:pt>
                <c:pt idx="17">
                  <c:v>Humidity</c:v>
                </c:pt>
              </c:strCache>
            </c:strRef>
          </c:cat>
          <c:val>
            <c:numRef>
              <c:f>'What Why Component'!$D$36:$U$36</c:f>
              <c:numCache>
                <c:formatCode>General</c:formatCode>
                <c:ptCount val="18"/>
                <c:pt idx="0">
                  <c:v>1134</c:v>
                </c:pt>
                <c:pt idx="1">
                  <c:v>189</c:v>
                </c:pt>
                <c:pt idx="2">
                  <c:v>1134</c:v>
                </c:pt>
                <c:pt idx="3">
                  <c:v>351</c:v>
                </c:pt>
                <c:pt idx="4">
                  <c:v>90</c:v>
                </c:pt>
                <c:pt idx="5">
                  <c:v>414</c:v>
                </c:pt>
                <c:pt idx="6">
                  <c:v>1134</c:v>
                </c:pt>
                <c:pt idx="7">
                  <c:v>594</c:v>
                </c:pt>
                <c:pt idx="8">
                  <c:v>81</c:v>
                </c:pt>
                <c:pt idx="9">
                  <c:v>81</c:v>
                </c:pt>
                <c:pt idx="10">
                  <c:v>0</c:v>
                </c:pt>
                <c:pt idx="11">
                  <c:v>1197</c:v>
                </c:pt>
                <c:pt idx="12">
                  <c:v>0</c:v>
                </c:pt>
                <c:pt idx="13">
                  <c:v>0</c:v>
                </c:pt>
                <c:pt idx="14">
                  <c:v>414</c:v>
                </c:pt>
                <c:pt idx="15">
                  <c:v>378</c:v>
                </c:pt>
                <c:pt idx="16">
                  <c:v>522</c:v>
                </c:pt>
                <c:pt idx="17">
                  <c:v>522</c:v>
                </c:pt>
              </c:numCache>
            </c:numRef>
          </c:val>
          <c:extLst>
            <c:ext xmlns:c16="http://schemas.microsoft.com/office/drawing/2014/chart" uri="{C3380CC4-5D6E-409C-BE32-E72D297353CC}">
              <c16:uniqueId val="{00000000-5D1A-D34D-A3F8-BB71CDB930E2}"/>
            </c:ext>
          </c:extLst>
        </c:ser>
        <c:dLbls>
          <c:showLegendKey val="0"/>
          <c:showVal val="0"/>
          <c:showCatName val="0"/>
          <c:showSerName val="0"/>
          <c:showPercent val="0"/>
          <c:showBubbleSize val="0"/>
        </c:dLbls>
        <c:gapWidth val="150"/>
        <c:axId val="118453376"/>
        <c:axId val="118454912"/>
      </c:barChart>
      <c:catAx>
        <c:axId val="118453376"/>
        <c:scaling>
          <c:orientation val="minMax"/>
        </c:scaling>
        <c:delete val="0"/>
        <c:axPos val="b"/>
        <c:numFmt formatCode="General" sourceLinked="0"/>
        <c:majorTickMark val="out"/>
        <c:minorTickMark val="none"/>
        <c:tickLblPos val="nextTo"/>
        <c:txPr>
          <a:bodyPr/>
          <a:lstStyle/>
          <a:p>
            <a:pPr>
              <a:defRPr sz="1800" baseline="0"/>
            </a:pPr>
            <a:endParaRPr lang="en-US"/>
          </a:p>
        </c:txPr>
        <c:crossAx val="118454912"/>
        <c:crosses val="autoZero"/>
        <c:auto val="1"/>
        <c:lblAlgn val="ctr"/>
        <c:lblOffset val="100"/>
        <c:noMultiLvlLbl val="0"/>
      </c:catAx>
      <c:valAx>
        <c:axId val="118454912"/>
        <c:scaling>
          <c:orientation val="minMax"/>
        </c:scaling>
        <c:delete val="0"/>
        <c:axPos val="l"/>
        <c:majorGridlines/>
        <c:numFmt formatCode="General" sourceLinked="1"/>
        <c:majorTickMark val="out"/>
        <c:minorTickMark val="none"/>
        <c:tickLblPos val="nextTo"/>
        <c:crossAx val="118453376"/>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bar"/>
        <c:grouping val="clustered"/>
        <c:varyColors val="0"/>
        <c:ser>
          <c:idx val="0"/>
          <c:order val="0"/>
          <c:tx>
            <c:v>Contro Factors</c:v>
          </c:tx>
          <c:invertIfNegative val="0"/>
          <c:cat>
            <c:strRef>
              <c:f>'What Why Component'!$B$9:$B$33</c:f>
              <c:strCache>
                <c:ptCount val="25"/>
                <c:pt idx="0">
                  <c:v>Shell Outer Diameter</c:v>
                </c:pt>
                <c:pt idx="1">
                  <c:v>Shell Internal Diameter</c:v>
                </c:pt>
                <c:pt idx="2">
                  <c:v>Internal recess geometry</c:v>
                </c:pt>
                <c:pt idx="3">
                  <c:v>Shell Material</c:v>
                </c:pt>
                <c:pt idx="4">
                  <c:v>Fin interface diameter</c:v>
                </c:pt>
                <c:pt idx="5">
                  <c:v>Fin interface thread</c:v>
                </c:pt>
                <c:pt idx="6">
                  <c:v>Canellure groove 1 distance</c:v>
                </c:pt>
                <c:pt idx="7">
                  <c:v>Canellure grove 1 width</c:v>
                </c:pt>
                <c:pt idx="8">
                  <c:v>Canellure groove 1 depth</c:v>
                </c:pt>
                <c:pt idx="9">
                  <c:v>Canellure groove radii </c:v>
                </c:pt>
                <c:pt idx="10">
                  <c:v>Canellure groove 2 distance</c:v>
                </c:pt>
                <c:pt idx="11">
                  <c:v>Canellure grove 2 width</c:v>
                </c:pt>
                <c:pt idx="12">
                  <c:v>Canellure groove 2 depth</c:v>
                </c:pt>
                <c:pt idx="13">
                  <c:v>O groove length</c:v>
                </c:pt>
                <c:pt idx="14">
                  <c:v>O Groove width</c:v>
                </c:pt>
                <c:pt idx="15">
                  <c:v>O Groove depth</c:v>
                </c:pt>
                <c:pt idx="16">
                  <c:v>O groove internal angle</c:v>
                </c:pt>
                <c:pt idx="17">
                  <c:v>O Groove knurl geometry</c:v>
                </c:pt>
                <c:pt idx="18">
                  <c:v>Rear body interface length</c:v>
                </c:pt>
                <c:pt idx="19">
                  <c:v>Rear body length</c:v>
                </c:pt>
                <c:pt idx="20">
                  <c:v>Nose body interface thread</c:v>
                </c:pt>
                <c:pt idx="21">
                  <c:v>Chromate conversion depth</c:v>
                </c:pt>
                <c:pt idx="22">
                  <c:v>Powder coat depth</c:v>
                </c:pt>
                <c:pt idx="23">
                  <c:v>Surface finish internal</c:v>
                </c:pt>
                <c:pt idx="24">
                  <c:v>Surface finish external</c:v>
                </c:pt>
              </c:strCache>
            </c:strRef>
          </c:cat>
          <c:val>
            <c:numRef>
              <c:f>'What Why Component'!$Y$9:$Y$33</c:f>
              <c:numCache>
                <c:formatCode>General</c:formatCode>
                <c:ptCount val="25"/>
                <c:pt idx="0">
                  <c:v>468</c:v>
                </c:pt>
                <c:pt idx="1">
                  <c:v>156</c:v>
                </c:pt>
                <c:pt idx="2">
                  <c:v>156</c:v>
                </c:pt>
                <c:pt idx="3">
                  <c:v>351</c:v>
                </c:pt>
                <c:pt idx="4">
                  <c:v>156</c:v>
                </c:pt>
                <c:pt idx="5">
                  <c:v>156</c:v>
                </c:pt>
                <c:pt idx="6">
                  <c:v>156</c:v>
                </c:pt>
                <c:pt idx="7">
                  <c:v>156</c:v>
                </c:pt>
                <c:pt idx="8">
                  <c:v>156</c:v>
                </c:pt>
                <c:pt idx="9">
                  <c:v>156</c:v>
                </c:pt>
                <c:pt idx="10">
                  <c:v>156</c:v>
                </c:pt>
                <c:pt idx="11">
                  <c:v>156</c:v>
                </c:pt>
                <c:pt idx="12">
                  <c:v>156</c:v>
                </c:pt>
                <c:pt idx="13">
                  <c:v>468</c:v>
                </c:pt>
                <c:pt idx="14">
                  <c:v>468</c:v>
                </c:pt>
                <c:pt idx="15">
                  <c:v>468</c:v>
                </c:pt>
                <c:pt idx="16">
                  <c:v>468</c:v>
                </c:pt>
                <c:pt idx="17">
                  <c:v>156</c:v>
                </c:pt>
                <c:pt idx="18">
                  <c:v>468</c:v>
                </c:pt>
                <c:pt idx="19">
                  <c:v>468</c:v>
                </c:pt>
                <c:pt idx="20">
                  <c:v>468</c:v>
                </c:pt>
                <c:pt idx="21">
                  <c:v>162</c:v>
                </c:pt>
                <c:pt idx="22">
                  <c:v>810</c:v>
                </c:pt>
                <c:pt idx="23">
                  <c:v>486</c:v>
                </c:pt>
                <c:pt idx="24">
                  <c:v>810</c:v>
                </c:pt>
              </c:numCache>
            </c:numRef>
          </c:val>
          <c:extLst>
            <c:ext xmlns:c16="http://schemas.microsoft.com/office/drawing/2014/chart" uri="{C3380CC4-5D6E-409C-BE32-E72D297353CC}">
              <c16:uniqueId val="{00000000-BBB1-3A49-8FF5-72581C7ADDDC}"/>
            </c:ext>
          </c:extLst>
        </c:ser>
        <c:dLbls>
          <c:showLegendKey val="0"/>
          <c:showVal val="0"/>
          <c:showCatName val="0"/>
          <c:showSerName val="0"/>
          <c:showPercent val="0"/>
          <c:showBubbleSize val="0"/>
        </c:dLbls>
        <c:gapWidth val="150"/>
        <c:axId val="118729728"/>
        <c:axId val="118735616"/>
      </c:barChart>
      <c:catAx>
        <c:axId val="118729728"/>
        <c:scaling>
          <c:orientation val="minMax"/>
        </c:scaling>
        <c:delete val="0"/>
        <c:axPos val="l"/>
        <c:numFmt formatCode="General" sourceLinked="0"/>
        <c:majorTickMark val="out"/>
        <c:minorTickMark val="none"/>
        <c:tickLblPos val="nextTo"/>
        <c:crossAx val="118735616"/>
        <c:crosses val="autoZero"/>
        <c:auto val="1"/>
        <c:lblAlgn val="ctr"/>
        <c:lblOffset val="100"/>
        <c:noMultiLvlLbl val="0"/>
      </c:catAx>
      <c:valAx>
        <c:axId val="118735616"/>
        <c:scaling>
          <c:orientation val="minMax"/>
        </c:scaling>
        <c:delete val="0"/>
        <c:axPos val="b"/>
        <c:majorGridlines/>
        <c:numFmt formatCode="General" sourceLinked="1"/>
        <c:majorTickMark val="out"/>
        <c:minorTickMark val="none"/>
        <c:tickLblPos val="nextTo"/>
        <c:crossAx val="118729728"/>
        <c:crosses val="autoZero"/>
        <c:crossBetween val="between"/>
      </c:valAx>
    </c:plotArea>
    <c:legend>
      <c:legendPos val="r"/>
      <c:overlay val="0"/>
    </c:legend>
    <c:plotVisOnly val="1"/>
    <c:dispBlanksAs val="gap"/>
    <c:showDLblsOverMax val="0"/>
  </c:chart>
  <c:txPr>
    <a:bodyPr/>
    <a:lstStyle/>
    <a:p>
      <a:pPr>
        <a:defRPr sz="1800" baseline="0"/>
      </a:pPr>
      <a:endParaRPr lang="en-US"/>
    </a:p>
  </c:txPr>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clustered"/>
        <c:varyColors val="0"/>
        <c:ser>
          <c:idx val="0"/>
          <c:order val="0"/>
          <c:invertIfNegative val="0"/>
          <c:cat>
            <c:strRef>
              <c:f>'What Why Component'!$B$9:$B$33</c:f>
              <c:strCache>
                <c:ptCount val="25"/>
                <c:pt idx="0">
                  <c:v>Shell Outer Diameter</c:v>
                </c:pt>
                <c:pt idx="1">
                  <c:v>Shell Internal Diameter</c:v>
                </c:pt>
                <c:pt idx="2">
                  <c:v>Internal recess geometry</c:v>
                </c:pt>
                <c:pt idx="3">
                  <c:v>Shell Material</c:v>
                </c:pt>
                <c:pt idx="4">
                  <c:v>Fin interface diameter</c:v>
                </c:pt>
                <c:pt idx="5">
                  <c:v>Fin interface thread</c:v>
                </c:pt>
                <c:pt idx="6">
                  <c:v>Canellure groove 1 distance</c:v>
                </c:pt>
                <c:pt idx="7">
                  <c:v>Canellure grove 1 width</c:v>
                </c:pt>
                <c:pt idx="8">
                  <c:v>Canellure groove 1 depth</c:v>
                </c:pt>
                <c:pt idx="9">
                  <c:v>Canellure groove radii </c:v>
                </c:pt>
                <c:pt idx="10">
                  <c:v>Canellure groove 2 distance</c:v>
                </c:pt>
                <c:pt idx="11">
                  <c:v>Canellure grove 2 width</c:v>
                </c:pt>
                <c:pt idx="12">
                  <c:v>Canellure groove 2 depth</c:v>
                </c:pt>
                <c:pt idx="13">
                  <c:v>O groove length</c:v>
                </c:pt>
                <c:pt idx="14">
                  <c:v>O Groove width</c:v>
                </c:pt>
                <c:pt idx="15">
                  <c:v>O Groove depth</c:v>
                </c:pt>
                <c:pt idx="16">
                  <c:v>O groove internal angle</c:v>
                </c:pt>
                <c:pt idx="17">
                  <c:v>O Groove knurl geometry</c:v>
                </c:pt>
                <c:pt idx="18">
                  <c:v>Rear body interface length</c:v>
                </c:pt>
                <c:pt idx="19">
                  <c:v>Rear body length</c:v>
                </c:pt>
                <c:pt idx="20">
                  <c:v>Nose body interface thread</c:v>
                </c:pt>
                <c:pt idx="21">
                  <c:v>Chromate conversion depth</c:v>
                </c:pt>
                <c:pt idx="22">
                  <c:v>Powder coat depth</c:v>
                </c:pt>
                <c:pt idx="23">
                  <c:v>Surface finish internal</c:v>
                </c:pt>
                <c:pt idx="24">
                  <c:v>Surface finish external</c:v>
                </c:pt>
              </c:strCache>
            </c:strRef>
          </c:cat>
          <c:val>
            <c:numRef>
              <c:f>'What Why Component'!$Y$9:$Y$33</c:f>
              <c:numCache>
                <c:formatCode>General</c:formatCode>
                <c:ptCount val="25"/>
                <c:pt idx="0">
                  <c:v>468</c:v>
                </c:pt>
                <c:pt idx="1">
                  <c:v>156</c:v>
                </c:pt>
                <c:pt idx="2">
                  <c:v>156</c:v>
                </c:pt>
                <c:pt idx="3">
                  <c:v>351</c:v>
                </c:pt>
                <c:pt idx="4">
                  <c:v>156</c:v>
                </c:pt>
                <c:pt idx="5">
                  <c:v>156</c:v>
                </c:pt>
                <c:pt idx="6">
                  <c:v>156</c:v>
                </c:pt>
                <c:pt idx="7">
                  <c:v>156</c:v>
                </c:pt>
                <c:pt idx="8">
                  <c:v>156</c:v>
                </c:pt>
                <c:pt idx="9">
                  <c:v>156</c:v>
                </c:pt>
                <c:pt idx="10">
                  <c:v>156</c:v>
                </c:pt>
                <c:pt idx="11">
                  <c:v>156</c:v>
                </c:pt>
                <c:pt idx="12">
                  <c:v>156</c:v>
                </c:pt>
                <c:pt idx="13">
                  <c:v>468</c:v>
                </c:pt>
                <c:pt idx="14">
                  <c:v>468</c:v>
                </c:pt>
                <c:pt idx="15">
                  <c:v>468</c:v>
                </c:pt>
                <c:pt idx="16">
                  <c:v>468</c:v>
                </c:pt>
                <c:pt idx="17">
                  <c:v>156</c:v>
                </c:pt>
                <c:pt idx="18">
                  <c:v>468</c:v>
                </c:pt>
                <c:pt idx="19">
                  <c:v>468</c:v>
                </c:pt>
                <c:pt idx="20">
                  <c:v>468</c:v>
                </c:pt>
                <c:pt idx="21">
                  <c:v>162</c:v>
                </c:pt>
                <c:pt idx="22">
                  <c:v>810</c:v>
                </c:pt>
                <c:pt idx="23">
                  <c:v>486</c:v>
                </c:pt>
                <c:pt idx="24">
                  <c:v>810</c:v>
                </c:pt>
              </c:numCache>
            </c:numRef>
          </c:val>
          <c:extLst>
            <c:ext xmlns:c16="http://schemas.microsoft.com/office/drawing/2014/chart" uri="{C3380CC4-5D6E-409C-BE32-E72D297353CC}">
              <c16:uniqueId val="{00000000-0FD0-BB42-A137-BA43AB5D681B}"/>
            </c:ext>
          </c:extLst>
        </c:ser>
        <c:dLbls>
          <c:showLegendKey val="0"/>
          <c:showVal val="0"/>
          <c:showCatName val="0"/>
          <c:showSerName val="0"/>
          <c:showPercent val="0"/>
          <c:showBubbleSize val="0"/>
        </c:dLbls>
        <c:gapWidth val="150"/>
        <c:axId val="85598208"/>
        <c:axId val="107544576"/>
      </c:barChart>
      <c:catAx>
        <c:axId val="85598208"/>
        <c:scaling>
          <c:orientation val="minMax"/>
        </c:scaling>
        <c:delete val="0"/>
        <c:axPos val="l"/>
        <c:numFmt formatCode="General" sourceLinked="0"/>
        <c:majorTickMark val="out"/>
        <c:minorTickMark val="none"/>
        <c:tickLblPos val="nextTo"/>
        <c:crossAx val="107544576"/>
        <c:crosses val="autoZero"/>
        <c:auto val="1"/>
        <c:lblAlgn val="ctr"/>
        <c:lblOffset val="100"/>
        <c:noMultiLvlLbl val="0"/>
      </c:catAx>
      <c:valAx>
        <c:axId val="107544576"/>
        <c:scaling>
          <c:orientation val="minMax"/>
        </c:scaling>
        <c:delete val="0"/>
        <c:axPos val="b"/>
        <c:majorGridlines/>
        <c:numFmt formatCode="General" sourceLinked="1"/>
        <c:majorTickMark val="out"/>
        <c:minorTickMark val="none"/>
        <c:tickLblPos val="nextTo"/>
        <c:crossAx val="85598208"/>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invertIfNegative val="0"/>
          <c:cat>
            <c:strRef>
              <c:f>'What Why Component'!$D$8:$U$8</c:f>
              <c:strCache>
                <c:ptCount val="18"/>
                <c:pt idx="0">
                  <c:v>Manufacturing geometric variation</c:v>
                </c:pt>
                <c:pt idx="1">
                  <c:v>Material property variation, Shell</c:v>
                </c:pt>
                <c:pt idx="2">
                  <c:v>Material property variation powder coat</c:v>
                </c:pt>
                <c:pt idx="3">
                  <c:v>Chromate conversion </c:v>
                </c:pt>
                <c:pt idx="4">
                  <c:v>Cutting fluid variation</c:v>
                </c:pt>
                <c:pt idx="5">
                  <c:v>Surface Finish variation</c:v>
                </c:pt>
                <c:pt idx="6">
                  <c:v>Measurement variation</c:v>
                </c:pt>
                <c:pt idx="7">
                  <c:v>Contamination</c:v>
                </c:pt>
                <c:pt idx="8">
                  <c:v>Within batch variation of steel</c:v>
                </c:pt>
                <c:pt idx="9">
                  <c:v>Inclusions in shell material</c:v>
                </c:pt>
                <c:pt idx="11">
                  <c:v>Tooling deterioration</c:v>
                </c:pt>
                <c:pt idx="12">
                  <c:v>Cutting fluid condition</c:v>
                </c:pt>
                <c:pt idx="14">
                  <c:v>Operator Competence </c:v>
                </c:pt>
                <c:pt idx="15">
                  <c:v>Operator fatigue</c:v>
                </c:pt>
                <c:pt idx="16">
                  <c:v>Temperature</c:v>
                </c:pt>
                <c:pt idx="17">
                  <c:v>Humidity</c:v>
                </c:pt>
              </c:strCache>
            </c:strRef>
          </c:cat>
          <c:val>
            <c:numRef>
              <c:f>'What Why Component'!$D$36:$U$36</c:f>
              <c:numCache>
                <c:formatCode>General</c:formatCode>
                <c:ptCount val="18"/>
                <c:pt idx="0">
                  <c:v>1134</c:v>
                </c:pt>
                <c:pt idx="1">
                  <c:v>189</c:v>
                </c:pt>
                <c:pt idx="2">
                  <c:v>1134</c:v>
                </c:pt>
                <c:pt idx="3">
                  <c:v>351</c:v>
                </c:pt>
                <c:pt idx="4">
                  <c:v>90</c:v>
                </c:pt>
                <c:pt idx="5">
                  <c:v>414</c:v>
                </c:pt>
                <c:pt idx="6">
                  <c:v>1134</c:v>
                </c:pt>
                <c:pt idx="7">
                  <c:v>594</c:v>
                </c:pt>
                <c:pt idx="8">
                  <c:v>81</c:v>
                </c:pt>
                <c:pt idx="9">
                  <c:v>81</c:v>
                </c:pt>
                <c:pt idx="10">
                  <c:v>0</c:v>
                </c:pt>
                <c:pt idx="11">
                  <c:v>1197</c:v>
                </c:pt>
                <c:pt idx="12">
                  <c:v>0</c:v>
                </c:pt>
                <c:pt idx="13">
                  <c:v>0</c:v>
                </c:pt>
                <c:pt idx="14">
                  <c:v>414</c:v>
                </c:pt>
                <c:pt idx="15">
                  <c:v>378</c:v>
                </c:pt>
                <c:pt idx="16">
                  <c:v>522</c:v>
                </c:pt>
                <c:pt idx="17">
                  <c:v>522</c:v>
                </c:pt>
              </c:numCache>
            </c:numRef>
          </c:val>
          <c:extLst>
            <c:ext xmlns:c16="http://schemas.microsoft.com/office/drawing/2014/chart" uri="{C3380CC4-5D6E-409C-BE32-E72D297353CC}">
              <c16:uniqueId val="{00000000-0228-4549-A37D-730E4CEEE384}"/>
            </c:ext>
          </c:extLst>
        </c:ser>
        <c:dLbls>
          <c:showLegendKey val="0"/>
          <c:showVal val="0"/>
          <c:showCatName val="0"/>
          <c:showSerName val="0"/>
          <c:showPercent val="0"/>
          <c:showBubbleSize val="0"/>
        </c:dLbls>
        <c:gapWidth val="150"/>
        <c:axId val="160478336"/>
        <c:axId val="160479872"/>
      </c:barChart>
      <c:catAx>
        <c:axId val="160478336"/>
        <c:scaling>
          <c:orientation val="minMax"/>
        </c:scaling>
        <c:delete val="0"/>
        <c:axPos val="b"/>
        <c:numFmt formatCode="General" sourceLinked="0"/>
        <c:majorTickMark val="out"/>
        <c:minorTickMark val="none"/>
        <c:tickLblPos val="nextTo"/>
        <c:crossAx val="160479872"/>
        <c:crosses val="autoZero"/>
        <c:auto val="1"/>
        <c:lblAlgn val="ctr"/>
        <c:lblOffset val="100"/>
        <c:noMultiLvlLbl val="0"/>
      </c:catAx>
      <c:valAx>
        <c:axId val="160479872"/>
        <c:scaling>
          <c:orientation val="minMax"/>
        </c:scaling>
        <c:delete val="0"/>
        <c:axPos val="l"/>
        <c:majorGridlines/>
        <c:numFmt formatCode="General" sourceLinked="1"/>
        <c:majorTickMark val="out"/>
        <c:minorTickMark val="none"/>
        <c:tickLblPos val="nextTo"/>
        <c:crossAx val="160478336"/>
        <c:crosses val="autoZero"/>
        <c:crossBetween val="between"/>
      </c:valAx>
    </c:plotArea>
    <c:plotVisOnly val="1"/>
    <c:dispBlanksAs val="gap"/>
    <c:showDLblsOverMax val="0"/>
  </c:chart>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150" b="0" i="0" u="none" strike="noStrike" baseline="0">
                <a:solidFill>
                  <a:srgbClr val="000000"/>
                </a:solidFill>
                <a:latin typeface="Arial"/>
                <a:ea typeface="Arial"/>
                <a:cs typeface="Arial"/>
              </a:defRPr>
            </a:pPr>
            <a:r>
              <a:rPr lang="en-US"/>
              <a:t>Process Importances</a:t>
            </a:r>
            <a:r>
              <a:rPr lang="en-US" baseline="0"/>
              <a:t> Chart</a:t>
            </a:r>
            <a:endParaRPr lang="en-US"/>
          </a:p>
        </c:rich>
      </c:tx>
      <c:layout>
        <c:manualLayout>
          <c:xMode val="edge"/>
          <c:yMode val="edge"/>
          <c:x val="0.36580736863479457"/>
          <c:y val="2.7298850574712645E-2"/>
        </c:manualLayout>
      </c:layout>
      <c:overlay val="0"/>
      <c:spPr>
        <a:noFill/>
        <a:ln w="25400">
          <a:noFill/>
        </a:ln>
      </c:spPr>
    </c:title>
    <c:autoTitleDeleted val="0"/>
    <c:plotArea>
      <c:layout>
        <c:manualLayout>
          <c:layoutTarget val="inner"/>
          <c:xMode val="edge"/>
          <c:yMode val="edge"/>
          <c:x val="0.24641833810888253"/>
          <c:y val="0.12931052626409598"/>
          <c:w val="0.72970481841632262"/>
          <c:h val="0.80603561371286492"/>
        </c:manualLayout>
      </c:layout>
      <c:barChart>
        <c:barDir val="bar"/>
        <c:grouping val="clustered"/>
        <c:varyColors val="0"/>
        <c:ser>
          <c:idx val="0"/>
          <c:order val="0"/>
          <c:spPr>
            <a:solidFill>
              <a:srgbClr val="9999FF"/>
            </a:solidFill>
            <a:ln w="12700">
              <a:solidFill>
                <a:srgbClr val="000000"/>
              </a:solidFill>
              <a:prstDash val="solid"/>
            </a:ln>
          </c:spPr>
          <c:invertIfNegative val="0"/>
          <c:cat>
            <c:strRef>
              <c:f>'Manufacturing QFD 1'!$D$2:$T$2</c:f>
              <c:strCache>
                <c:ptCount val="10"/>
                <c:pt idx="0">
                  <c:v>Manufacture Body</c:v>
                </c:pt>
                <c:pt idx="1">
                  <c:v>Manufacture fins</c:v>
                </c:pt>
                <c:pt idx="2">
                  <c:v>Manufacture Explosive</c:v>
                </c:pt>
                <c:pt idx="3">
                  <c:v>Fill Shell</c:v>
                </c:pt>
                <c:pt idx="4">
                  <c:v>Manufacture Primer</c:v>
                </c:pt>
                <c:pt idx="5">
                  <c:v>Manufacture Charge</c:v>
                </c:pt>
                <c:pt idx="6">
                  <c:v>Manufacture tracer</c:v>
                </c:pt>
                <c:pt idx="7">
                  <c:v>Manufacture booster</c:v>
                </c:pt>
                <c:pt idx="8">
                  <c:v>Assemble muniton</c:v>
                </c:pt>
                <c:pt idx="9">
                  <c:v>Fit fuze</c:v>
                </c:pt>
              </c:strCache>
            </c:strRef>
          </c:cat>
          <c:val>
            <c:numRef>
              <c:f>'Manufacturing QFD 1'!$D$29:$T$29</c:f>
              <c:numCache>
                <c:formatCode>General</c:formatCode>
                <c:ptCount val="17"/>
                <c:pt idx="0">
                  <c:v>275</c:v>
                </c:pt>
                <c:pt idx="1">
                  <c:v>305</c:v>
                </c:pt>
                <c:pt idx="2">
                  <c:v>215</c:v>
                </c:pt>
                <c:pt idx="3">
                  <c:v>470</c:v>
                </c:pt>
                <c:pt idx="4">
                  <c:v>175</c:v>
                </c:pt>
                <c:pt idx="5">
                  <c:v>185</c:v>
                </c:pt>
                <c:pt idx="6">
                  <c:v>290</c:v>
                </c:pt>
                <c:pt idx="7">
                  <c:v>225</c:v>
                </c:pt>
                <c:pt idx="8">
                  <c:v>335</c:v>
                </c:pt>
                <c:pt idx="9">
                  <c:v>145</c:v>
                </c:pt>
                <c:pt idx="10">
                  <c:v>0</c:v>
                </c:pt>
                <c:pt idx="11">
                  <c:v>0</c:v>
                </c:pt>
                <c:pt idx="12">
                  <c:v>0</c:v>
                </c:pt>
                <c:pt idx="13">
                  <c:v>0</c:v>
                </c:pt>
                <c:pt idx="14">
                  <c:v>0</c:v>
                </c:pt>
                <c:pt idx="15">
                  <c:v>0</c:v>
                </c:pt>
                <c:pt idx="16">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D677-0748-B84E-6044F2C4CE7C}"/>
            </c:ext>
          </c:extLst>
        </c:ser>
        <c:dLbls>
          <c:showLegendKey val="0"/>
          <c:showVal val="0"/>
          <c:showCatName val="0"/>
          <c:showSerName val="0"/>
          <c:showPercent val="0"/>
          <c:showBubbleSize val="0"/>
        </c:dLbls>
        <c:gapWidth val="150"/>
        <c:axId val="134345472"/>
        <c:axId val="134347008"/>
      </c:barChart>
      <c:catAx>
        <c:axId val="134345472"/>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134347008"/>
        <c:crosses val="autoZero"/>
        <c:auto val="1"/>
        <c:lblAlgn val="ctr"/>
        <c:lblOffset val="100"/>
        <c:tickLblSkip val="1"/>
        <c:tickMarkSkip val="1"/>
        <c:noMultiLvlLbl val="0"/>
      </c:catAx>
      <c:valAx>
        <c:axId val="134347008"/>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34345472"/>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150" b="0" i="0" u="none" strike="noStrike" baseline="0">
          <a:solidFill>
            <a:srgbClr val="000000"/>
          </a:solidFill>
          <a:latin typeface="Arial"/>
          <a:ea typeface="Arial"/>
          <a:cs typeface="Arial"/>
        </a:defRPr>
      </a:pPr>
      <a:endParaRPr lang="en-US"/>
    </a:p>
  </c:txPr>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clustered"/>
        <c:varyColors val="0"/>
        <c:ser>
          <c:idx val="0"/>
          <c:order val="0"/>
          <c:invertIfNegative val="0"/>
          <c:cat>
            <c:strRef>
              <c:f>'QFD 2 Manufacturing'!$F$2:$T$2</c:f>
              <c:strCache>
                <c:ptCount val="15"/>
                <c:pt idx="0">
                  <c:v>Forge</c:v>
                </c:pt>
                <c:pt idx="1">
                  <c:v>Swage</c:v>
                </c:pt>
                <c:pt idx="2">
                  <c:v>CNC Machine</c:v>
                </c:pt>
                <c:pt idx="3">
                  <c:v>Clean</c:v>
                </c:pt>
                <c:pt idx="4">
                  <c:v>Surface treat</c:v>
                </c:pt>
                <c:pt idx="5">
                  <c:v>Extrude</c:v>
                </c:pt>
                <c:pt idx="6">
                  <c:v>Buy in raw ingredients</c:v>
                </c:pt>
                <c:pt idx="7">
                  <c:v>Incorporate</c:v>
                </c:pt>
                <c:pt idx="8">
                  <c:v>Melt Cast</c:v>
                </c:pt>
                <c:pt idx="9">
                  <c:v>Probed Cooling</c:v>
                </c:pt>
                <c:pt idx="10">
                  <c:v>Buy in components</c:v>
                </c:pt>
                <c:pt idx="11">
                  <c:v>Manual assembly </c:v>
                </c:pt>
                <c:pt idx="12">
                  <c:v>Mix</c:v>
                </c:pt>
                <c:pt idx="13">
                  <c:v>Press</c:v>
                </c:pt>
                <c:pt idx="14">
                  <c:v>Robot assisted assembly line</c:v>
                </c:pt>
              </c:strCache>
            </c:strRef>
          </c:cat>
          <c:val>
            <c:numRef>
              <c:f>'QFD 2 Manufacturing'!$F$15:$T$15</c:f>
              <c:numCache>
                <c:formatCode>0</c:formatCode>
                <c:ptCount val="15"/>
                <c:pt idx="0">
                  <c:v>294.5</c:v>
                </c:pt>
                <c:pt idx="1">
                  <c:v>294.5</c:v>
                </c:pt>
                <c:pt idx="2">
                  <c:v>913.5</c:v>
                </c:pt>
                <c:pt idx="3">
                  <c:v>979.5</c:v>
                </c:pt>
                <c:pt idx="4">
                  <c:v>945</c:v>
                </c:pt>
                <c:pt idx="5">
                  <c:v>274.5</c:v>
                </c:pt>
                <c:pt idx="6">
                  <c:v>1050</c:v>
                </c:pt>
                <c:pt idx="7">
                  <c:v>334.5</c:v>
                </c:pt>
                <c:pt idx="8">
                  <c:v>423</c:v>
                </c:pt>
                <c:pt idx="9">
                  <c:v>423</c:v>
                </c:pt>
                <c:pt idx="10">
                  <c:v>324</c:v>
                </c:pt>
                <c:pt idx="11">
                  <c:v>1005.5</c:v>
                </c:pt>
                <c:pt idx="12">
                  <c:v>463.5</c:v>
                </c:pt>
                <c:pt idx="13">
                  <c:v>463.5</c:v>
                </c:pt>
                <c:pt idx="14">
                  <c:v>301.5</c:v>
                </c:pt>
              </c:numCache>
            </c:numRef>
          </c:val>
          <c:extLst>
            <c:ext xmlns:c16="http://schemas.microsoft.com/office/drawing/2014/chart" uri="{C3380CC4-5D6E-409C-BE32-E72D297353CC}">
              <c16:uniqueId val="{00000000-834C-5647-B682-8228B1832570}"/>
            </c:ext>
          </c:extLst>
        </c:ser>
        <c:dLbls>
          <c:showLegendKey val="0"/>
          <c:showVal val="0"/>
          <c:showCatName val="0"/>
          <c:showSerName val="0"/>
          <c:showPercent val="0"/>
          <c:showBubbleSize val="0"/>
        </c:dLbls>
        <c:gapWidth val="150"/>
        <c:axId val="126579840"/>
        <c:axId val="126581376"/>
      </c:barChart>
      <c:catAx>
        <c:axId val="126579840"/>
        <c:scaling>
          <c:orientation val="minMax"/>
        </c:scaling>
        <c:delete val="0"/>
        <c:axPos val="l"/>
        <c:numFmt formatCode="General" sourceLinked="0"/>
        <c:majorTickMark val="out"/>
        <c:minorTickMark val="none"/>
        <c:tickLblPos val="nextTo"/>
        <c:crossAx val="126581376"/>
        <c:crosses val="autoZero"/>
        <c:auto val="1"/>
        <c:lblAlgn val="ctr"/>
        <c:lblOffset val="100"/>
        <c:noMultiLvlLbl val="0"/>
      </c:catAx>
      <c:valAx>
        <c:axId val="126581376"/>
        <c:scaling>
          <c:orientation val="minMax"/>
        </c:scaling>
        <c:delete val="0"/>
        <c:axPos val="b"/>
        <c:majorGridlines/>
        <c:numFmt formatCode="0" sourceLinked="1"/>
        <c:majorTickMark val="out"/>
        <c:minorTickMark val="none"/>
        <c:tickLblPos val="nextTo"/>
        <c:crossAx val="12657984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575" b="0" i="0" u="none" strike="noStrike" baseline="0">
                <a:solidFill>
                  <a:srgbClr val="000000"/>
                </a:solidFill>
                <a:latin typeface="Arial"/>
                <a:ea typeface="Arial"/>
                <a:cs typeface="Arial"/>
              </a:defRPr>
            </a:pPr>
            <a:r>
              <a:rPr lang="en-US"/>
              <a:t>Process Techniques</a:t>
            </a:r>
          </a:p>
        </c:rich>
      </c:tx>
      <c:layout>
        <c:manualLayout>
          <c:xMode val="edge"/>
          <c:yMode val="edge"/>
          <c:x val="0.36821103033047387"/>
          <c:y val="2.5956284153005466E-2"/>
        </c:manualLayout>
      </c:layout>
      <c:overlay val="0"/>
      <c:spPr>
        <a:noFill/>
        <a:ln w="25400">
          <a:noFill/>
        </a:ln>
      </c:spPr>
    </c:title>
    <c:autoTitleDeleted val="0"/>
    <c:plotArea>
      <c:layout>
        <c:manualLayout>
          <c:layoutTarget val="inner"/>
          <c:xMode val="edge"/>
          <c:yMode val="edge"/>
          <c:x val="0.18823216187433439"/>
          <c:y val="0.13661220411250763"/>
          <c:w val="0.70279020234291789"/>
          <c:h val="0.80191363814041972"/>
        </c:manualLayout>
      </c:layout>
      <c:barChart>
        <c:barDir val="bar"/>
        <c:grouping val="clustered"/>
        <c:varyColors val="0"/>
        <c:ser>
          <c:idx val="0"/>
          <c:order val="0"/>
          <c:spPr>
            <a:solidFill>
              <a:srgbClr val="9999FF"/>
            </a:solidFill>
            <a:ln w="12700">
              <a:solidFill>
                <a:srgbClr val="000000"/>
              </a:solidFill>
              <a:prstDash val="solid"/>
            </a:ln>
          </c:spPr>
          <c:invertIfNegative val="0"/>
          <c:dPt>
            <c:idx val="0"/>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1-7CEB-F74E-A2AE-ACD08E53B4D2}"/>
              </c:ext>
            </c:extLst>
          </c:dPt>
          <c:dPt>
            <c:idx val="1"/>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3-7CEB-F74E-A2AE-ACD08E53B4D2}"/>
              </c:ext>
            </c:extLst>
          </c:dPt>
          <c:dPt>
            <c:idx val="2"/>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5-7CEB-F74E-A2AE-ACD08E53B4D2}"/>
              </c:ext>
            </c:extLst>
          </c:dPt>
          <c:dPt>
            <c:idx val="3"/>
            <c:invertIfNegative val="0"/>
            <c:bubble3D val="0"/>
            <c:spPr>
              <a:solidFill>
                <a:schemeClr val="accent3">
                  <a:lumMod val="60000"/>
                  <a:lumOff val="40000"/>
                </a:schemeClr>
              </a:solidFill>
              <a:ln w="12700">
                <a:solidFill>
                  <a:srgbClr val="000000"/>
                </a:solidFill>
                <a:prstDash val="solid"/>
              </a:ln>
            </c:spPr>
            <c:extLst>
              <c:ext xmlns:c16="http://schemas.microsoft.com/office/drawing/2014/chart" uri="{C3380CC4-5D6E-409C-BE32-E72D297353CC}">
                <c16:uniqueId val="{00000007-7CEB-F74E-A2AE-ACD08E53B4D2}"/>
              </c:ext>
            </c:extLst>
          </c:dPt>
          <c:dPt>
            <c:idx val="4"/>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9-7CEB-F74E-A2AE-ACD08E53B4D2}"/>
              </c:ext>
            </c:extLst>
          </c:dPt>
          <c:dPt>
            <c:idx val="5"/>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B-7CEB-F74E-A2AE-ACD08E53B4D2}"/>
              </c:ext>
            </c:extLst>
          </c:dPt>
          <c:dPt>
            <c:idx val="6"/>
            <c:invertIfNegative val="0"/>
            <c:bubble3D val="0"/>
            <c:spPr>
              <a:solidFill>
                <a:schemeClr val="accent4"/>
              </a:solidFill>
              <a:ln w="12700">
                <a:solidFill>
                  <a:srgbClr val="000000"/>
                </a:solidFill>
                <a:prstDash val="solid"/>
              </a:ln>
            </c:spPr>
            <c:extLst>
              <c:ext xmlns:c16="http://schemas.microsoft.com/office/drawing/2014/chart" uri="{C3380CC4-5D6E-409C-BE32-E72D297353CC}">
                <c16:uniqueId val="{0000000D-7CEB-F74E-A2AE-ACD08E53B4D2}"/>
              </c:ext>
            </c:extLst>
          </c:dPt>
          <c:dPt>
            <c:idx val="7"/>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F-7CEB-F74E-A2AE-ACD08E53B4D2}"/>
              </c:ext>
            </c:extLst>
          </c:dPt>
          <c:dPt>
            <c:idx val="8"/>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1-7CEB-F74E-A2AE-ACD08E53B4D2}"/>
              </c:ext>
            </c:extLst>
          </c:dPt>
          <c:dPt>
            <c:idx val="9"/>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3-7CEB-F74E-A2AE-ACD08E53B4D2}"/>
              </c:ext>
            </c:extLst>
          </c:dPt>
          <c:dPt>
            <c:idx val="10"/>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5-7CEB-F74E-A2AE-ACD08E53B4D2}"/>
              </c:ext>
            </c:extLst>
          </c:dPt>
          <c:dPt>
            <c:idx val="11"/>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7-7CEB-F74E-A2AE-ACD08E53B4D2}"/>
              </c:ext>
            </c:extLst>
          </c:dPt>
          <c:dPt>
            <c:idx val="12"/>
            <c:invertIfNegative val="0"/>
            <c:bubble3D val="0"/>
            <c:spPr>
              <a:solidFill>
                <a:schemeClr val="accent1">
                  <a:lumMod val="60000"/>
                  <a:lumOff val="40000"/>
                </a:schemeClr>
              </a:solidFill>
              <a:ln w="12700">
                <a:solidFill>
                  <a:srgbClr val="000000"/>
                </a:solidFill>
                <a:prstDash val="solid"/>
              </a:ln>
            </c:spPr>
            <c:extLst>
              <c:ext xmlns:c16="http://schemas.microsoft.com/office/drawing/2014/chart" uri="{C3380CC4-5D6E-409C-BE32-E72D297353CC}">
                <c16:uniqueId val="{00000019-7CEB-F74E-A2AE-ACD08E53B4D2}"/>
              </c:ext>
            </c:extLst>
          </c:dPt>
          <c:dPt>
            <c:idx val="13"/>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B-7CEB-F74E-A2AE-ACD08E53B4D2}"/>
              </c:ext>
            </c:extLst>
          </c:dPt>
          <c:dPt>
            <c:idx val="14"/>
            <c:invertIfNegative val="0"/>
            <c:bubble3D val="0"/>
            <c:spPr>
              <a:solidFill>
                <a:schemeClr val="accent6">
                  <a:lumMod val="60000"/>
                  <a:lumOff val="40000"/>
                </a:schemeClr>
              </a:solidFill>
              <a:ln w="12700">
                <a:solidFill>
                  <a:srgbClr val="000000"/>
                </a:solidFill>
                <a:prstDash val="solid"/>
              </a:ln>
            </c:spPr>
            <c:extLst>
              <c:ext xmlns:c16="http://schemas.microsoft.com/office/drawing/2014/chart" uri="{C3380CC4-5D6E-409C-BE32-E72D297353CC}">
                <c16:uniqueId val="{0000001D-7CEB-F74E-A2AE-ACD08E53B4D2}"/>
              </c:ext>
            </c:extLst>
          </c:dPt>
          <c:dPt>
            <c:idx val="15"/>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F-7CEB-F74E-A2AE-ACD08E53B4D2}"/>
              </c:ext>
            </c:extLst>
          </c:dPt>
          <c:dPt>
            <c:idx val="16"/>
            <c:invertIfNegative val="0"/>
            <c:bubble3D val="0"/>
            <c:spPr>
              <a:solidFill>
                <a:schemeClr val="accent2">
                  <a:lumMod val="60000"/>
                  <a:lumOff val="40000"/>
                </a:schemeClr>
              </a:solidFill>
              <a:ln w="12700">
                <a:solidFill>
                  <a:srgbClr val="000000"/>
                </a:solidFill>
                <a:prstDash val="solid"/>
              </a:ln>
            </c:spPr>
            <c:extLst>
              <c:ext xmlns:c16="http://schemas.microsoft.com/office/drawing/2014/chart" uri="{C3380CC4-5D6E-409C-BE32-E72D297353CC}">
                <c16:uniqueId val="{00000021-7CEB-F74E-A2AE-ACD08E53B4D2}"/>
              </c:ext>
            </c:extLst>
          </c:dPt>
          <c:dPt>
            <c:idx val="17"/>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23-7CEB-F74E-A2AE-ACD08E53B4D2}"/>
              </c:ext>
            </c:extLst>
          </c:dPt>
          <c:cat>
            <c:strRef>
              <c:f>'QFD 3'!$F$3:$W$3</c:f>
              <c:strCache>
                <c:ptCount val="10"/>
                <c:pt idx="0">
                  <c:v>Oven (Heat treat)</c:v>
                </c:pt>
                <c:pt idx="1">
                  <c:v>Rough machine Lathe</c:v>
                </c:pt>
                <c:pt idx="2">
                  <c:v>Stress relief Oven</c:v>
                </c:pt>
                <c:pt idx="3">
                  <c:v>CNC lathe</c:v>
                </c:pt>
                <c:pt idx="4">
                  <c:v>Degaussing kit</c:v>
                </c:pt>
                <c:pt idx="5">
                  <c:v>Chemical Degrease</c:v>
                </c:pt>
                <c:pt idx="6">
                  <c:v>Chromate Conversion bath</c:v>
                </c:pt>
                <c:pt idx="7">
                  <c:v>Powder Coat</c:v>
                </c:pt>
                <c:pt idx="8">
                  <c:v>Manual pack</c:v>
                </c:pt>
                <c:pt idx="9">
                  <c:v>Robot handling</c:v>
                </c:pt>
              </c:strCache>
            </c:strRef>
          </c:cat>
          <c:val>
            <c:numRef>
              <c:f>'QFD 3'!$F$20:$W$20</c:f>
              <c:numCache>
                <c:formatCode>0</c:formatCode>
                <c:ptCount val="18"/>
                <c:pt idx="0">
                  <c:v>45</c:v>
                </c:pt>
                <c:pt idx="1">
                  <c:v>81</c:v>
                </c:pt>
                <c:pt idx="2">
                  <c:v>18</c:v>
                </c:pt>
                <c:pt idx="3">
                  <c:v>207</c:v>
                </c:pt>
                <c:pt idx="4">
                  <c:v>18</c:v>
                </c:pt>
                <c:pt idx="5">
                  <c:v>120</c:v>
                </c:pt>
                <c:pt idx="6">
                  <c:v>126</c:v>
                </c:pt>
                <c:pt idx="7">
                  <c:v>99</c:v>
                </c:pt>
                <c:pt idx="8">
                  <c:v>30</c:v>
                </c:pt>
                <c:pt idx="9">
                  <c:v>39</c:v>
                </c:pt>
                <c:pt idx="10">
                  <c:v>0</c:v>
                </c:pt>
                <c:pt idx="11">
                  <c:v>0</c:v>
                </c:pt>
                <c:pt idx="12">
                  <c:v>0</c:v>
                </c:pt>
                <c:pt idx="13">
                  <c:v>0</c:v>
                </c:pt>
                <c:pt idx="14">
                  <c:v>0</c:v>
                </c:pt>
                <c:pt idx="15">
                  <c:v>0</c:v>
                </c:pt>
                <c:pt idx="16">
                  <c:v>0</c:v>
                </c:pt>
                <c:pt idx="17">
                  <c:v>0</c:v>
                </c:pt>
              </c:numCache>
            </c:numRef>
          </c:val>
          <c:extLst>
            <c:ext xmlns:c16="http://schemas.microsoft.com/office/drawing/2014/chart" uri="{C3380CC4-5D6E-409C-BE32-E72D297353CC}">
              <c16:uniqueId val="{00000024-7CEB-F74E-A2AE-ACD08E53B4D2}"/>
            </c:ext>
          </c:extLst>
        </c:ser>
        <c:dLbls>
          <c:showLegendKey val="0"/>
          <c:showVal val="0"/>
          <c:showCatName val="0"/>
          <c:showSerName val="0"/>
          <c:showPercent val="0"/>
          <c:showBubbleSize val="0"/>
        </c:dLbls>
        <c:gapWidth val="150"/>
        <c:axId val="134392448"/>
        <c:axId val="126230912"/>
      </c:barChart>
      <c:catAx>
        <c:axId val="134392448"/>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26230912"/>
        <c:crosses val="autoZero"/>
        <c:auto val="1"/>
        <c:lblAlgn val="ctr"/>
        <c:lblOffset val="100"/>
        <c:tickLblSkip val="1"/>
        <c:tickMarkSkip val="1"/>
        <c:noMultiLvlLbl val="0"/>
      </c:catAx>
      <c:valAx>
        <c:axId val="126230912"/>
        <c:scaling>
          <c:orientation val="minMax"/>
        </c:scaling>
        <c:delete val="0"/>
        <c:axPos val="b"/>
        <c:majorGridlines>
          <c:spPr>
            <a:ln w="3175">
              <a:solidFill>
                <a:srgbClr val="000000"/>
              </a:solidFill>
              <a:prstDash val="solid"/>
            </a:ln>
          </c:spPr>
        </c:majorGridlines>
        <c:numFmt formatCode="0"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34392448"/>
        <c:crosses val="autoZero"/>
        <c:crossBetween val="between"/>
      </c:valAx>
      <c:spPr>
        <a:solidFill>
          <a:schemeClr val="bg1">
            <a:lumMod val="85000"/>
          </a:schemeClr>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575" b="0" i="0" u="none" strike="noStrike" baseline="0">
          <a:solidFill>
            <a:srgbClr val="000000"/>
          </a:solidFill>
          <a:latin typeface="Arial"/>
          <a:ea typeface="Arial"/>
          <a:cs typeface="Arial"/>
        </a:defRPr>
      </a:pPr>
      <a:endParaRPr lang="en-US"/>
    </a:p>
  </c:txPr>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425" b="0" i="0" u="none" strike="noStrike" baseline="0">
                <a:solidFill>
                  <a:srgbClr val="000000"/>
                </a:solidFill>
                <a:latin typeface="Arial"/>
                <a:ea typeface="Arial"/>
                <a:cs typeface="Arial"/>
              </a:defRPr>
            </a:pPr>
            <a:r>
              <a:rPr lang="en-US"/>
              <a:t>Key Controls</a:t>
            </a:r>
          </a:p>
        </c:rich>
      </c:tx>
      <c:layout>
        <c:manualLayout>
          <c:xMode val="edge"/>
          <c:yMode val="edge"/>
          <c:x val="0.38599505548569879"/>
          <c:y val="2.7231467473524961E-2"/>
        </c:manualLayout>
      </c:layout>
      <c:overlay val="0"/>
      <c:spPr>
        <a:noFill/>
        <a:ln w="25400">
          <a:noFill/>
        </a:ln>
      </c:spPr>
    </c:title>
    <c:autoTitleDeleted val="0"/>
    <c:plotArea>
      <c:layout>
        <c:manualLayout>
          <c:layoutTarget val="inner"/>
          <c:xMode val="edge"/>
          <c:yMode val="edge"/>
          <c:x val="0.21184746277759869"/>
          <c:y val="0.14372174005541738"/>
          <c:w val="0.76851161346246677"/>
          <c:h val="0.79425172135888555"/>
        </c:manualLayout>
      </c:layout>
      <c:barChart>
        <c:barDir val="bar"/>
        <c:grouping val="clustered"/>
        <c:varyColors val="0"/>
        <c:ser>
          <c:idx val="0"/>
          <c:order val="0"/>
          <c:spPr>
            <a:solidFill>
              <a:schemeClr val="accent3">
                <a:lumMod val="60000"/>
                <a:lumOff val="40000"/>
              </a:schemeClr>
            </a:solidFill>
            <a:ln w="12700">
              <a:solidFill>
                <a:srgbClr val="000000"/>
              </a:solidFill>
              <a:prstDash val="solid"/>
            </a:ln>
          </c:spPr>
          <c:invertIfNegative val="0"/>
          <c:dLbls>
            <c:spPr>
              <a:noFill/>
              <a:ln>
                <a:noFill/>
              </a:ln>
              <a:effectLst/>
            </c:spPr>
            <c:txPr>
              <a:bodyPr/>
              <a:lstStyle/>
              <a:p>
                <a:pPr>
                  <a:defRPr sz="900"/>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'1st Key  "What Why"'!$B$9:$B$20</c:f>
              <c:strCache>
                <c:ptCount val="8"/>
                <c:pt idx="0">
                  <c:v>Chemical Purity</c:v>
                </c:pt>
                <c:pt idx="1">
                  <c:v>Temperature</c:v>
                </c:pt>
                <c:pt idx="2">
                  <c:v>Duration</c:v>
                </c:pt>
                <c:pt idx="3">
                  <c:v>Frequent of agitation</c:v>
                </c:pt>
                <c:pt idx="4">
                  <c:v>Position of work in bath</c:v>
                </c:pt>
                <c:pt idx="5">
                  <c:v>Security of fixtures</c:v>
                </c:pt>
                <c:pt idx="6">
                  <c:v>Filter web</c:v>
                </c:pt>
                <c:pt idx="7">
                  <c:v>Chemical concentration</c:v>
                </c:pt>
              </c:strCache>
            </c:strRef>
          </c:cat>
          <c:val>
            <c:numRef>
              <c:f>'1st Key  "What Why"'!$V$9:$V$20</c:f>
              <c:numCache>
                <c:formatCode>General</c:formatCode>
                <c:ptCount val="12"/>
                <c:pt idx="0">
                  <c:v>432</c:v>
                </c:pt>
                <c:pt idx="1">
                  <c:v>81</c:v>
                </c:pt>
                <c:pt idx="2">
                  <c:v>111</c:v>
                </c:pt>
                <c:pt idx="3">
                  <c:v>66</c:v>
                </c:pt>
                <c:pt idx="4">
                  <c:v>81</c:v>
                </c:pt>
                <c:pt idx="5">
                  <c:v>108</c:v>
                </c:pt>
                <c:pt idx="6">
                  <c:v>162</c:v>
                </c:pt>
                <c:pt idx="7">
                  <c:v>297</c:v>
                </c:pt>
                <c:pt idx="8">
                  <c:v>0</c:v>
                </c:pt>
                <c:pt idx="9">
                  <c:v>0</c:v>
                </c:pt>
                <c:pt idx="10">
                  <c:v>0</c:v>
                </c:pt>
                <c:pt idx="11">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9633-8140-B23B-394129014BBE}"/>
            </c:ext>
          </c:extLst>
        </c:ser>
        <c:dLbls>
          <c:showLegendKey val="0"/>
          <c:showVal val="0"/>
          <c:showCatName val="0"/>
          <c:showSerName val="0"/>
          <c:showPercent val="0"/>
          <c:showBubbleSize val="0"/>
        </c:dLbls>
        <c:gapWidth val="150"/>
        <c:axId val="134848512"/>
        <c:axId val="134850048"/>
      </c:barChart>
      <c:catAx>
        <c:axId val="134848512"/>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Arial"/>
                <a:ea typeface="Arial"/>
                <a:cs typeface="Arial"/>
              </a:defRPr>
            </a:pPr>
            <a:endParaRPr lang="en-US"/>
          </a:p>
        </c:txPr>
        <c:crossAx val="134850048"/>
        <c:crosses val="autoZero"/>
        <c:auto val="1"/>
        <c:lblAlgn val="ctr"/>
        <c:lblOffset val="100"/>
        <c:tickLblSkip val="1"/>
        <c:tickMarkSkip val="1"/>
        <c:noMultiLvlLbl val="0"/>
      </c:catAx>
      <c:valAx>
        <c:axId val="134850048"/>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34848512"/>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425" b="0" i="0" u="none" strike="noStrike" baseline="0">
          <a:solidFill>
            <a:srgbClr val="000000"/>
          </a:solidFill>
          <a:latin typeface="Arial"/>
          <a:ea typeface="Arial"/>
          <a:cs typeface="Arial"/>
        </a:defRPr>
      </a:pPr>
      <a:endParaRPr lang="en-US"/>
    </a:p>
  </c:txPr>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575" b="0" i="0" u="none" strike="noStrike" baseline="0">
                <a:solidFill>
                  <a:srgbClr val="000000"/>
                </a:solidFill>
                <a:latin typeface="Arial"/>
                <a:ea typeface="Arial"/>
                <a:cs typeface="Arial"/>
              </a:defRPr>
            </a:pPr>
            <a:r>
              <a:rPr lang="en-US"/>
              <a:t>Key Noise Factors</a:t>
            </a:r>
          </a:p>
        </c:rich>
      </c:tx>
      <c:layout>
        <c:manualLayout>
          <c:xMode val="edge"/>
          <c:yMode val="edge"/>
          <c:x val="0.33801125696289075"/>
          <c:y val="2.702705830269234E-2"/>
        </c:manualLayout>
      </c:layout>
      <c:overlay val="0"/>
      <c:spPr>
        <a:noFill/>
        <a:ln w="25400">
          <a:noFill/>
        </a:ln>
      </c:spPr>
    </c:title>
    <c:autoTitleDeleted val="0"/>
    <c:plotArea>
      <c:layout>
        <c:manualLayout>
          <c:layoutTarget val="inner"/>
          <c:xMode val="edge"/>
          <c:yMode val="edge"/>
          <c:x val="3.5971251101658594E-2"/>
          <c:y val="0.10547610002568983"/>
          <c:w val="0.95283847362615659"/>
          <c:h val="0.49868270241538631"/>
        </c:manualLayout>
      </c:layout>
      <c:barChart>
        <c:barDir val="col"/>
        <c:grouping val="clustered"/>
        <c:varyColors val="0"/>
        <c:ser>
          <c:idx val="0"/>
          <c:order val="0"/>
          <c:spPr>
            <a:solidFill>
              <a:schemeClr val="accent3">
                <a:lumMod val="60000"/>
                <a:lumOff val="40000"/>
              </a:schemeClr>
            </a:solidFill>
            <a:ln w="12700">
              <a:solidFill>
                <a:srgbClr val="000000"/>
              </a:solidFill>
              <a:prstDash val="solid"/>
            </a:ln>
          </c:spPr>
          <c:invertIfNegative val="0"/>
          <c:dLbls>
            <c:spPr>
              <a:noFill/>
              <a:ln>
                <a:noFill/>
              </a:ln>
              <a:effectLst/>
            </c:spPr>
            <c:txPr>
              <a:bodyPr/>
              <a:lstStyle/>
              <a:p>
                <a:pPr>
                  <a:defRPr sz="1000"/>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'1st Key  "What Why"'!$D$8:$T$8</c:f>
              <c:strCache>
                <c:ptCount val="17"/>
                <c:pt idx="0">
                  <c:v>Batch to Batch variation of chemical</c:v>
                </c:pt>
                <c:pt idx="1">
                  <c:v>Agitation variation</c:v>
                </c:pt>
                <c:pt idx="2">
                  <c:v>Position of work variation</c:v>
                </c:pt>
                <c:pt idx="3">
                  <c:v>State of input work</c:v>
                </c:pt>
                <c:pt idx="4">
                  <c:v>Variation in duration</c:v>
                </c:pt>
                <c:pt idx="5">
                  <c:v>Bath temperature variation</c:v>
                </c:pt>
                <c:pt idx="9">
                  <c:v>Contamination in bath</c:v>
                </c:pt>
                <c:pt idx="10">
                  <c:v>Filter degradation</c:v>
                </c:pt>
                <c:pt idx="13">
                  <c:v>Temperature</c:v>
                </c:pt>
                <c:pt idx="14">
                  <c:v>Humidity</c:v>
                </c:pt>
                <c:pt idx="15">
                  <c:v>Operator competence</c:v>
                </c:pt>
                <c:pt idx="16">
                  <c:v>Operator fatigue</c:v>
                </c:pt>
              </c:strCache>
            </c:strRef>
          </c:cat>
          <c:val>
            <c:numRef>
              <c:f>'1st Key  "What Why"'!$D$21:$T$21</c:f>
              <c:numCache>
                <c:formatCode>General</c:formatCode>
                <c:ptCount val="17"/>
                <c:pt idx="0">
                  <c:v>171</c:v>
                </c:pt>
                <c:pt idx="1">
                  <c:v>81</c:v>
                </c:pt>
                <c:pt idx="2">
                  <c:v>36</c:v>
                </c:pt>
                <c:pt idx="3">
                  <c:v>135</c:v>
                </c:pt>
                <c:pt idx="4">
                  <c:v>27</c:v>
                </c:pt>
                <c:pt idx="5">
                  <c:v>36</c:v>
                </c:pt>
                <c:pt idx="6">
                  <c:v>0</c:v>
                </c:pt>
                <c:pt idx="7">
                  <c:v>0</c:v>
                </c:pt>
                <c:pt idx="8">
                  <c:v>0</c:v>
                </c:pt>
                <c:pt idx="9">
                  <c:v>171</c:v>
                </c:pt>
                <c:pt idx="10">
                  <c:v>189</c:v>
                </c:pt>
                <c:pt idx="11">
                  <c:v>0</c:v>
                </c:pt>
                <c:pt idx="12">
                  <c:v>0</c:v>
                </c:pt>
                <c:pt idx="13">
                  <c:v>99</c:v>
                </c:pt>
                <c:pt idx="14">
                  <c:v>81</c:v>
                </c:pt>
                <c:pt idx="15">
                  <c:v>123</c:v>
                </c:pt>
                <c:pt idx="16">
                  <c:v>189</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6AAD-9045-83C2-12F7E6D4D5B4}"/>
            </c:ext>
          </c:extLst>
        </c:ser>
        <c:dLbls>
          <c:showLegendKey val="0"/>
          <c:showVal val="0"/>
          <c:showCatName val="0"/>
          <c:showSerName val="0"/>
          <c:showPercent val="0"/>
          <c:showBubbleSize val="0"/>
        </c:dLbls>
        <c:gapWidth val="150"/>
        <c:axId val="134928256"/>
        <c:axId val="134929792"/>
      </c:barChart>
      <c:catAx>
        <c:axId val="134928256"/>
        <c:scaling>
          <c:orientation val="minMax"/>
        </c:scaling>
        <c:delete val="0"/>
        <c:axPos val="b"/>
        <c:numFmt formatCode="General" sourceLinked="1"/>
        <c:majorTickMark val="out"/>
        <c:minorTickMark val="none"/>
        <c:tickLblPos val="nextTo"/>
        <c:spPr>
          <a:ln w="3175">
            <a:solidFill>
              <a:srgbClr val="000000"/>
            </a:solidFill>
            <a:prstDash val="solid"/>
          </a:ln>
        </c:spPr>
        <c:txPr>
          <a:bodyPr rot="-5400000" vert="horz"/>
          <a:lstStyle/>
          <a:p>
            <a:pPr>
              <a:defRPr sz="2000" b="0" i="0" u="none" strike="noStrike" baseline="0">
                <a:solidFill>
                  <a:srgbClr val="000000"/>
                </a:solidFill>
                <a:latin typeface="Arial"/>
                <a:ea typeface="Arial"/>
                <a:cs typeface="Arial"/>
              </a:defRPr>
            </a:pPr>
            <a:endParaRPr lang="en-US"/>
          </a:p>
        </c:txPr>
        <c:crossAx val="134929792"/>
        <c:crosses val="autoZero"/>
        <c:auto val="1"/>
        <c:lblAlgn val="ctr"/>
        <c:lblOffset val="100"/>
        <c:tickLblSkip val="1"/>
        <c:tickMarkSkip val="1"/>
        <c:noMultiLvlLbl val="0"/>
      </c:catAx>
      <c:valAx>
        <c:axId val="134929792"/>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en-US"/>
          </a:p>
        </c:txPr>
        <c:crossAx val="134928256"/>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575" b="0" i="0" u="none" strike="noStrike" baseline="0">
          <a:solidFill>
            <a:srgbClr val="000000"/>
          </a:solidFill>
          <a:latin typeface="Arial"/>
          <a:ea typeface="Arial"/>
          <a:cs typeface="Arial"/>
        </a:defRPr>
      </a:pPr>
      <a:endParaRPr lang="en-US"/>
    </a:p>
  </c:txPr>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525" b="0" i="0" u="none" strike="noStrike" baseline="0">
                <a:solidFill>
                  <a:srgbClr val="000000"/>
                </a:solidFill>
                <a:latin typeface="Arial"/>
                <a:ea typeface="Arial"/>
                <a:cs typeface="Arial"/>
              </a:defRPr>
            </a:pPr>
            <a:r>
              <a:rPr lang="en-US"/>
              <a:t>QFD4</a:t>
            </a:r>
            <a:r>
              <a:rPr lang="en-US" baseline="0"/>
              <a:t> Importances Chart</a:t>
            </a:r>
            <a:endParaRPr lang="en-US"/>
          </a:p>
        </c:rich>
      </c:tx>
      <c:layout>
        <c:manualLayout>
          <c:xMode val="edge"/>
          <c:yMode val="edge"/>
          <c:x val="0.31695721077654515"/>
          <c:y val="2.6315789473684209E-2"/>
        </c:manualLayout>
      </c:layout>
      <c:overlay val="0"/>
      <c:spPr>
        <a:noFill/>
        <a:ln w="25400">
          <a:noFill/>
        </a:ln>
      </c:spPr>
    </c:title>
    <c:autoTitleDeleted val="0"/>
    <c:plotArea>
      <c:layout>
        <c:manualLayout>
          <c:layoutTarget val="inner"/>
          <c:xMode val="edge"/>
          <c:yMode val="edge"/>
          <c:x val="0.23910192772474409"/>
          <c:y val="0.12440191387559808"/>
          <c:w val="0.7276175585769501"/>
          <c:h val="0.76555023923444976"/>
        </c:manualLayout>
      </c:layout>
      <c:barChart>
        <c:barDir val="bar"/>
        <c:grouping val="clustered"/>
        <c:varyColors val="0"/>
        <c:ser>
          <c:idx val="0"/>
          <c:order val="0"/>
          <c:spPr>
            <a:solidFill>
              <a:schemeClr val="accent3">
                <a:lumMod val="60000"/>
                <a:lumOff val="40000"/>
              </a:schemeClr>
            </a:solidFill>
            <a:ln w="12700">
              <a:solidFill>
                <a:srgbClr val="000000"/>
              </a:solidFill>
              <a:prstDash val="solid"/>
            </a:ln>
          </c:spPr>
          <c:invertIfNegative val="0"/>
          <c:cat>
            <c:strRef>
              <c:f>'1st QFD4'!$L$4:$AB$4</c:f>
              <c:strCache>
                <c:ptCount val="9"/>
                <c:pt idx="0">
                  <c:v>Reciept Inspection</c:v>
                </c:pt>
                <c:pt idx="1">
                  <c:v>In process inspection</c:v>
                </c:pt>
                <c:pt idx="2">
                  <c:v>Process instruction</c:v>
                </c:pt>
                <c:pt idx="3">
                  <c:v>Process monitoring (Auto SPC read out)</c:v>
                </c:pt>
                <c:pt idx="4">
                  <c:v>Poke Yoke</c:v>
                </c:pt>
                <c:pt idx="5">
                  <c:v>Upstream process improvements </c:v>
                </c:pt>
                <c:pt idx="6">
                  <c:v>regular tank purge and clean</c:v>
                </c:pt>
                <c:pt idx="7">
                  <c:v>Operator training</c:v>
                </c:pt>
                <c:pt idx="8">
                  <c:v>DI Column mainteneance</c:v>
                </c:pt>
              </c:strCache>
            </c:strRef>
          </c:cat>
          <c:val>
            <c:numRef>
              <c:f>'1st QFD4'!$L$13:$AB$13</c:f>
              <c:numCache>
                <c:formatCode>General</c:formatCode>
                <c:ptCount val="17"/>
                <c:pt idx="0">
                  <c:v>1458</c:v>
                </c:pt>
                <c:pt idx="1">
                  <c:v>8019</c:v>
                </c:pt>
                <c:pt idx="2">
                  <c:v>2754</c:v>
                </c:pt>
                <c:pt idx="3">
                  <c:v>7533</c:v>
                </c:pt>
                <c:pt idx="4">
                  <c:v>1458</c:v>
                </c:pt>
                <c:pt idx="5">
                  <c:v>2754</c:v>
                </c:pt>
                <c:pt idx="6">
                  <c:v>8019</c:v>
                </c:pt>
                <c:pt idx="7">
                  <c:v>2916</c:v>
                </c:pt>
                <c:pt idx="8">
                  <c:v>6561</c:v>
                </c:pt>
                <c:pt idx="9">
                  <c:v>0</c:v>
                </c:pt>
                <c:pt idx="10">
                  <c:v>0</c:v>
                </c:pt>
                <c:pt idx="11">
                  <c:v>0</c:v>
                </c:pt>
                <c:pt idx="12">
                  <c:v>0</c:v>
                </c:pt>
                <c:pt idx="13">
                  <c:v>0</c:v>
                </c:pt>
                <c:pt idx="14">
                  <c:v>0</c:v>
                </c:pt>
                <c:pt idx="15">
                  <c:v>0</c:v>
                </c:pt>
                <c:pt idx="16">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1B70-C34B-A385-90D302E48864}"/>
            </c:ext>
          </c:extLst>
        </c:ser>
        <c:dLbls>
          <c:showLegendKey val="0"/>
          <c:showVal val="0"/>
          <c:showCatName val="0"/>
          <c:showSerName val="0"/>
          <c:showPercent val="0"/>
          <c:showBubbleSize val="0"/>
        </c:dLbls>
        <c:gapWidth val="150"/>
        <c:axId val="126727680"/>
        <c:axId val="126729216"/>
      </c:barChart>
      <c:catAx>
        <c:axId val="126727680"/>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800" b="0" i="0" u="none" strike="noStrike" baseline="0">
                <a:solidFill>
                  <a:srgbClr val="000000"/>
                </a:solidFill>
                <a:latin typeface="Arial"/>
                <a:ea typeface="Arial"/>
                <a:cs typeface="Arial"/>
              </a:defRPr>
            </a:pPr>
            <a:endParaRPr lang="en-US"/>
          </a:p>
        </c:txPr>
        <c:crossAx val="126729216"/>
        <c:crosses val="autoZero"/>
        <c:auto val="1"/>
        <c:lblAlgn val="ctr"/>
        <c:lblOffset val="100"/>
        <c:tickLblSkip val="1"/>
        <c:tickMarkSkip val="1"/>
        <c:noMultiLvlLbl val="0"/>
      </c:catAx>
      <c:valAx>
        <c:axId val="126729216"/>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2525" b="0" i="0" u="none" strike="noStrike" baseline="0">
                <a:solidFill>
                  <a:srgbClr val="000000"/>
                </a:solidFill>
                <a:latin typeface="Arial"/>
                <a:ea typeface="Arial"/>
                <a:cs typeface="Arial"/>
              </a:defRPr>
            </a:pPr>
            <a:endParaRPr lang="en-US"/>
          </a:p>
        </c:txPr>
        <c:crossAx val="126727680"/>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525" b="0" i="0" u="none" strike="noStrike" baseline="0">
          <a:solidFill>
            <a:srgbClr val="000000"/>
          </a:solidFill>
          <a:latin typeface="Arial"/>
          <a:ea typeface="Arial"/>
          <a:cs typeface="Arial"/>
        </a:defRPr>
      </a:pPr>
      <a:endParaRPr lang="en-US"/>
    </a:p>
  </c:txPr>
</c:chartSpace>
</file>

<file path=xl/charts/chart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075" b="0" i="0" u="none" strike="noStrike" baseline="0">
                <a:solidFill>
                  <a:srgbClr val="000000"/>
                </a:solidFill>
                <a:latin typeface="Arial"/>
                <a:ea typeface="Arial"/>
                <a:cs typeface="Arial"/>
              </a:defRPr>
            </a:pPr>
            <a:r>
              <a:rPr lang="en-US"/>
              <a:t>2nd Key Controls</a:t>
            </a:r>
          </a:p>
        </c:rich>
      </c:tx>
      <c:layout>
        <c:manualLayout>
          <c:xMode val="edge"/>
          <c:yMode val="edge"/>
          <c:x val="0.39762652813798866"/>
          <c:y val="2.8125000000000001E-2"/>
        </c:manualLayout>
      </c:layout>
      <c:overlay val="0"/>
      <c:spPr>
        <a:noFill/>
        <a:ln w="25400">
          <a:noFill/>
        </a:ln>
      </c:spPr>
    </c:title>
    <c:autoTitleDeleted val="0"/>
    <c:plotArea>
      <c:layout>
        <c:manualLayout>
          <c:layoutTarget val="inner"/>
          <c:xMode val="edge"/>
          <c:yMode val="edge"/>
          <c:x val="0.29162427112961087"/>
          <c:y val="0.13593760371216104"/>
          <c:w val="0.68648213703005545"/>
          <c:h val="0.78593809962318395"/>
        </c:manualLayout>
      </c:layout>
      <c:barChart>
        <c:barDir val="bar"/>
        <c:grouping val="clustered"/>
        <c:varyColors val="0"/>
        <c:ser>
          <c:idx val="1"/>
          <c:order val="0"/>
          <c:spPr>
            <a:solidFill>
              <a:schemeClr val="accent6">
                <a:lumMod val="60000"/>
                <a:lumOff val="40000"/>
              </a:schemeClr>
            </a:solidFill>
            <a:ln w="12700">
              <a:solidFill>
                <a:srgbClr val="000000"/>
              </a:solidFill>
              <a:prstDash val="solid"/>
            </a:ln>
          </c:spPr>
          <c:invertIfNegative val="0"/>
          <c:cat>
            <c:strRef>
              <c:f>'2nd Key What Why'!$B$9:$B$18</c:f>
              <c:strCache>
                <c:ptCount val="8"/>
                <c:pt idx="0">
                  <c:v>Coolant type</c:v>
                </c:pt>
                <c:pt idx="1">
                  <c:v>Coolant Concentration</c:v>
                </c:pt>
                <c:pt idx="2">
                  <c:v>Coolant flow rate</c:v>
                </c:pt>
                <c:pt idx="3">
                  <c:v>Vice type</c:v>
                </c:pt>
                <c:pt idx="4">
                  <c:v>Vice pressure</c:v>
                </c:pt>
                <c:pt idx="5">
                  <c:v>Spin rate</c:v>
                </c:pt>
                <c:pt idx="6">
                  <c:v>Tool Type</c:v>
                </c:pt>
                <c:pt idx="7">
                  <c:v>Feed rate</c:v>
                </c:pt>
              </c:strCache>
            </c:strRef>
          </c:cat>
          <c:val>
            <c:numRef>
              <c:f>'2nd Key What Why'!$S$9:$S$18</c:f>
              <c:numCache>
                <c:formatCode>General</c:formatCode>
                <c:ptCount val="10"/>
              </c:numCache>
            </c:numRef>
          </c:val>
          <c:extLst>
            <c:ext xmlns:c15="http://schemas.microsoft.com/office/drawing/2012/chart" uri="{02D57815-91ED-43cb-92C2-25804820EDAC}">
              <c15:filteredSeriesTitle>
                <c15:tx>
                  <c:strRef>
                    <c:extLst>
                      <c:ext uri="{02D57815-91ED-43cb-92C2-25804820EDAC}">
                        <c15:formulaRef>
                          <c15:sqref>#REF!</c15:sqref>
                        </c15:formulaRef>
                      </c:ext>
                    </c:extLst>
                  </c:strRef>
                </c15:tx>
              </c15:filteredSeriesTitle>
            </c:ext>
            <c:ext xmlns:c16="http://schemas.microsoft.com/office/drawing/2014/chart" uri="{C3380CC4-5D6E-409C-BE32-E72D297353CC}">
              <c16:uniqueId val="{00000002-A291-4FD2-9BDE-242DFE987231}"/>
            </c:ext>
          </c:extLst>
        </c:ser>
        <c:ser>
          <c:idx val="0"/>
          <c:order val="1"/>
          <c:spPr>
            <a:solidFill>
              <a:schemeClr val="accent6">
                <a:lumMod val="60000"/>
                <a:lumOff val="40000"/>
              </a:schemeClr>
            </a:solidFill>
            <a:ln w="12700">
              <a:solidFill>
                <a:srgbClr val="000000"/>
              </a:solidFill>
              <a:prstDash val="solid"/>
            </a:ln>
          </c:spPr>
          <c:invertIfNegative val="0"/>
          <c:cat>
            <c:strRef>
              <c:f>'[1]2nd Key What Why'!$B$9:$B$18</c:f>
              <c:strCache>
                <c:ptCount val="10"/>
                <c:pt idx="0">
                  <c:v>Coolant type</c:v>
                </c:pt>
                <c:pt idx="1">
                  <c:v>Coolant Concentration</c:v>
                </c:pt>
                <c:pt idx="2">
                  <c:v>Coolant flow rate</c:v>
                </c:pt>
                <c:pt idx="3">
                  <c:v>Vice type</c:v>
                </c:pt>
                <c:pt idx="4">
                  <c:v>Vice pressure</c:v>
                </c:pt>
                <c:pt idx="5">
                  <c:v>Spin rate</c:v>
                </c:pt>
                <c:pt idx="6">
                  <c:v>Tool Type</c:v>
                </c:pt>
                <c:pt idx="7">
                  <c:v>Feed rate</c:v>
                </c:pt>
              </c:strCache>
            </c:strRef>
          </c:cat>
          <c:val>
            <c:numRef>
              <c:f>'[1]2nd Key What Why'!$X$9:$X$18</c:f>
              <c:numCache>
                <c:formatCode>General</c:formatCode>
                <c:ptCount val="10"/>
                <c:pt idx="0">
                  <c:v>18</c:v>
                </c:pt>
                <c:pt idx="1">
                  <c:v>153</c:v>
                </c:pt>
                <c:pt idx="2">
                  <c:v>288</c:v>
                </c:pt>
                <c:pt idx="3">
                  <c:v>30</c:v>
                </c:pt>
                <c:pt idx="4">
                  <c:v>105</c:v>
                </c:pt>
                <c:pt idx="5">
                  <c:v>162</c:v>
                </c:pt>
                <c:pt idx="6">
                  <c:v>117</c:v>
                </c:pt>
                <c:pt idx="7">
                  <c:v>135</c:v>
                </c:pt>
                <c:pt idx="8">
                  <c:v>0</c:v>
                </c:pt>
                <c:pt idx="9">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1-A291-4FD2-9BDE-242DFE987231}"/>
            </c:ext>
          </c:extLst>
        </c:ser>
        <c:dLbls>
          <c:showLegendKey val="0"/>
          <c:showVal val="0"/>
          <c:showCatName val="0"/>
          <c:showSerName val="0"/>
          <c:showPercent val="0"/>
          <c:showBubbleSize val="0"/>
        </c:dLbls>
        <c:gapWidth val="150"/>
        <c:axId val="244894720"/>
        <c:axId val="244896512"/>
      </c:barChart>
      <c:catAx>
        <c:axId val="244894720"/>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2400" b="0" i="0" u="none" strike="noStrike" baseline="0">
                <a:solidFill>
                  <a:srgbClr val="000000"/>
                </a:solidFill>
                <a:latin typeface="Arial"/>
                <a:ea typeface="Arial"/>
                <a:cs typeface="Arial"/>
              </a:defRPr>
            </a:pPr>
            <a:endParaRPr lang="en-US"/>
          </a:p>
        </c:txPr>
        <c:crossAx val="244896512"/>
        <c:crosses val="autoZero"/>
        <c:auto val="1"/>
        <c:lblAlgn val="ctr"/>
        <c:lblOffset val="100"/>
        <c:tickLblSkip val="1"/>
        <c:tickMarkSkip val="1"/>
        <c:noMultiLvlLbl val="0"/>
      </c:catAx>
      <c:valAx>
        <c:axId val="244896512"/>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244894720"/>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075" b="0" i="0" u="none" strike="noStrike" baseline="0">
          <a:solidFill>
            <a:srgbClr val="000000"/>
          </a:solidFill>
          <a:latin typeface="Arial"/>
          <a:ea typeface="Arial"/>
          <a:cs typeface="Arial"/>
        </a:defRPr>
      </a:pPr>
      <a:endParaRPr lang="en-US"/>
    </a:p>
  </c:txPr>
</c:chartSpace>
</file>

<file path=xl/charts/chart2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575" b="0" i="0" u="none" strike="noStrike" baseline="0">
                <a:solidFill>
                  <a:srgbClr val="000000"/>
                </a:solidFill>
                <a:latin typeface="Arial"/>
                <a:ea typeface="Arial"/>
                <a:cs typeface="Arial"/>
              </a:defRPr>
            </a:pPr>
            <a:r>
              <a:rPr lang="en-US"/>
              <a:t>2nd</a:t>
            </a:r>
            <a:r>
              <a:rPr lang="en-US" baseline="0"/>
              <a:t> Key Noise Importances</a:t>
            </a:r>
            <a:endParaRPr lang="en-US"/>
          </a:p>
        </c:rich>
      </c:tx>
      <c:layout>
        <c:manualLayout>
          <c:xMode val="edge"/>
          <c:yMode val="edge"/>
          <c:x val="0.37394010260195459"/>
          <c:y val="3.1111030478356564E-2"/>
        </c:manualLayout>
      </c:layout>
      <c:overlay val="0"/>
      <c:spPr>
        <a:noFill/>
        <a:ln w="25400">
          <a:noFill/>
        </a:ln>
      </c:spPr>
    </c:title>
    <c:autoTitleDeleted val="0"/>
    <c:plotArea>
      <c:layout>
        <c:manualLayout>
          <c:layoutTarget val="inner"/>
          <c:xMode val="edge"/>
          <c:yMode val="edge"/>
          <c:x val="5.8517592422682931E-2"/>
          <c:y val="0.18000039062584772"/>
          <c:w val="0.92327756933566407"/>
          <c:h val="0.58740904053659959"/>
        </c:manualLayout>
      </c:layout>
      <c:barChart>
        <c:barDir val="col"/>
        <c:grouping val="clustered"/>
        <c:varyColors val="0"/>
        <c:ser>
          <c:idx val="0"/>
          <c:order val="0"/>
          <c:spPr>
            <a:solidFill>
              <a:schemeClr val="accent6">
                <a:lumMod val="60000"/>
                <a:lumOff val="40000"/>
              </a:schemeClr>
            </a:solidFill>
            <a:ln w="12700">
              <a:solidFill>
                <a:srgbClr val="000000"/>
              </a:solidFill>
              <a:prstDash val="solid"/>
            </a:ln>
          </c:spPr>
          <c:invertIfNegative val="0"/>
          <c:cat>
            <c:strRef>
              <c:f>'2nd Key What Why'!$D$8:$Q$8</c:f>
              <c:strCache>
                <c:ptCount val="13"/>
                <c:pt idx="0">
                  <c:v>Temperature </c:v>
                </c:pt>
                <c:pt idx="1">
                  <c:v>Humidity</c:v>
                </c:pt>
                <c:pt idx="2">
                  <c:v>Operator Competence</c:v>
                </c:pt>
                <c:pt idx="3">
                  <c:v>Operator Fatigue</c:v>
                </c:pt>
                <c:pt idx="5">
                  <c:v>Variation in material properties</c:v>
                </c:pt>
                <c:pt idx="6">
                  <c:v>Variation in Spin rate</c:v>
                </c:pt>
                <c:pt idx="7">
                  <c:v>Variation in feed rates</c:v>
                </c:pt>
                <c:pt idx="8">
                  <c:v>Unit to unit variation (Tool)</c:v>
                </c:pt>
                <c:pt idx="9">
                  <c:v>Variation in coolant concentration</c:v>
                </c:pt>
                <c:pt idx="10">
                  <c:v>Unit to Unit variation (Coolant)</c:v>
                </c:pt>
                <c:pt idx="11">
                  <c:v>Variation in coolant flow rate</c:v>
                </c:pt>
                <c:pt idx="12">
                  <c:v>Variation in vice pressure</c:v>
                </c:pt>
              </c:strCache>
            </c:strRef>
          </c:cat>
          <c:val>
            <c:numRef>
              <c:f>'2nd Key What Why'!$D$19:$Q$19</c:f>
              <c:numCache>
                <c:formatCode>General</c:formatCode>
                <c:ptCount val="14"/>
                <c:pt idx="0">
                  <c:v>21</c:v>
                </c:pt>
                <c:pt idx="1">
                  <c:v>9</c:v>
                </c:pt>
                <c:pt idx="2">
                  <c:v>81</c:v>
                </c:pt>
                <c:pt idx="3">
                  <c:v>129</c:v>
                </c:pt>
                <c:pt idx="4">
                  <c:v>0</c:v>
                </c:pt>
                <c:pt idx="5">
                  <c:v>0</c:v>
                </c:pt>
                <c:pt idx="6">
                  <c:v>81</c:v>
                </c:pt>
                <c:pt idx="7">
                  <c:v>117</c:v>
                </c:pt>
                <c:pt idx="8">
                  <c:v>54</c:v>
                </c:pt>
                <c:pt idx="9">
                  <c:v>108</c:v>
                </c:pt>
                <c:pt idx="10">
                  <c:v>36</c:v>
                </c:pt>
                <c:pt idx="11">
                  <c:v>81</c:v>
                </c:pt>
                <c:pt idx="12">
                  <c:v>27</c:v>
                </c:pt>
                <c:pt idx="13">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CA12-ED4A-843B-DDB53889F976}"/>
            </c:ext>
          </c:extLst>
        </c:ser>
        <c:dLbls>
          <c:showLegendKey val="0"/>
          <c:showVal val="0"/>
          <c:showCatName val="0"/>
          <c:showSerName val="0"/>
          <c:showPercent val="0"/>
          <c:showBubbleSize val="0"/>
        </c:dLbls>
        <c:gapWidth val="150"/>
        <c:axId val="135111040"/>
        <c:axId val="135112576"/>
      </c:barChart>
      <c:catAx>
        <c:axId val="135111040"/>
        <c:scaling>
          <c:orientation val="minMax"/>
        </c:scaling>
        <c:delete val="0"/>
        <c:axPos val="b"/>
        <c:numFmt formatCode="General" sourceLinked="1"/>
        <c:majorTickMark val="out"/>
        <c:minorTickMark val="none"/>
        <c:tickLblPos val="nextTo"/>
        <c:spPr>
          <a:ln w="3175">
            <a:solidFill>
              <a:srgbClr val="000000"/>
            </a:solidFill>
            <a:prstDash val="solid"/>
          </a:ln>
        </c:spPr>
        <c:txPr>
          <a:bodyPr rot="-5400000" vert="horz"/>
          <a:lstStyle/>
          <a:p>
            <a:pPr>
              <a:defRPr sz="1800" b="0" i="0" u="none" strike="noStrike" baseline="0">
                <a:solidFill>
                  <a:srgbClr val="000000"/>
                </a:solidFill>
                <a:latin typeface="Arial"/>
                <a:ea typeface="Arial"/>
                <a:cs typeface="Arial"/>
              </a:defRPr>
            </a:pPr>
            <a:endParaRPr lang="en-US"/>
          </a:p>
        </c:txPr>
        <c:crossAx val="135112576"/>
        <c:crosses val="autoZero"/>
        <c:auto val="1"/>
        <c:lblAlgn val="ctr"/>
        <c:lblOffset val="100"/>
        <c:tickLblSkip val="1"/>
        <c:tickMarkSkip val="1"/>
        <c:noMultiLvlLbl val="0"/>
      </c:catAx>
      <c:valAx>
        <c:axId val="135112576"/>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35111040"/>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575" b="0" i="0" u="none" strike="noStrike" baseline="0">
          <a:solidFill>
            <a:srgbClr val="000000"/>
          </a:solidFill>
          <a:latin typeface="Arial"/>
          <a:ea typeface="Arial"/>
          <a:cs typeface="Arial"/>
        </a:defRPr>
      </a:pPr>
      <a:endParaRPr lang="en-US"/>
    </a:p>
  </c:txPr>
</c:chartSpace>
</file>

<file path=xl/charts/chart2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50" b="0" i="0" u="none" strike="noStrike" baseline="0">
                <a:solidFill>
                  <a:srgbClr val="000000"/>
                </a:solidFill>
                <a:latin typeface="Arial"/>
                <a:ea typeface="Arial"/>
                <a:cs typeface="Arial"/>
              </a:defRPr>
            </a:pPr>
            <a:r>
              <a:rPr lang="en-US"/>
              <a:t>2nd QFD 4 Importances</a:t>
            </a:r>
          </a:p>
        </c:rich>
      </c:tx>
      <c:layout>
        <c:manualLayout>
          <c:xMode val="edge"/>
          <c:yMode val="edge"/>
          <c:x val="0.38450271448068618"/>
          <c:y val="3.9458664672105528E-2"/>
        </c:manualLayout>
      </c:layout>
      <c:overlay val="0"/>
      <c:spPr>
        <a:noFill/>
        <a:ln w="25400">
          <a:noFill/>
        </a:ln>
      </c:spPr>
    </c:title>
    <c:autoTitleDeleted val="0"/>
    <c:plotArea>
      <c:layout>
        <c:manualLayout>
          <c:layoutTarget val="inner"/>
          <c:xMode val="edge"/>
          <c:yMode val="edge"/>
          <c:x val="0.22556027271764503"/>
          <c:y val="0.13664623901364967"/>
          <c:w val="0.73939354247942823"/>
          <c:h val="0.74327272433182168"/>
        </c:manualLayout>
      </c:layout>
      <c:barChart>
        <c:barDir val="bar"/>
        <c:grouping val="clustered"/>
        <c:varyColors val="0"/>
        <c:ser>
          <c:idx val="1"/>
          <c:order val="0"/>
          <c:tx>
            <c:strRef>
              <c:f>'2nd QFD 4 '!$T$4:$U$4</c:f>
              <c:strCache>
                <c:ptCount val="2"/>
                <c:pt idx="0">
                  <c:v>Flow ratre monitor for coolant</c:v>
                </c:pt>
                <c:pt idx="1">
                  <c:v>SOP</c:v>
                </c:pt>
              </c:strCache>
            </c:strRef>
          </c:tx>
          <c:spPr>
            <a:solidFill>
              <a:schemeClr val="accent6">
                <a:lumMod val="60000"/>
                <a:lumOff val="40000"/>
              </a:schemeClr>
            </a:solidFill>
            <a:ln w="12700">
              <a:solidFill>
                <a:srgbClr val="000000"/>
              </a:solidFill>
              <a:prstDash val="solid"/>
            </a:ln>
          </c:spPr>
          <c:invertIfNegative val="0"/>
          <c:val>
            <c:numRef>
              <c:f>'2nd QFD 4 '!$V$4</c:f>
              <c:numCache>
                <c:formatCode>General</c:formatCode>
                <c:ptCount val="1"/>
                <c:pt idx="0">
                  <c:v>0</c:v>
                </c:pt>
              </c:numCache>
            </c:numRef>
          </c:val>
          <c:extLst>
            <c:ext xmlns:c16="http://schemas.microsoft.com/office/drawing/2014/chart" uri="{C3380CC4-5D6E-409C-BE32-E72D297353CC}">
              <c16:uniqueId val="{00000002-8C47-45A5-8DC5-337C63F50B6E}"/>
            </c:ext>
          </c:extLst>
        </c:ser>
        <c:ser>
          <c:idx val="0"/>
          <c:order val="1"/>
          <c:invertIfNegative val="0"/>
          <c:cat>
            <c:strRef>
              <c:f>'[1]2nd QFD 4 '!$L$4:$V$4</c:f>
              <c:strCache>
                <c:ptCount val="11"/>
                <c:pt idx="0">
                  <c:v>SPC</c:v>
                </c:pt>
                <c:pt idx="1">
                  <c:v>Smart tools</c:v>
                </c:pt>
                <c:pt idx="2">
                  <c:v>Speed sensor</c:v>
                </c:pt>
                <c:pt idx="3">
                  <c:v>Feed rate sensor</c:v>
                </c:pt>
                <c:pt idx="4">
                  <c:v>PM Schedule</c:v>
                </c:pt>
                <c:pt idx="5">
                  <c:v>QA on incoming coolant</c:v>
                </c:pt>
                <c:pt idx="6">
                  <c:v>C of C on coolant</c:v>
                </c:pt>
                <c:pt idx="7">
                  <c:v>Approved supplier on coolant</c:v>
                </c:pt>
                <c:pt idx="8">
                  <c:v>Flow ratre monitor for coolant</c:v>
                </c:pt>
                <c:pt idx="9">
                  <c:v>SOP</c:v>
                </c:pt>
                <c:pt idx="10">
                  <c:v>Training</c:v>
                </c:pt>
              </c:strCache>
            </c:strRef>
          </c:cat>
          <c:val>
            <c:numRef>
              <c:f>'[1]2nd QFD 4 '!$L$16:$V$16</c:f>
              <c:numCache>
                <c:formatCode>General</c:formatCode>
                <c:ptCount val="11"/>
                <c:pt idx="0">
                  <c:v>3078</c:v>
                </c:pt>
                <c:pt idx="1">
                  <c:v>2187</c:v>
                </c:pt>
                <c:pt idx="2">
                  <c:v>324</c:v>
                </c:pt>
                <c:pt idx="3">
                  <c:v>324</c:v>
                </c:pt>
                <c:pt idx="4">
                  <c:v>3078</c:v>
                </c:pt>
                <c:pt idx="5">
                  <c:v>729</c:v>
                </c:pt>
                <c:pt idx="6">
                  <c:v>243</c:v>
                </c:pt>
                <c:pt idx="7">
                  <c:v>243</c:v>
                </c:pt>
                <c:pt idx="8">
                  <c:v>729</c:v>
                </c:pt>
                <c:pt idx="9">
                  <c:v>3321</c:v>
                </c:pt>
                <c:pt idx="10">
                  <c:v>3321</c:v>
                </c:pt>
              </c:numCache>
            </c:numRef>
          </c:val>
          <c:extLst>
            <c:ext xmlns:c16="http://schemas.microsoft.com/office/drawing/2014/chart" uri="{C3380CC4-5D6E-409C-BE32-E72D297353CC}">
              <c16:uniqueId val="{00000001-8C47-45A5-8DC5-337C63F50B6E}"/>
            </c:ext>
          </c:extLst>
        </c:ser>
        <c:dLbls>
          <c:showLegendKey val="0"/>
          <c:showVal val="0"/>
          <c:showCatName val="0"/>
          <c:showSerName val="0"/>
          <c:showPercent val="0"/>
          <c:showBubbleSize val="0"/>
        </c:dLbls>
        <c:gapWidth val="150"/>
        <c:axId val="245238400"/>
        <c:axId val="245248384"/>
      </c:barChart>
      <c:catAx>
        <c:axId val="245238400"/>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800" b="0" i="0" u="none" strike="noStrike" baseline="0">
                <a:solidFill>
                  <a:srgbClr val="000000"/>
                </a:solidFill>
                <a:latin typeface="Arial"/>
                <a:ea typeface="Arial"/>
                <a:cs typeface="Arial"/>
              </a:defRPr>
            </a:pPr>
            <a:endParaRPr lang="en-US"/>
          </a:p>
        </c:txPr>
        <c:crossAx val="245248384"/>
        <c:crosses val="autoZero"/>
        <c:auto val="1"/>
        <c:lblAlgn val="ctr"/>
        <c:lblOffset val="100"/>
        <c:tickLblSkip val="1"/>
        <c:tickMarkSkip val="1"/>
        <c:noMultiLvlLbl val="0"/>
      </c:catAx>
      <c:valAx>
        <c:axId val="245248384"/>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450" b="0" i="0" u="none" strike="noStrike" baseline="0">
                <a:solidFill>
                  <a:srgbClr val="000000"/>
                </a:solidFill>
                <a:latin typeface="Arial"/>
                <a:ea typeface="Arial"/>
                <a:cs typeface="Arial"/>
              </a:defRPr>
            </a:pPr>
            <a:endParaRPr lang="en-US"/>
          </a:p>
        </c:txPr>
        <c:crossAx val="245238400"/>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450" b="0" i="0" u="none" strike="noStrike" baseline="0">
          <a:solidFill>
            <a:srgbClr val="000000"/>
          </a:solidFill>
          <a:latin typeface="Arial"/>
          <a:ea typeface="Arial"/>
          <a:cs typeface="Arial"/>
        </a:defRPr>
      </a:pPr>
      <a:endParaRPr lang="en-US"/>
    </a:p>
  </c:txPr>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heets/_rels/sheet1.xml.rels><?xml version="1.0" encoding="UTF-8" standalone="yes"?>
<Relationships xmlns="http://schemas.openxmlformats.org/package/2006/relationships"><Relationship Id="rId1" Type="http://schemas.openxmlformats.org/officeDocument/2006/relationships/drawing" Target="../drawings/drawing4.xml"/></Relationships>
</file>

<file path=xl/chartsheets/_rels/sheet2.xml.rels><?xml version="1.0" encoding="UTF-8" standalone="yes"?>
<Relationships xmlns="http://schemas.openxmlformats.org/package/2006/relationships"><Relationship Id="rId1" Type="http://schemas.openxmlformats.org/officeDocument/2006/relationships/drawing" Target="../drawings/drawing5.xml"/></Relationships>
</file>

<file path=xl/chartsheets/_rels/sheet3.xml.rels><?xml version="1.0" encoding="UTF-8" standalone="yes"?>
<Relationships xmlns="http://schemas.openxmlformats.org/package/2006/relationships"><Relationship Id="rId1" Type="http://schemas.openxmlformats.org/officeDocument/2006/relationships/drawing" Target="../drawings/drawing6.xml"/></Relationships>
</file>

<file path=xl/chartsheets/_rels/sheet4.xml.rels><?xml version="1.0" encoding="UTF-8" standalone="yes"?>
<Relationships xmlns="http://schemas.openxmlformats.org/package/2006/relationships"><Relationship Id="rId1" Type="http://schemas.openxmlformats.org/officeDocument/2006/relationships/drawing" Target="../drawings/drawing8.xml"/></Relationships>
</file>

<file path=xl/chartsheets/_rels/sheet5.xml.rels><?xml version="1.0" encoding="UTF-8" standalone="yes"?>
<Relationships xmlns="http://schemas.openxmlformats.org/package/2006/relationships"><Relationship Id="rId1" Type="http://schemas.openxmlformats.org/officeDocument/2006/relationships/drawing" Target="../drawings/drawing9.xml"/></Relationships>
</file>

<file path=xl/chartsheets/_rels/sheet6.xml.rels><?xml version="1.0" encoding="UTF-8" standalone="yes"?>
<Relationships xmlns="http://schemas.openxmlformats.org/package/2006/relationships"><Relationship Id="rId1" Type="http://schemas.openxmlformats.org/officeDocument/2006/relationships/drawing" Target="../drawings/drawing23.xml"/></Relationships>
</file>

<file path=xl/chartsheets/_rels/sheet7.xml.rels><?xml version="1.0" encoding="UTF-8" standalone="yes"?>
<Relationships xmlns="http://schemas.openxmlformats.org/package/2006/relationships"><Relationship Id="rId1" Type="http://schemas.openxmlformats.org/officeDocument/2006/relationships/drawing" Target="../drawings/drawing25.xml"/></Relationships>
</file>

<file path=xl/chartsheets/_rels/sheet8.xml.rels><?xml version="1.0" encoding="UTF-8" standalone="yes"?>
<Relationships xmlns="http://schemas.openxmlformats.org/package/2006/relationships"><Relationship Id="rId1" Type="http://schemas.openxmlformats.org/officeDocument/2006/relationships/drawing" Target="../drawings/drawing27.xml"/></Relationships>
</file>

<file path=xl/chartsheets/_rels/sheet9.xml.rels><?xml version="1.0" encoding="UTF-8" standalone="yes"?>
<Relationships xmlns="http://schemas.openxmlformats.org/package/2006/relationships"><Relationship Id="rId1" Type="http://schemas.openxmlformats.org/officeDocument/2006/relationships/drawing" Target="../drawings/drawing28.xml"/></Relationships>
</file>

<file path=xl/chartsheets/_rels/sheet10.xml.rels><?xml version="1.0" encoding="UTF-8" standalone="yes"?>
<Relationships xmlns="http://schemas.openxmlformats.org/package/2006/relationships"><Relationship Id="rId1" Type="http://schemas.openxmlformats.org/officeDocument/2006/relationships/drawing" Target="../drawings/drawing29.xml"/></Relationships>
</file>

<file path=xl/chartsheets/_rels/sheet11.xml.rels><?xml version="1.0" encoding="UTF-8" standalone="yes"?>
<Relationships xmlns="http://schemas.openxmlformats.org/package/2006/relationships"><Relationship Id="rId1" Type="http://schemas.openxmlformats.org/officeDocument/2006/relationships/drawing" Target="../drawings/drawing31.xml"/></Relationships>
</file>

<file path=xl/chartsheets/_rels/sheet12.xml.rels><?xml version="1.0" encoding="UTF-8" standalone="yes"?>
<Relationships xmlns="http://schemas.openxmlformats.org/package/2006/relationships"><Relationship Id="rId1" Type="http://schemas.openxmlformats.org/officeDocument/2006/relationships/drawing" Target="../drawings/drawing32.xml"/></Relationships>
</file>

<file path=xl/chartsheets/_rels/sheet13.xml.rels><?xml version="1.0" encoding="UTF-8" standalone="yes"?>
<Relationships xmlns="http://schemas.openxmlformats.org/package/2006/relationships"><Relationship Id="rId1" Type="http://schemas.openxmlformats.org/officeDocument/2006/relationships/drawing" Target="../drawings/drawing33.xml"/></Relationships>
</file>

<file path=xl/chartsheets/sheet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500-000000000000}">
  <sheetPr>
    <tabColor theme="6" tint="0.59999389629810485"/>
  </sheetPr>
  <sheetViews>
    <sheetView zoomScale="60" workbookViewId="0" zoomToFit="1"/>
  </sheetViews>
  <pageMargins left="0.7" right="0.7" top="0.75" bottom="0.75" header="0.3" footer="0.3"/>
  <drawing r:id="rId1"/>
</chartsheet>
</file>

<file path=xl/chartsheets/sheet2.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700-000000000000}">
  <sheetPr>
    <tabColor theme="6" tint="0.59999389629810485"/>
  </sheetPr>
  <sheetViews>
    <sheetView zoomScale="60" workbookViewId="0" zoomToFit="1"/>
  </sheetViews>
  <pageMargins left="0.7" right="0.7" top="0.75" bottom="0.75" header="0.3" footer="0.3"/>
  <drawing r:id="rId1"/>
</chartsheet>
</file>

<file path=xl/chartsheets/sheet3.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C00-000000000000}">
  <sheetPr>
    <tabColor theme="4" tint="-0.249977111117893"/>
  </sheetPr>
  <sheetViews>
    <sheetView zoomScale="51" workbookViewId="0" zoomToFit="1"/>
  </sheetViews>
  <pageMargins left="0.7" right="0.7" top="0.75" bottom="0.75" header="0.3" footer="0.3"/>
  <drawing r:id="rId1"/>
</chartsheet>
</file>

<file path=xl/chartsheets/sheet4.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F00-000000000000}">
  <sheetPr>
    <tabColor theme="7" tint="0.39997558519241921"/>
  </sheetPr>
  <sheetViews>
    <sheetView zoomScale="53" workbookViewId="0" zoomToFit="1"/>
  </sheetViews>
  <pageMargins left="0.7" right="0.7" top="0.75" bottom="0.75" header="0.3" footer="0.3"/>
  <drawing r:id="rId1"/>
</chartsheet>
</file>

<file path=xl/chartsheets/sheet5.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1000-000000000000}">
  <sheetPr>
    <tabColor theme="7" tint="0.39997558519241921"/>
  </sheetPr>
  <sheetViews>
    <sheetView zoomScale="53" workbookViewId="0" zoomToFit="1"/>
  </sheetViews>
  <pageMargins left="0.7" right="0.7" top="0.75" bottom="0.75" header="0.3" footer="0.3"/>
  <drawing r:id="rId1"/>
</chartsheet>
</file>

<file path=xl/chartsheets/sheet6.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1E00-000000000000}">
  <sheetPr>
    <tabColor rgb="FFFFFF00"/>
  </sheetPr>
  <sheetViews>
    <sheetView zoomScale="53" workbookViewId="0" zoomToFit="1"/>
  </sheetViews>
  <pageMargins left="0.7" right="0.7" top="0.75" bottom="0.75" header="0.3" footer="0.3"/>
  <drawing r:id="rId1"/>
</chartsheet>
</file>

<file path=xl/chartsheets/sheet7.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500-000000000000}">
  <sheetPr>
    <tabColor theme="3" tint="-0.499984740745262"/>
  </sheetPr>
  <sheetViews>
    <sheetView zoomScale="53" workbookViewId="0" zoomToFit="1"/>
  </sheetViews>
  <pageMargins left="0.7" right="0.7" top="0.75" bottom="0.75" header="0.3" footer="0.3"/>
  <drawing r:id="rId1"/>
</chartsheet>
</file>

<file path=xl/chartsheets/sheet8.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800-000000000000}">
  <sheetPr>
    <tabColor theme="6" tint="0.39997558519241921"/>
  </sheetPr>
  <sheetViews>
    <sheetView zoomScale="53" workbookViewId="0" zoomToFit="1"/>
  </sheetViews>
  <pageMargins left="0.7" right="0.7" top="0.75" bottom="0.75" header="0.3" footer="0.3"/>
  <drawing r:id="rId1"/>
</chartsheet>
</file>

<file path=xl/chartsheets/sheet9.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900-000000000000}">
  <sheetPr>
    <tabColor theme="6" tint="0.39997558519241921"/>
  </sheetPr>
  <sheetViews>
    <sheetView zoomScale="53" workbookViewId="0" zoomToFit="1"/>
  </sheetViews>
  <pageMargins left="0.7" right="0.7" top="0.75" bottom="0.75" header="0.3" footer="0.3"/>
  <drawing r:id="rId1"/>
</chartsheet>
</file>

<file path=xl/chartsheets/sheet10.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B00-000000000000}">
  <sheetPr>
    <tabColor theme="6" tint="0.39997558519241921"/>
  </sheetPr>
  <sheetViews>
    <sheetView zoomScale="53" workbookViewId="0" zoomToFit="1"/>
  </sheetViews>
  <pageMargins left="0.7" right="0.7" top="0.75" bottom="0.75" header="0.3" footer="0.3"/>
  <drawing r:id="rId1"/>
</chartsheet>
</file>

<file path=xl/chartsheets/sheet1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E00-000000000000}">
  <sheetPr>
    <tabColor theme="9" tint="0.39997558519241921"/>
  </sheetPr>
  <sheetViews>
    <sheetView zoomScale="53" workbookViewId="0" zoomToFit="1"/>
  </sheetViews>
  <pageMargins left="0.7" right="0.7" top="0.75" bottom="0.75" header="0.3" footer="0.3"/>
  <drawing r:id="rId1"/>
</chartsheet>
</file>

<file path=xl/chartsheets/sheet12.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F00-000000000000}">
  <sheetPr>
    <tabColor theme="9" tint="0.39997558519241921"/>
  </sheetPr>
  <sheetViews>
    <sheetView zoomScale="53" workbookViewId="0" zoomToFit="1"/>
  </sheetViews>
  <pageMargins left="0.7" right="0.7" top="0.75" bottom="0.75" header="0.3" footer="0.3"/>
  <drawing r:id="rId1"/>
</chartsheet>
</file>

<file path=xl/chartsheets/sheet13.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3100-000000000000}">
  <sheetPr>
    <tabColor theme="9" tint="0.39997558519241921"/>
  </sheetPr>
  <sheetViews>
    <sheetView zoomScale="53" workbookViewId="0" zoomToFit="1"/>
  </sheetViews>
  <pageMargins left="0.7" right="0.7" top="0.75" bottom="0.75" header="0.3" footer="0.3"/>
  <drawing r:id="rId1"/>
</chartsheet>
</file>

<file path=xl/drawings/_rels/drawing1.xml.rels><?xml version="1.0" encoding="UTF-8" standalone="yes"?>
<Relationships xmlns="http://schemas.openxmlformats.org/package/2006/relationships"><Relationship Id="rId8" Type="http://schemas.openxmlformats.org/officeDocument/2006/relationships/hyperlink" Target="#'Design QFD 1'!A1"/><Relationship Id="rId13" Type="http://schemas.openxmlformats.org/officeDocument/2006/relationships/image" Target="../media/image7.emf"/><Relationship Id="rId18" Type="http://schemas.openxmlformats.org/officeDocument/2006/relationships/hyperlink" Target="#'Manufacturing QFD 1'!A1"/><Relationship Id="rId26" Type="http://schemas.openxmlformats.org/officeDocument/2006/relationships/image" Target="../media/image12.emf"/><Relationship Id="rId3" Type="http://schemas.openxmlformats.org/officeDocument/2006/relationships/image" Target="../media/image2.emf"/><Relationship Id="rId21" Type="http://schemas.openxmlformats.org/officeDocument/2006/relationships/image" Target="../media/image10.emf"/><Relationship Id="rId7" Type="http://schemas.openxmlformats.org/officeDocument/2006/relationships/image" Target="../media/image4.emf"/><Relationship Id="rId12" Type="http://schemas.openxmlformats.org/officeDocument/2006/relationships/hyperlink" Target="#'Design QFD 2'!A1"/><Relationship Id="rId17" Type="http://schemas.openxmlformats.org/officeDocument/2006/relationships/image" Target="../media/image9.emf"/><Relationship Id="rId25" Type="http://schemas.openxmlformats.org/officeDocument/2006/relationships/hyperlink" Target="#'Prime &quot;What Why&quot;'!A1"/><Relationship Id="rId2" Type="http://schemas.openxmlformats.org/officeDocument/2006/relationships/hyperlink" Target="#'Requirements Set'!A1"/><Relationship Id="rId16" Type="http://schemas.openxmlformats.org/officeDocument/2006/relationships/hyperlink" Target="#'Process Map '!A1"/><Relationship Id="rId20" Type="http://schemas.openxmlformats.org/officeDocument/2006/relationships/hyperlink" Target="#'QFD 3'!A1"/><Relationship Id="rId1" Type="http://schemas.openxmlformats.org/officeDocument/2006/relationships/image" Target="../media/image1.jpeg"/><Relationship Id="rId6" Type="http://schemas.openxmlformats.org/officeDocument/2006/relationships/hyperlink" Target="#'Manufacturing Requirements'!A1"/><Relationship Id="rId11" Type="http://schemas.openxmlformats.org/officeDocument/2006/relationships/image" Target="../media/image6.emf"/><Relationship Id="rId24" Type="http://schemas.openxmlformats.org/officeDocument/2006/relationships/image" Target="../media/image11.emf"/><Relationship Id="rId5" Type="http://schemas.openxmlformats.org/officeDocument/2006/relationships/image" Target="../media/image3.emf"/><Relationship Id="rId15" Type="http://schemas.openxmlformats.org/officeDocument/2006/relationships/image" Target="../media/image8.emf"/><Relationship Id="rId23" Type="http://schemas.openxmlformats.org/officeDocument/2006/relationships/hyperlink" Target="#'1st QFD4'!A1"/><Relationship Id="rId10" Type="http://schemas.openxmlformats.org/officeDocument/2006/relationships/hyperlink" Target="#'Function Means Analysis'!A1"/><Relationship Id="rId19" Type="http://schemas.openxmlformats.org/officeDocument/2006/relationships/hyperlink" Target="#'Process FMA'!A1"/><Relationship Id="rId4" Type="http://schemas.openxmlformats.org/officeDocument/2006/relationships/hyperlink" Target="#'Required Functionality'!A1"/><Relationship Id="rId9" Type="http://schemas.openxmlformats.org/officeDocument/2006/relationships/image" Target="../media/image5.emf"/><Relationship Id="rId14" Type="http://schemas.openxmlformats.org/officeDocument/2006/relationships/hyperlink" Target="#'Prime P Diagram'!A1"/><Relationship Id="rId22" Type="http://schemas.openxmlformats.org/officeDocument/2006/relationships/hyperlink" Target="#'1st Key P Diagram'!A1"/><Relationship Id="rId27" Type="http://schemas.openxmlformats.org/officeDocument/2006/relationships/hyperlink" Target="#'1st Key  &quot;What Why&quot;'!A1"/></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image" Target="../media/image13.emf"/></Relationships>
</file>

<file path=xl/drawings/_rels/drawing4.xml.rels><?xml version="1.0" encoding="UTF-8" standalone="yes"?>
<Relationships xmlns="http://schemas.openxmlformats.org/package/2006/relationships"><Relationship Id="rId1" Type="http://schemas.openxmlformats.org/officeDocument/2006/relationships/chart" Target="../charts/chart2.xml"/></Relationships>
</file>

<file path=xl/drawings/_rels/drawing5.xml.rels><?xml version="1.0" encoding="UTF-8" standalone="yes"?>
<Relationships xmlns="http://schemas.openxmlformats.org/package/2006/relationships"><Relationship Id="rId1" Type="http://schemas.openxmlformats.org/officeDocument/2006/relationships/chart" Target="../charts/chart3.xml"/></Relationships>
</file>

<file path=xl/drawings/_rels/drawing6.xml.rels><?xml version="1.0" encoding="UTF-8" standalone="yes"?>
<Relationships xmlns="http://schemas.openxmlformats.org/package/2006/relationships"><Relationship Id="rId1" Type="http://schemas.openxmlformats.org/officeDocument/2006/relationships/chart" Target="../charts/chart4.xml"/></Relationships>
</file>

<file path=xl/drawings/_rels/drawing8.xml.rels><?xml version="1.0" encoding="UTF-8" standalone="yes"?>
<Relationships xmlns="http://schemas.openxmlformats.org/package/2006/relationships"><Relationship Id="rId1" Type="http://schemas.openxmlformats.org/officeDocument/2006/relationships/chart" Target="../charts/chart5.xml"/></Relationships>
</file>

<file path=xl/drawings/_rels/drawing9.xml.rels><?xml version="1.0" encoding="UTF-8" standalone="yes"?>
<Relationships xmlns="http://schemas.openxmlformats.org/package/2006/relationships"><Relationship Id="rId1" Type="http://schemas.openxmlformats.org/officeDocument/2006/relationships/chart" Target="../charts/chart6.xml"/></Relationships>
</file>

<file path=xl/drawings/_rels/drawing11.xml.rels><?xml version="1.0" encoding="UTF-8" standalone="yes"?>
<Relationships xmlns="http://schemas.openxmlformats.org/package/2006/relationships"><Relationship Id="rId2" Type="http://schemas.openxmlformats.org/officeDocument/2006/relationships/chart" Target="../charts/chart8.xml"/><Relationship Id="rId1" Type="http://schemas.openxmlformats.org/officeDocument/2006/relationships/chart" Target="../charts/chart7.xml"/></Relationships>
</file>

<file path=xl/drawings/_rels/drawing13.xml.rels><?xml version="1.0" encoding="UTF-8" standalone="yes"?>
<Relationships xmlns="http://schemas.openxmlformats.org/package/2006/relationships"><Relationship Id="rId2" Type="http://schemas.openxmlformats.org/officeDocument/2006/relationships/chart" Target="../charts/chart10.xml"/><Relationship Id="rId1" Type="http://schemas.openxmlformats.org/officeDocument/2006/relationships/chart" Target="../charts/chart9.xml"/></Relationships>
</file>

<file path=xl/drawings/_rels/drawing14.xml.rels><?xml version="1.0" encoding="UTF-8" standalone="yes"?>
<Relationships xmlns="http://schemas.openxmlformats.org/package/2006/relationships"><Relationship Id="rId2" Type="http://schemas.openxmlformats.org/officeDocument/2006/relationships/chart" Target="../charts/chart12.xml"/><Relationship Id="rId1" Type="http://schemas.openxmlformats.org/officeDocument/2006/relationships/chart" Target="../charts/chart11.xml"/></Relationships>
</file>

<file path=xl/drawings/_rels/drawing15.xml.rels><?xml version="1.0" encoding="UTF-8" standalone="yes"?>
<Relationships xmlns="http://schemas.openxmlformats.org/package/2006/relationships"><Relationship Id="rId2" Type="http://schemas.openxmlformats.org/officeDocument/2006/relationships/chart" Target="../charts/chart14.xml"/><Relationship Id="rId1" Type="http://schemas.openxmlformats.org/officeDocument/2006/relationships/chart" Target="../charts/chart13.xml"/></Relationships>
</file>

<file path=xl/drawings/_rels/drawing16.xml.rels><?xml version="1.0" encoding="UTF-8" standalone="yes"?>
<Relationships xmlns="http://schemas.openxmlformats.org/package/2006/relationships"><Relationship Id="rId1" Type="http://schemas.openxmlformats.org/officeDocument/2006/relationships/chart" Target="../charts/chart15.xml"/></Relationships>
</file>

<file path=xl/drawings/_rels/drawing18.xml.rels><?xml version="1.0" encoding="UTF-8" standalone="yes"?>
<Relationships xmlns="http://schemas.openxmlformats.org/package/2006/relationships"><Relationship Id="rId2" Type="http://schemas.openxmlformats.org/officeDocument/2006/relationships/chart" Target="../charts/chart17.xml"/><Relationship Id="rId1" Type="http://schemas.openxmlformats.org/officeDocument/2006/relationships/chart" Target="../charts/chart16.xml"/></Relationships>
</file>

<file path=xl/drawings/_rels/drawing19.xml.rels><?xml version="1.0" encoding="UTF-8" standalone="yes"?>
<Relationships xmlns="http://schemas.openxmlformats.org/package/2006/relationships"><Relationship Id="rId1" Type="http://schemas.openxmlformats.org/officeDocument/2006/relationships/chart" Target="../charts/chart18.xml"/></Relationships>
</file>

<file path=xl/drawings/_rels/drawing20.xml.rels><?xml version="1.0" encoding="UTF-8" standalone="yes"?>
<Relationships xmlns="http://schemas.openxmlformats.org/package/2006/relationships"><Relationship Id="rId1" Type="http://schemas.openxmlformats.org/officeDocument/2006/relationships/chart" Target="../charts/chart19.xml"/></Relationships>
</file>

<file path=xl/drawings/_rels/drawing22.xml.rels><?xml version="1.0" encoding="UTF-8" standalone="yes"?>
<Relationships xmlns="http://schemas.openxmlformats.org/package/2006/relationships"><Relationship Id="rId3" Type="http://schemas.openxmlformats.org/officeDocument/2006/relationships/image" Target="../media/image16.png"/><Relationship Id="rId2" Type="http://schemas.openxmlformats.org/officeDocument/2006/relationships/image" Target="../media/image15.png"/><Relationship Id="rId1" Type="http://schemas.openxmlformats.org/officeDocument/2006/relationships/image" Target="../media/image14.emf"/><Relationship Id="rId5" Type="http://schemas.openxmlformats.org/officeDocument/2006/relationships/image" Target="../media/image18.png"/><Relationship Id="rId4" Type="http://schemas.openxmlformats.org/officeDocument/2006/relationships/image" Target="../media/image17.png"/></Relationships>
</file>

<file path=xl/drawings/_rels/drawing23.xml.rels><?xml version="1.0" encoding="UTF-8" standalone="yes"?>
<Relationships xmlns="http://schemas.openxmlformats.org/package/2006/relationships"><Relationship Id="rId1" Type="http://schemas.openxmlformats.org/officeDocument/2006/relationships/chart" Target="../charts/chart20.xml"/></Relationships>
</file>

<file path=xl/drawings/_rels/drawing24.xml.rels><?xml version="1.0" encoding="UTF-8" standalone="yes"?>
<Relationships xmlns="http://schemas.openxmlformats.org/package/2006/relationships"><Relationship Id="rId1" Type="http://schemas.openxmlformats.org/officeDocument/2006/relationships/chart" Target="../charts/chart21.xml"/></Relationships>
</file>

<file path=xl/drawings/_rels/drawing25.xml.rels><?xml version="1.0" encoding="UTF-8" standalone="yes"?>
<Relationships xmlns="http://schemas.openxmlformats.org/package/2006/relationships"><Relationship Id="rId1" Type="http://schemas.openxmlformats.org/officeDocument/2006/relationships/chart" Target="../charts/chart22.xml"/></Relationships>
</file>

<file path=xl/drawings/_rels/drawing27.xml.rels><?xml version="1.0" encoding="UTF-8" standalone="yes"?>
<Relationships xmlns="http://schemas.openxmlformats.org/package/2006/relationships"><Relationship Id="rId1" Type="http://schemas.openxmlformats.org/officeDocument/2006/relationships/chart" Target="../charts/chart23.xml"/></Relationships>
</file>

<file path=xl/drawings/_rels/drawing28.xml.rels><?xml version="1.0" encoding="UTF-8" standalone="yes"?>
<Relationships xmlns="http://schemas.openxmlformats.org/package/2006/relationships"><Relationship Id="rId1" Type="http://schemas.openxmlformats.org/officeDocument/2006/relationships/chart" Target="../charts/chart24.xml"/></Relationships>
</file>

<file path=xl/drawings/_rels/drawing29.xml.rels><?xml version="1.0" encoding="UTF-8" standalone="yes"?>
<Relationships xmlns="http://schemas.openxmlformats.org/package/2006/relationships"><Relationship Id="rId1" Type="http://schemas.openxmlformats.org/officeDocument/2006/relationships/chart" Target="../charts/chart25.xml"/></Relationships>
</file>

<file path=xl/drawings/_rels/drawing31.xml.rels><?xml version="1.0" encoding="UTF-8" standalone="yes"?>
<Relationships xmlns="http://schemas.openxmlformats.org/package/2006/relationships"><Relationship Id="rId1" Type="http://schemas.openxmlformats.org/officeDocument/2006/relationships/chart" Target="../charts/chart26.xml"/></Relationships>
</file>

<file path=xl/drawings/_rels/drawing32.xml.rels><?xml version="1.0" encoding="UTF-8" standalone="yes"?>
<Relationships xmlns="http://schemas.openxmlformats.org/package/2006/relationships"><Relationship Id="rId1" Type="http://schemas.openxmlformats.org/officeDocument/2006/relationships/chart" Target="../charts/chart27.xml"/></Relationships>
</file>

<file path=xl/drawings/_rels/drawing33.xml.rels><?xml version="1.0" encoding="UTF-8" standalone="yes"?>
<Relationships xmlns="http://schemas.openxmlformats.org/package/2006/relationships"><Relationship Id="rId1" Type="http://schemas.openxmlformats.org/officeDocument/2006/relationships/chart" Target="../charts/chart28.xml"/></Relationships>
</file>

<file path=xl/drawings/drawing1.xml><?xml version="1.0" encoding="utf-8"?>
<xdr:wsDr xmlns:xdr="http://schemas.openxmlformats.org/drawingml/2006/spreadsheetDrawing" xmlns:a="http://schemas.openxmlformats.org/drawingml/2006/main">
  <xdr:twoCellAnchor editAs="oneCell">
    <xdr:from>
      <xdr:col>15</xdr:col>
      <xdr:colOff>197644</xdr:colOff>
      <xdr:row>0</xdr:row>
      <xdr:rowOff>50006</xdr:rowOff>
    </xdr:from>
    <xdr:to>
      <xdr:col>17</xdr:col>
      <xdr:colOff>576262</xdr:colOff>
      <xdr:row>2</xdr:row>
      <xdr:rowOff>97631</xdr:rowOff>
    </xdr:to>
    <xdr:pic>
      <xdr:nvPicPr>
        <xdr:cNvPr id="53249" name="Picture 1">
          <a:extLst>
            <a:ext uri="{FF2B5EF4-FFF2-40B4-BE49-F238E27FC236}">
              <a16:creationId xmlns:a16="http://schemas.microsoft.com/office/drawing/2014/main" id="{00000000-0008-0000-0000-000001D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305925" y="50006"/>
          <a:ext cx="1593056"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473202</xdr:colOff>
      <xdr:row>35</xdr:row>
      <xdr:rowOff>160966</xdr:rowOff>
    </xdr:from>
    <xdr:to>
      <xdr:col>17</xdr:col>
      <xdr:colOff>424328</xdr:colOff>
      <xdr:row>64</xdr:row>
      <xdr:rowOff>26225</xdr:rowOff>
    </xdr:to>
    <xdr:sp macro="" textlink="">
      <xdr:nvSpPr>
        <xdr:cNvPr id="199" name="Rectangle 198">
          <a:extLst>
            <a:ext uri="{FF2B5EF4-FFF2-40B4-BE49-F238E27FC236}">
              <a16:creationId xmlns:a16="http://schemas.microsoft.com/office/drawing/2014/main" id="{00000000-0008-0000-0000-0000C7000000}"/>
            </a:ext>
          </a:extLst>
        </xdr:cNvPr>
        <xdr:cNvSpPr/>
      </xdr:nvSpPr>
      <xdr:spPr>
        <a:xfrm>
          <a:off x="8398002" y="5694991"/>
          <a:ext cx="2389526" cy="4561084"/>
        </a:xfrm>
        <a:prstGeom prst="rect">
          <a:avLst/>
        </a:prstGeom>
        <a:solidFill>
          <a:schemeClr val="accent3">
            <a:lumMod val="60000"/>
            <a:lumOff val="40000"/>
          </a:schemeClr>
        </a:solidFill>
        <a:ln>
          <a:solidFill>
            <a:schemeClr val="accent3">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13</xdr:col>
      <xdr:colOff>473202</xdr:colOff>
      <xdr:row>23</xdr:row>
      <xdr:rowOff>149142</xdr:rowOff>
    </xdr:from>
    <xdr:to>
      <xdr:col>17</xdr:col>
      <xdr:colOff>424328</xdr:colOff>
      <xdr:row>34</xdr:row>
      <xdr:rowOff>129717</xdr:rowOff>
    </xdr:to>
    <xdr:sp macro="" textlink="">
      <xdr:nvSpPr>
        <xdr:cNvPr id="200" name="Rectangle 199">
          <a:extLst>
            <a:ext uri="{FF2B5EF4-FFF2-40B4-BE49-F238E27FC236}">
              <a16:creationId xmlns:a16="http://schemas.microsoft.com/office/drawing/2014/main" id="{00000000-0008-0000-0000-0000C8000000}"/>
            </a:ext>
          </a:extLst>
        </xdr:cNvPr>
        <xdr:cNvSpPr/>
      </xdr:nvSpPr>
      <xdr:spPr>
        <a:xfrm>
          <a:off x="8398002" y="3740067"/>
          <a:ext cx="2389526" cy="1761750"/>
        </a:xfrm>
        <a:prstGeom prst="rect">
          <a:avLst/>
        </a:prstGeom>
        <a:solidFill>
          <a:schemeClr val="accent1">
            <a:lumMod val="5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9</xdr:col>
      <xdr:colOff>607346</xdr:colOff>
      <xdr:row>54</xdr:row>
      <xdr:rowOff>148035</xdr:rowOff>
    </xdr:from>
    <xdr:to>
      <xdr:col>13</xdr:col>
      <xdr:colOff>329186</xdr:colOff>
      <xdr:row>64</xdr:row>
      <xdr:rowOff>26224</xdr:rowOff>
    </xdr:to>
    <xdr:sp macro="" textlink="">
      <xdr:nvSpPr>
        <xdr:cNvPr id="201" name="Rectangle 200">
          <a:extLst>
            <a:ext uri="{FF2B5EF4-FFF2-40B4-BE49-F238E27FC236}">
              <a16:creationId xmlns:a16="http://schemas.microsoft.com/office/drawing/2014/main" id="{00000000-0008-0000-0000-0000C9000000}"/>
            </a:ext>
          </a:extLst>
        </xdr:cNvPr>
        <xdr:cNvSpPr/>
      </xdr:nvSpPr>
      <xdr:spPr>
        <a:xfrm>
          <a:off x="6093746" y="8758635"/>
          <a:ext cx="2160240" cy="1497439"/>
        </a:xfrm>
        <a:prstGeom prst="rect">
          <a:avLst/>
        </a:prstGeom>
        <a:solidFill>
          <a:schemeClr val="accent2">
            <a:lumMod val="75000"/>
          </a:schemeClr>
        </a:solidFill>
        <a:ln>
          <a:solidFill>
            <a:schemeClr val="accent2">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9</xdr:col>
      <xdr:colOff>607346</xdr:colOff>
      <xdr:row>23</xdr:row>
      <xdr:rowOff>149142</xdr:rowOff>
    </xdr:from>
    <xdr:to>
      <xdr:col>13</xdr:col>
      <xdr:colOff>329186</xdr:colOff>
      <xdr:row>53</xdr:row>
      <xdr:rowOff>86976</xdr:rowOff>
    </xdr:to>
    <xdr:sp macro="" textlink="">
      <xdr:nvSpPr>
        <xdr:cNvPr id="202" name="Rectangle 201">
          <a:extLst>
            <a:ext uri="{FF2B5EF4-FFF2-40B4-BE49-F238E27FC236}">
              <a16:creationId xmlns:a16="http://schemas.microsoft.com/office/drawing/2014/main" id="{00000000-0008-0000-0000-0000CA000000}"/>
            </a:ext>
          </a:extLst>
        </xdr:cNvPr>
        <xdr:cNvSpPr/>
      </xdr:nvSpPr>
      <xdr:spPr>
        <a:xfrm>
          <a:off x="6093746" y="3740067"/>
          <a:ext cx="2160240" cy="4795584"/>
        </a:xfrm>
        <a:prstGeom prst="rect">
          <a:avLst/>
        </a:prstGeom>
        <a:solidFill>
          <a:srgbClr val="FFFF00"/>
        </a:solidFill>
        <a:ln>
          <a:solidFill>
            <a:srgbClr val="FFC000"/>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5</xdr:col>
      <xdr:colOff>237434</xdr:colOff>
      <xdr:row>37</xdr:row>
      <xdr:rowOff>120895</xdr:rowOff>
    </xdr:from>
    <xdr:to>
      <xdr:col>9</xdr:col>
      <xdr:colOff>387363</xdr:colOff>
      <xdr:row>64</xdr:row>
      <xdr:rowOff>26224</xdr:rowOff>
    </xdr:to>
    <xdr:sp macro="" textlink="">
      <xdr:nvSpPr>
        <xdr:cNvPr id="203" name="Rectangle 202">
          <a:extLst>
            <a:ext uri="{FF2B5EF4-FFF2-40B4-BE49-F238E27FC236}">
              <a16:creationId xmlns:a16="http://schemas.microsoft.com/office/drawing/2014/main" id="{00000000-0008-0000-0000-0000CB000000}"/>
            </a:ext>
          </a:extLst>
        </xdr:cNvPr>
        <xdr:cNvSpPr/>
      </xdr:nvSpPr>
      <xdr:spPr>
        <a:xfrm>
          <a:off x="3285434" y="5978770"/>
          <a:ext cx="2588329" cy="4277304"/>
        </a:xfrm>
        <a:prstGeom prst="rect">
          <a:avLst/>
        </a:prstGeom>
        <a:solidFill>
          <a:schemeClr val="accent4">
            <a:lumMod val="40000"/>
            <a:lumOff val="60000"/>
          </a:schemeClr>
        </a:solidFill>
        <a:ln>
          <a:solidFill>
            <a:schemeClr val="accent4">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5</xdr:col>
      <xdr:colOff>242052</xdr:colOff>
      <xdr:row>23</xdr:row>
      <xdr:rowOff>149142</xdr:rowOff>
    </xdr:from>
    <xdr:to>
      <xdr:col>9</xdr:col>
      <xdr:colOff>357666</xdr:colOff>
      <xdr:row>36</xdr:row>
      <xdr:rowOff>77869</xdr:rowOff>
    </xdr:to>
    <xdr:sp macro="" textlink="">
      <xdr:nvSpPr>
        <xdr:cNvPr id="204" name="Rectangle 203">
          <a:extLst>
            <a:ext uri="{FF2B5EF4-FFF2-40B4-BE49-F238E27FC236}">
              <a16:creationId xmlns:a16="http://schemas.microsoft.com/office/drawing/2014/main" id="{00000000-0008-0000-0000-0000CC000000}"/>
            </a:ext>
          </a:extLst>
        </xdr:cNvPr>
        <xdr:cNvSpPr/>
      </xdr:nvSpPr>
      <xdr:spPr>
        <a:xfrm>
          <a:off x="3290052" y="3740067"/>
          <a:ext cx="2554014" cy="2033752"/>
        </a:xfrm>
        <a:prstGeom prst="rect">
          <a:avLst/>
        </a:prstGeom>
        <a:solidFill>
          <a:schemeClr val="accent1">
            <a:lumMod val="75000"/>
          </a:schemeClr>
        </a:solidFill>
        <a:ln>
          <a:solidFill>
            <a:schemeClr val="accent1">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2</xdr:col>
      <xdr:colOff>10633</xdr:colOff>
      <xdr:row>55</xdr:row>
      <xdr:rowOff>147922</xdr:rowOff>
    </xdr:from>
    <xdr:to>
      <xdr:col>5</xdr:col>
      <xdr:colOff>27563</xdr:colOff>
      <xdr:row>64</xdr:row>
      <xdr:rowOff>26225</xdr:rowOff>
    </xdr:to>
    <xdr:sp macro="" textlink="">
      <xdr:nvSpPr>
        <xdr:cNvPr id="205" name="Rectangle 204">
          <a:extLst>
            <a:ext uri="{FF2B5EF4-FFF2-40B4-BE49-F238E27FC236}">
              <a16:creationId xmlns:a16="http://schemas.microsoft.com/office/drawing/2014/main" id="{00000000-0008-0000-0000-0000CD000000}"/>
            </a:ext>
          </a:extLst>
        </xdr:cNvPr>
        <xdr:cNvSpPr/>
      </xdr:nvSpPr>
      <xdr:spPr>
        <a:xfrm>
          <a:off x="1229833" y="8920447"/>
          <a:ext cx="1845730" cy="1335628"/>
        </a:xfrm>
        <a:prstGeom prst="rect">
          <a:avLst/>
        </a:prstGeom>
        <a:solidFill>
          <a:schemeClr val="bg2">
            <a:lumMod val="75000"/>
          </a:schemeClr>
        </a:solidFill>
        <a:ln>
          <a:solidFill>
            <a:schemeClr val="bg2">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2</xdr:col>
      <xdr:colOff>0</xdr:colOff>
      <xdr:row>41</xdr:row>
      <xdr:rowOff>133887</xdr:rowOff>
    </xdr:from>
    <xdr:to>
      <xdr:col>5</xdr:col>
      <xdr:colOff>16930</xdr:colOff>
      <xdr:row>54</xdr:row>
      <xdr:rowOff>148036</xdr:rowOff>
    </xdr:to>
    <xdr:sp macro="" textlink="">
      <xdr:nvSpPr>
        <xdr:cNvPr id="206" name="Rectangle 205">
          <a:extLst>
            <a:ext uri="{FF2B5EF4-FFF2-40B4-BE49-F238E27FC236}">
              <a16:creationId xmlns:a16="http://schemas.microsoft.com/office/drawing/2014/main" id="{00000000-0008-0000-0000-0000CE000000}"/>
            </a:ext>
          </a:extLst>
        </xdr:cNvPr>
        <xdr:cNvSpPr/>
      </xdr:nvSpPr>
      <xdr:spPr>
        <a:xfrm>
          <a:off x="1219200" y="6639462"/>
          <a:ext cx="1845730" cy="2119174"/>
        </a:xfrm>
        <a:prstGeom prst="rect">
          <a:avLst/>
        </a:prstGeom>
        <a:solidFill>
          <a:schemeClr val="accent3">
            <a:lumMod val="40000"/>
            <a:lumOff val="60000"/>
          </a:schemeClr>
        </a:solidFill>
        <a:ln>
          <a:solidFill>
            <a:schemeClr val="accent3">
              <a:lumMod val="60000"/>
              <a:lumOff val="4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2</xdr:col>
      <xdr:colOff>10633</xdr:colOff>
      <xdr:row>23</xdr:row>
      <xdr:rowOff>149142</xdr:rowOff>
    </xdr:from>
    <xdr:to>
      <xdr:col>5</xdr:col>
      <xdr:colOff>27563</xdr:colOff>
      <xdr:row>40</xdr:row>
      <xdr:rowOff>139617</xdr:rowOff>
    </xdr:to>
    <xdr:sp macro="" textlink="">
      <xdr:nvSpPr>
        <xdr:cNvPr id="207" name="Rectangle 206">
          <a:extLst>
            <a:ext uri="{FF2B5EF4-FFF2-40B4-BE49-F238E27FC236}">
              <a16:creationId xmlns:a16="http://schemas.microsoft.com/office/drawing/2014/main" id="{00000000-0008-0000-0000-0000CF000000}"/>
            </a:ext>
          </a:extLst>
        </xdr:cNvPr>
        <xdr:cNvSpPr/>
      </xdr:nvSpPr>
      <xdr:spPr>
        <a:xfrm>
          <a:off x="1229833" y="3740067"/>
          <a:ext cx="1845730" cy="2743200"/>
        </a:xfrm>
        <a:prstGeom prst="rect">
          <a:avLst/>
        </a:prstGeom>
        <a:solidFill>
          <a:schemeClr val="accent6">
            <a:lumMod val="20000"/>
            <a:lumOff val="80000"/>
          </a:schemeClr>
        </a:solidFill>
        <a:ln>
          <a:solidFill>
            <a:schemeClr val="accent6">
              <a:lumMod val="40000"/>
              <a:lumOff val="6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editAs="oneCell">
    <xdr:from>
      <xdr:col>2</xdr:col>
      <xdr:colOff>353999</xdr:colOff>
      <xdr:row>24</xdr:row>
      <xdr:rowOff>38961</xdr:rowOff>
    </xdr:from>
    <xdr:to>
      <xdr:col>4</xdr:col>
      <xdr:colOff>400862</xdr:colOff>
      <xdr:row>31</xdr:row>
      <xdr:rowOff>128359</xdr:rowOff>
    </xdr:to>
    <xdr:pic>
      <xdr:nvPicPr>
        <xdr:cNvPr id="208" name="Picture 207" descr="dh;d;doij">
          <a:hlinkClick xmlns:r="http://schemas.openxmlformats.org/officeDocument/2006/relationships" r:id="rId2" tooltip="Capture Requirements Set"/>
          <a:extLst>
            <a:ext uri="{FF2B5EF4-FFF2-40B4-BE49-F238E27FC236}">
              <a16:creationId xmlns:a16="http://schemas.microsoft.com/office/drawing/2014/main" id="{00000000-0008-0000-0000-0000D0000000}"/>
            </a:ext>
          </a:extLst>
        </xdr:cNvPr>
        <xdr:cNvPicPr>
          <a:picLocks noChangeAspect="1"/>
        </xdr:cNvPicPr>
      </xdr:nvPicPr>
      <xdr:blipFill>
        <a:blip xmlns:r="http://schemas.openxmlformats.org/officeDocument/2006/relationships" r:embed="rId3"/>
        <a:stretch>
          <a:fillRect/>
        </a:stretch>
      </xdr:blipFill>
      <xdr:spPr>
        <a:xfrm>
          <a:off x="1573199" y="3791811"/>
          <a:ext cx="1266063" cy="1222873"/>
        </a:xfrm>
        <a:prstGeom prst="rect">
          <a:avLst/>
        </a:prstGeom>
      </xdr:spPr>
    </xdr:pic>
    <xdr:clientData/>
  </xdr:twoCellAnchor>
  <xdr:twoCellAnchor editAs="oneCell">
    <xdr:from>
      <xdr:col>2</xdr:col>
      <xdr:colOff>489533</xdr:colOff>
      <xdr:row>34</xdr:row>
      <xdr:rowOff>66925</xdr:rowOff>
    </xdr:from>
    <xdr:to>
      <xdr:col>4</xdr:col>
      <xdr:colOff>131189</xdr:colOff>
      <xdr:row>39</xdr:row>
      <xdr:rowOff>79103</xdr:rowOff>
    </xdr:to>
    <xdr:pic>
      <xdr:nvPicPr>
        <xdr:cNvPr id="209" name="Picture 208">
          <a:hlinkClick xmlns:r="http://schemas.openxmlformats.org/officeDocument/2006/relationships" r:id="rId4" tooltip="Generate Use Case for whole life cycle"/>
          <a:extLst>
            <a:ext uri="{FF2B5EF4-FFF2-40B4-BE49-F238E27FC236}">
              <a16:creationId xmlns:a16="http://schemas.microsoft.com/office/drawing/2014/main" id="{00000000-0008-0000-0000-0000D1000000}"/>
            </a:ext>
          </a:extLst>
        </xdr:cNvPr>
        <xdr:cNvPicPr>
          <a:picLocks noChangeAspect="1"/>
        </xdr:cNvPicPr>
      </xdr:nvPicPr>
      <xdr:blipFill>
        <a:blip xmlns:r="http://schemas.openxmlformats.org/officeDocument/2006/relationships" r:embed="rId5"/>
        <a:stretch>
          <a:fillRect/>
        </a:stretch>
      </xdr:blipFill>
      <xdr:spPr>
        <a:xfrm>
          <a:off x="1708733" y="5439025"/>
          <a:ext cx="860856" cy="821803"/>
        </a:xfrm>
        <a:prstGeom prst="rect">
          <a:avLst/>
        </a:prstGeom>
      </xdr:spPr>
    </xdr:pic>
    <xdr:clientData/>
  </xdr:twoCellAnchor>
  <xdr:twoCellAnchor editAs="oneCell">
    <xdr:from>
      <xdr:col>10</xdr:col>
      <xdr:colOff>19062</xdr:colOff>
      <xdr:row>24</xdr:row>
      <xdr:rowOff>38962</xdr:rowOff>
    </xdr:from>
    <xdr:to>
      <xdr:col>13</xdr:col>
      <xdr:colOff>263306</xdr:colOff>
      <xdr:row>29</xdr:row>
      <xdr:rowOff>10939</xdr:rowOff>
    </xdr:to>
    <xdr:pic>
      <xdr:nvPicPr>
        <xdr:cNvPr id="210" name="Picture 209">
          <a:hlinkClick xmlns:r="http://schemas.openxmlformats.org/officeDocument/2006/relationships" r:id="rId6" tooltip="Process Requirements"/>
          <a:extLst>
            <a:ext uri="{FF2B5EF4-FFF2-40B4-BE49-F238E27FC236}">
              <a16:creationId xmlns:a16="http://schemas.microsoft.com/office/drawing/2014/main" id="{00000000-0008-0000-0000-0000D2000000}"/>
            </a:ext>
          </a:extLst>
        </xdr:cNvPr>
        <xdr:cNvPicPr>
          <a:picLocks noChangeAspect="1"/>
        </xdr:cNvPicPr>
      </xdr:nvPicPr>
      <xdr:blipFill>
        <a:blip xmlns:r="http://schemas.openxmlformats.org/officeDocument/2006/relationships" r:embed="rId7"/>
        <a:stretch>
          <a:fillRect/>
        </a:stretch>
      </xdr:blipFill>
      <xdr:spPr>
        <a:xfrm>
          <a:off x="6115062" y="3791812"/>
          <a:ext cx="2073044" cy="781602"/>
        </a:xfrm>
        <a:prstGeom prst="rect">
          <a:avLst/>
        </a:prstGeom>
      </xdr:spPr>
    </xdr:pic>
    <xdr:clientData/>
  </xdr:twoCellAnchor>
  <xdr:twoCellAnchor editAs="oneCell">
    <xdr:from>
      <xdr:col>2</xdr:col>
      <xdr:colOff>95697</xdr:colOff>
      <xdr:row>42</xdr:row>
      <xdr:rowOff>60201</xdr:rowOff>
    </xdr:from>
    <xdr:to>
      <xdr:col>4</xdr:col>
      <xdr:colOff>525026</xdr:colOff>
      <xdr:row>54</xdr:row>
      <xdr:rowOff>19250</xdr:rowOff>
    </xdr:to>
    <xdr:pic>
      <xdr:nvPicPr>
        <xdr:cNvPr id="211" name="Picture 210">
          <a:hlinkClick xmlns:r="http://schemas.openxmlformats.org/officeDocument/2006/relationships" r:id="rId8" tooltip="System QFD1"/>
          <a:extLst>
            <a:ext uri="{FF2B5EF4-FFF2-40B4-BE49-F238E27FC236}">
              <a16:creationId xmlns:a16="http://schemas.microsoft.com/office/drawing/2014/main" id="{00000000-0008-0000-0000-0000D3000000}"/>
            </a:ext>
          </a:extLst>
        </xdr:cNvPr>
        <xdr:cNvPicPr>
          <a:picLocks noChangeAspect="1"/>
        </xdr:cNvPicPr>
      </xdr:nvPicPr>
      <xdr:blipFill>
        <a:blip xmlns:r="http://schemas.openxmlformats.org/officeDocument/2006/relationships" r:embed="rId9"/>
        <a:stretch>
          <a:fillRect/>
        </a:stretch>
      </xdr:blipFill>
      <xdr:spPr>
        <a:xfrm>
          <a:off x="1314897" y="6727701"/>
          <a:ext cx="1648529" cy="1902149"/>
        </a:xfrm>
        <a:prstGeom prst="rect">
          <a:avLst/>
        </a:prstGeom>
      </xdr:spPr>
    </xdr:pic>
    <xdr:clientData/>
  </xdr:twoCellAnchor>
  <xdr:twoCellAnchor>
    <xdr:from>
      <xdr:col>2</xdr:col>
      <xdr:colOff>26569</xdr:colOff>
      <xdr:row>56</xdr:row>
      <xdr:rowOff>57818</xdr:rowOff>
    </xdr:from>
    <xdr:to>
      <xdr:col>4</xdr:col>
      <xdr:colOff>605265</xdr:colOff>
      <xdr:row>63</xdr:row>
      <xdr:rowOff>66473</xdr:rowOff>
    </xdr:to>
    <xdr:grpSp>
      <xdr:nvGrpSpPr>
        <xdr:cNvPr id="212" name="Group 211">
          <a:hlinkClick xmlns:r="http://schemas.openxmlformats.org/officeDocument/2006/relationships" r:id="rId10" tooltip="System Function Means Analysis"/>
          <a:extLst>
            <a:ext uri="{FF2B5EF4-FFF2-40B4-BE49-F238E27FC236}">
              <a16:creationId xmlns:a16="http://schemas.microsoft.com/office/drawing/2014/main" id="{00000000-0008-0000-0000-0000D4000000}"/>
            </a:ext>
          </a:extLst>
        </xdr:cNvPr>
        <xdr:cNvGrpSpPr/>
      </xdr:nvGrpSpPr>
      <xdr:grpSpPr>
        <a:xfrm>
          <a:off x="1288632" y="8927974"/>
          <a:ext cx="1840758" cy="1133797"/>
          <a:chOff x="-4055752" y="4689365"/>
          <a:chExt cx="1885219" cy="1197602"/>
        </a:xfrm>
      </xdr:grpSpPr>
      <xdr:pic>
        <xdr:nvPicPr>
          <xdr:cNvPr id="245" name="Picture 244">
            <a:extLst>
              <a:ext uri="{FF2B5EF4-FFF2-40B4-BE49-F238E27FC236}">
                <a16:creationId xmlns:a16="http://schemas.microsoft.com/office/drawing/2014/main" id="{00000000-0008-0000-0000-0000F5000000}"/>
              </a:ext>
            </a:extLst>
          </xdr:cNvPr>
          <xdr:cNvPicPr>
            <a:picLocks noChangeAspect="1"/>
          </xdr:cNvPicPr>
        </xdr:nvPicPr>
        <xdr:blipFill>
          <a:blip xmlns:r="http://schemas.openxmlformats.org/officeDocument/2006/relationships" r:embed="rId11"/>
          <a:stretch>
            <a:fillRect/>
          </a:stretch>
        </xdr:blipFill>
        <xdr:spPr>
          <a:xfrm>
            <a:off x="-4055752" y="4689365"/>
            <a:ext cx="1885219" cy="964677"/>
          </a:xfrm>
          <a:prstGeom prst="rect">
            <a:avLst/>
          </a:prstGeom>
        </xdr:spPr>
      </xdr:pic>
      <xdr:sp macro="" textlink="">
        <xdr:nvSpPr>
          <xdr:cNvPr id="246" name="TextBox 12">
            <a:extLst>
              <a:ext uri="{FF2B5EF4-FFF2-40B4-BE49-F238E27FC236}">
                <a16:creationId xmlns:a16="http://schemas.microsoft.com/office/drawing/2014/main" id="{00000000-0008-0000-0000-0000F6000000}"/>
              </a:ext>
            </a:extLst>
          </xdr:cNvPr>
          <xdr:cNvSpPr txBox="1"/>
        </xdr:nvSpPr>
        <xdr:spPr>
          <a:xfrm>
            <a:off x="-3983265" y="5685462"/>
            <a:ext cx="1728596" cy="201505"/>
          </a:xfrm>
          <a:prstGeom prst="rect">
            <a:avLst/>
          </a:prstGeom>
          <a:noFill/>
        </xdr:spPr>
        <xdr:txBody>
          <a:bodyPr wrap="square" lIns="68391" tIns="34196" rIns="68391" bIns="34196"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800" b="1"/>
              <a:t>Function Means Analysis</a:t>
            </a:r>
          </a:p>
        </xdr:txBody>
      </xdr:sp>
    </xdr:grpSp>
    <xdr:clientData/>
  </xdr:twoCellAnchor>
  <xdr:twoCellAnchor editAs="oneCell">
    <xdr:from>
      <xdr:col>5</xdr:col>
      <xdr:colOff>442184</xdr:colOff>
      <xdr:row>24</xdr:row>
      <xdr:rowOff>122036</xdr:rowOff>
    </xdr:from>
    <xdr:to>
      <xdr:col>9</xdr:col>
      <xdr:colOff>103290</xdr:colOff>
      <xdr:row>35</xdr:row>
      <xdr:rowOff>50866</xdr:rowOff>
    </xdr:to>
    <xdr:pic>
      <xdr:nvPicPr>
        <xdr:cNvPr id="213" name="Picture 212">
          <a:hlinkClick xmlns:r="http://schemas.openxmlformats.org/officeDocument/2006/relationships" r:id="rId12" tooltip="System QFD2"/>
          <a:extLst>
            <a:ext uri="{FF2B5EF4-FFF2-40B4-BE49-F238E27FC236}">
              <a16:creationId xmlns:a16="http://schemas.microsoft.com/office/drawing/2014/main" id="{00000000-0008-0000-0000-0000D5000000}"/>
            </a:ext>
          </a:extLst>
        </xdr:cNvPr>
        <xdr:cNvPicPr>
          <a:picLocks noChangeAspect="1"/>
        </xdr:cNvPicPr>
      </xdr:nvPicPr>
      <xdr:blipFill>
        <a:blip xmlns:r="http://schemas.openxmlformats.org/officeDocument/2006/relationships" r:embed="rId13"/>
        <a:stretch>
          <a:fillRect/>
        </a:stretch>
      </xdr:blipFill>
      <xdr:spPr>
        <a:xfrm>
          <a:off x="3490184" y="3874886"/>
          <a:ext cx="2099506" cy="1710005"/>
        </a:xfrm>
        <a:prstGeom prst="rect">
          <a:avLst/>
        </a:prstGeom>
      </xdr:spPr>
    </xdr:pic>
    <xdr:clientData/>
  </xdr:twoCellAnchor>
  <xdr:twoCellAnchor>
    <xdr:from>
      <xdr:col>6</xdr:col>
      <xdr:colOff>98290</xdr:colOff>
      <xdr:row>40</xdr:row>
      <xdr:rowOff>56806</xdr:rowOff>
    </xdr:from>
    <xdr:to>
      <xdr:col>9</xdr:col>
      <xdr:colOff>128973</xdr:colOff>
      <xdr:row>49</xdr:row>
      <xdr:rowOff>140540</xdr:rowOff>
    </xdr:to>
    <xdr:grpSp>
      <xdr:nvGrpSpPr>
        <xdr:cNvPr id="214" name="Group 213">
          <a:hlinkClick xmlns:r="http://schemas.openxmlformats.org/officeDocument/2006/relationships" r:id="rId14" tooltip="Parameters Diagram"/>
          <a:extLst>
            <a:ext uri="{FF2B5EF4-FFF2-40B4-BE49-F238E27FC236}">
              <a16:creationId xmlns:a16="http://schemas.microsoft.com/office/drawing/2014/main" id="{00000000-0008-0000-0000-0000D6000000}"/>
            </a:ext>
          </a:extLst>
        </xdr:cNvPr>
        <xdr:cNvGrpSpPr/>
      </xdr:nvGrpSpPr>
      <xdr:grpSpPr>
        <a:xfrm>
          <a:off x="3884478" y="6355212"/>
          <a:ext cx="1923776" cy="1530344"/>
          <a:chOff x="2719357" y="2660389"/>
          <a:chExt cx="1859483" cy="1541059"/>
        </a:xfrm>
      </xdr:grpSpPr>
      <xdr:pic>
        <xdr:nvPicPr>
          <xdr:cNvPr id="243" name="Picture 242">
            <a:extLst>
              <a:ext uri="{FF2B5EF4-FFF2-40B4-BE49-F238E27FC236}">
                <a16:creationId xmlns:a16="http://schemas.microsoft.com/office/drawing/2014/main" id="{00000000-0008-0000-0000-0000F3000000}"/>
              </a:ext>
            </a:extLst>
          </xdr:cNvPr>
          <xdr:cNvPicPr>
            <a:picLocks noChangeAspect="1"/>
          </xdr:cNvPicPr>
        </xdr:nvPicPr>
        <xdr:blipFill>
          <a:blip xmlns:r="http://schemas.openxmlformats.org/officeDocument/2006/relationships" r:embed="rId15"/>
          <a:stretch>
            <a:fillRect/>
          </a:stretch>
        </xdr:blipFill>
        <xdr:spPr>
          <a:xfrm>
            <a:off x="2719357" y="2660389"/>
            <a:ext cx="1859483" cy="1278505"/>
          </a:xfrm>
          <a:prstGeom prst="rect">
            <a:avLst/>
          </a:prstGeom>
        </xdr:spPr>
      </xdr:pic>
      <xdr:sp macro="" textlink="">
        <xdr:nvSpPr>
          <xdr:cNvPr id="244" name="TextBox 16">
            <a:extLst>
              <a:ext uri="{FF2B5EF4-FFF2-40B4-BE49-F238E27FC236}">
                <a16:creationId xmlns:a16="http://schemas.microsoft.com/office/drawing/2014/main" id="{00000000-0008-0000-0000-0000F4000000}"/>
              </a:ext>
            </a:extLst>
          </xdr:cNvPr>
          <xdr:cNvSpPr txBox="1"/>
        </xdr:nvSpPr>
        <xdr:spPr>
          <a:xfrm>
            <a:off x="2838958" y="3970793"/>
            <a:ext cx="1414132" cy="230655"/>
          </a:xfrm>
          <a:prstGeom prst="rect">
            <a:avLst/>
          </a:prstGeom>
          <a:noFill/>
        </xdr:spPr>
        <xdr:txBody>
          <a:bodyPr wrap="square" lIns="68403" tIns="34202" rIns="68403" bIns="34202"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n-US" sz="1050" b="1"/>
              <a:t>Parameter Diagram </a:t>
            </a:r>
          </a:p>
        </xdr:txBody>
      </xdr:sp>
    </xdr:grpSp>
    <xdr:clientData/>
  </xdr:twoCellAnchor>
  <xdr:twoCellAnchor editAs="oneCell">
    <xdr:from>
      <xdr:col>10</xdr:col>
      <xdr:colOff>43417</xdr:colOff>
      <xdr:row>32</xdr:row>
      <xdr:rowOff>20962</xdr:rowOff>
    </xdr:from>
    <xdr:to>
      <xdr:col>13</xdr:col>
      <xdr:colOff>263307</xdr:colOff>
      <xdr:row>38</xdr:row>
      <xdr:rowOff>81332</xdr:rowOff>
    </xdr:to>
    <xdr:pic>
      <xdr:nvPicPr>
        <xdr:cNvPr id="215" name="Picture 214">
          <a:hlinkClick xmlns:r="http://schemas.openxmlformats.org/officeDocument/2006/relationships" r:id="rId16"/>
          <a:extLst>
            <a:ext uri="{FF2B5EF4-FFF2-40B4-BE49-F238E27FC236}">
              <a16:creationId xmlns:a16="http://schemas.microsoft.com/office/drawing/2014/main" id="{00000000-0008-0000-0000-0000D7000000}"/>
            </a:ext>
          </a:extLst>
        </xdr:cNvPr>
        <xdr:cNvPicPr>
          <a:picLocks noChangeAspect="1" noChangeArrowheads="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bwMode="auto">
        <a:xfrm>
          <a:off x="6139417" y="5069212"/>
          <a:ext cx="2048690" cy="1031920"/>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xdr:spPr>
    </xdr:pic>
    <xdr:clientData/>
  </xdr:twoCellAnchor>
  <xdr:twoCellAnchor editAs="oneCell">
    <xdr:from>
      <xdr:col>10</xdr:col>
      <xdr:colOff>310226</xdr:colOff>
      <xdr:row>40</xdr:row>
      <xdr:rowOff>75396</xdr:rowOff>
    </xdr:from>
    <xdr:to>
      <xdr:col>13</xdr:col>
      <xdr:colOff>129955</xdr:colOff>
      <xdr:row>52</xdr:row>
      <xdr:rowOff>34445</xdr:rowOff>
    </xdr:to>
    <xdr:pic>
      <xdr:nvPicPr>
        <xdr:cNvPr id="216" name="Picture 215">
          <a:hlinkClick xmlns:r="http://schemas.openxmlformats.org/officeDocument/2006/relationships" r:id="rId18"/>
          <a:extLst>
            <a:ext uri="{FF2B5EF4-FFF2-40B4-BE49-F238E27FC236}">
              <a16:creationId xmlns:a16="http://schemas.microsoft.com/office/drawing/2014/main" id="{00000000-0008-0000-0000-0000D8000000}"/>
            </a:ext>
          </a:extLst>
        </xdr:cNvPr>
        <xdr:cNvPicPr>
          <a:picLocks noChangeAspect="1"/>
        </xdr:cNvPicPr>
      </xdr:nvPicPr>
      <xdr:blipFill>
        <a:blip xmlns:r="http://schemas.openxmlformats.org/officeDocument/2006/relationships" r:embed="rId9"/>
        <a:stretch>
          <a:fillRect/>
        </a:stretch>
      </xdr:blipFill>
      <xdr:spPr>
        <a:xfrm>
          <a:off x="6406226" y="6419046"/>
          <a:ext cx="1648529" cy="1902149"/>
        </a:xfrm>
        <a:prstGeom prst="rect">
          <a:avLst/>
        </a:prstGeom>
      </xdr:spPr>
    </xdr:pic>
    <xdr:clientData/>
  </xdr:twoCellAnchor>
  <xdr:twoCellAnchor>
    <xdr:from>
      <xdr:col>10</xdr:col>
      <xdr:colOff>43416</xdr:colOff>
      <xdr:row>56</xdr:row>
      <xdr:rowOff>60427</xdr:rowOff>
    </xdr:from>
    <xdr:to>
      <xdr:col>13</xdr:col>
      <xdr:colOff>263307</xdr:colOff>
      <xdr:row>63</xdr:row>
      <xdr:rowOff>132001</xdr:rowOff>
    </xdr:to>
    <xdr:grpSp>
      <xdr:nvGrpSpPr>
        <xdr:cNvPr id="217" name="Group 216">
          <a:hlinkClick xmlns:r="http://schemas.openxmlformats.org/officeDocument/2006/relationships" r:id="rId19"/>
          <a:extLst>
            <a:ext uri="{FF2B5EF4-FFF2-40B4-BE49-F238E27FC236}">
              <a16:creationId xmlns:a16="http://schemas.microsoft.com/office/drawing/2014/main" id="{00000000-0008-0000-0000-0000D9000000}"/>
            </a:ext>
          </a:extLst>
        </xdr:cNvPr>
        <xdr:cNvGrpSpPr/>
      </xdr:nvGrpSpPr>
      <xdr:grpSpPr>
        <a:xfrm>
          <a:off x="6353729" y="8930583"/>
          <a:ext cx="2112984" cy="1196716"/>
          <a:chOff x="1776964" y="4666029"/>
          <a:chExt cx="2048691" cy="1205049"/>
        </a:xfrm>
      </xdr:grpSpPr>
      <xdr:pic>
        <xdr:nvPicPr>
          <xdr:cNvPr id="241" name="Picture 240">
            <a:extLst>
              <a:ext uri="{FF2B5EF4-FFF2-40B4-BE49-F238E27FC236}">
                <a16:creationId xmlns:a16="http://schemas.microsoft.com/office/drawing/2014/main" id="{00000000-0008-0000-0000-0000F1000000}"/>
              </a:ext>
            </a:extLst>
          </xdr:cNvPr>
          <xdr:cNvPicPr>
            <a:picLocks noChangeAspect="1"/>
          </xdr:cNvPicPr>
        </xdr:nvPicPr>
        <xdr:blipFill>
          <a:blip xmlns:r="http://schemas.openxmlformats.org/officeDocument/2006/relationships" r:embed="rId11"/>
          <a:stretch>
            <a:fillRect/>
          </a:stretch>
        </xdr:blipFill>
        <xdr:spPr>
          <a:xfrm>
            <a:off x="1776964" y="4666029"/>
            <a:ext cx="2048691" cy="1048326"/>
          </a:xfrm>
          <a:prstGeom prst="rect">
            <a:avLst/>
          </a:prstGeom>
        </xdr:spPr>
      </xdr:pic>
      <xdr:sp macro="" textlink="">
        <xdr:nvSpPr>
          <xdr:cNvPr id="242" name="TextBox 24">
            <a:extLst>
              <a:ext uri="{FF2B5EF4-FFF2-40B4-BE49-F238E27FC236}">
                <a16:creationId xmlns:a16="http://schemas.microsoft.com/office/drawing/2014/main" id="{00000000-0008-0000-0000-0000F2000000}"/>
              </a:ext>
            </a:extLst>
          </xdr:cNvPr>
          <xdr:cNvSpPr txBox="1"/>
        </xdr:nvSpPr>
        <xdr:spPr>
          <a:xfrm>
            <a:off x="1953913" y="5663519"/>
            <a:ext cx="1719340" cy="207559"/>
          </a:xfrm>
          <a:prstGeom prst="rect">
            <a:avLst/>
          </a:prstGeom>
          <a:noFill/>
        </xdr:spPr>
        <xdr:txBody>
          <a:bodyPr wrap="square" lIns="68391" tIns="34196" rIns="68391" bIns="34196"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900" b="1">
                <a:solidFill>
                  <a:schemeClr val="bg1"/>
                </a:solidFill>
              </a:rPr>
              <a:t>Function Means Analysis</a:t>
            </a:r>
          </a:p>
        </xdr:txBody>
      </xdr:sp>
    </xdr:grpSp>
    <xdr:clientData/>
  </xdr:twoCellAnchor>
  <xdr:twoCellAnchor editAs="oneCell">
    <xdr:from>
      <xdr:col>14</xdr:col>
      <xdr:colOff>178970</xdr:colOff>
      <xdr:row>24</xdr:row>
      <xdr:rowOff>38962</xdr:rowOff>
    </xdr:from>
    <xdr:to>
      <xdr:col>17</xdr:col>
      <xdr:colOff>135380</xdr:colOff>
      <xdr:row>34</xdr:row>
      <xdr:rowOff>67597</xdr:rowOff>
    </xdr:to>
    <xdr:pic>
      <xdr:nvPicPr>
        <xdr:cNvPr id="218" name="Picture 217">
          <a:hlinkClick xmlns:r="http://schemas.openxmlformats.org/officeDocument/2006/relationships" r:id="rId20"/>
          <a:extLst>
            <a:ext uri="{FF2B5EF4-FFF2-40B4-BE49-F238E27FC236}">
              <a16:creationId xmlns:a16="http://schemas.microsoft.com/office/drawing/2014/main" id="{00000000-0008-0000-0000-0000DA000000}"/>
            </a:ext>
          </a:extLst>
        </xdr:cNvPr>
        <xdr:cNvPicPr>
          <a:picLocks noChangeAspect="1"/>
        </xdr:cNvPicPr>
      </xdr:nvPicPr>
      <xdr:blipFill>
        <a:blip xmlns:r="http://schemas.openxmlformats.org/officeDocument/2006/relationships" r:embed="rId21"/>
        <a:stretch>
          <a:fillRect/>
        </a:stretch>
      </xdr:blipFill>
      <xdr:spPr>
        <a:xfrm>
          <a:off x="8713370" y="3791812"/>
          <a:ext cx="1785210" cy="1647885"/>
        </a:xfrm>
        <a:prstGeom prst="rect">
          <a:avLst/>
        </a:prstGeom>
      </xdr:spPr>
    </xdr:pic>
    <xdr:clientData/>
  </xdr:twoCellAnchor>
  <xdr:twoCellAnchor>
    <xdr:from>
      <xdr:col>14</xdr:col>
      <xdr:colOff>209076</xdr:colOff>
      <xdr:row>36</xdr:row>
      <xdr:rowOff>94403</xdr:rowOff>
    </xdr:from>
    <xdr:to>
      <xdr:col>17</xdr:col>
      <xdr:colOff>249410</xdr:colOff>
      <xdr:row>45</xdr:row>
      <xdr:rowOff>159808</xdr:rowOff>
    </xdr:to>
    <xdr:grpSp>
      <xdr:nvGrpSpPr>
        <xdr:cNvPr id="219" name="Group 218">
          <a:hlinkClick xmlns:r="http://schemas.openxmlformats.org/officeDocument/2006/relationships" r:id="rId22"/>
          <a:extLst>
            <a:ext uri="{FF2B5EF4-FFF2-40B4-BE49-F238E27FC236}">
              <a16:creationId xmlns:a16="http://schemas.microsoft.com/office/drawing/2014/main" id="{00000000-0008-0000-0000-0000DB000000}"/>
            </a:ext>
          </a:extLst>
        </xdr:cNvPr>
        <xdr:cNvGrpSpPr/>
      </xdr:nvGrpSpPr>
      <xdr:grpSpPr>
        <a:xfrm>
          <a:off x="9043514" y="5749872"/>
          <a:ext cx="1933427" cy="1512015"/>
          <a:chOff x="7927021" y="1845364"/>
          <a:chExt cx="1869134" cy="1522730"/>
        </a:xfrm>
      </xdr:grpSpPr>
      <xdr:pic>
        <xdr:nvPicPr>
          <xdr:cNvPr id="239" name="Picture 238">
            <a:extLst>
              <a:ext uri="{FF2B5EF4-FFF2-40B4-BE49-F238E27FC236}">
                <a16:creationId xmlns:a16="http://schemas.microsoft.com/office/drawing/2014/main" id="{00000000-0008-0000-0000-0000EF000000}"/>
              </a:ext>
            </a:extLst>
          </xdr:cNvPr>
          <xdr:cNvPicPr>
            <a:picLocks noChangeAspect="1"/>
          </xdr:cNvPicPr>
        </xdr:nvPicPr>
        <xdr:blipFill>
          <a:blip xmlns:r="http://schemas.openxmlformats.org/officeDocument/2006/relationships" r:embed="rId15"/>
          <a:stretch>
            <a:fillRect/>
          </a:stretch>
        </xdr:blipFill>
        <xdr:spPr>
          <a:xfrm>
            <a:off x="7927021" y="1845364"/>
            <a:ext cx="1869134" cy="1244681"/>
          </a:xfrm>
          <a:prstGeom prst="rect">
            <a:avLst/>
          </a:prstGeom>
        </xdr:spPr>
      </xdr:pic>
      <xdr:sp macro="" textlink="">
        <xdr:nvSpPr>
          <xdr:cNvPr id="240" name="TextBox 28">
            <a:extLst>
              <a:ext uri="{FF2B5EF4-FFF2-40B4-BE49-F238E27FC236}">
                <a16:creationId xmlns:a16="http://schemas.microsoft.com/office/drawing/2014/main" id="{00000000-0008-0000-0000-0000F0000000}"/>
              </a:ext>
            </a:extLst>
          </xdr:cNvPr>
          <xdr:cNvSpPr txBox="1"/>
        </xdr:nvSpPr>
        <xdr:spPr>
          <a:xfrm>
            <a:off x="8095368" y="3137439"/>
            <a:ext cx="1414132" cy="230655"/>
          </a:xfrm>
          <a:prstGeom prst="rect">
            <a:avLst/>
          </a:prstGeom>
          <a:noFill/>
        </xdr:spPr>
        <xdr:txBody>
          <a:bodyPr wrap="square" lIns="68403" tIns="34202" rIns="68403" bIns="34202"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050" b="1"/>
              <a:t>Parameter Diagram </a:t>
            </a:r>
          </a:p>
        </xdr:txBody>
      </xdr:sp>
    </xdr:grpSp>
    <xdr:clientData/>
  </xdr:twoCellAnchor>
  <xdr:twoCellAnchor editAs="oneCell">
    <xdr:from>
      <xdr:col>14</xdr:col>
      <xdr:colOff>191776</xdr:colOff>
      <xdr:row>53</xdr:row>
      <xdr:rowOff>142478</xdr:rowOff>
    </xdr:from>
    <xdr:to>
      <xdr:col>17</xdr:col>
      <xdr:colOff>122574</xdr:colOff>
      <xdr:row>63</xdr:row>
      <xdr:rowOff>132001</xdr:rowOff>
    </xdr:to>
    <xdr:pic>
      <xdr:nvPicPr>
        <xdr:cNvPr id="220" name="Picture 219">
          <a:hlinkClick xmlns:r="http://schemas.openxmlformats.org/officeDocument/2006/relationships" r:id="rId23"/>
          <a:extLst>
            <a:ext uri="{FF2B5EF4-FFF2-40B4-BE49-F238E27FC236}">
              <a16:creationId xmlns:a16="http://schemas.microsoft.com/office/drawing/2014/main" id="{00000000-0008-0000-0000-0000DC000000}"/>
            </a:ext>
          </a:extLst>
        </xdr:cNvPr>
        <xdr:cNvPicPr>
          <a:picLocks noChangeAspect="1"/>
        </xdr:cNvPicPr>
      </xdr:nvPicPr>
      <xdr:blipFill>
        <a:blip xmlns:r="http://schemas.openxmlformats.org/officeDocument/2006/relationships" r:embed="rId24"/>
        <a:stretch>
          <a:fillRect/>
        </a:stretch>
      </xdr:blipFill>
      <xdr:spPr>
        <a:xfrm>
          <a:off x="8726176" y="8591153"/>
          <a:ext cx="1759598" cy="1608773"/>
        </a:xfrm>
        <a:prstGeom prst="rect">
          <a:avLst/>
        </a:prstGeom>
      </xdr:spPr>
    </xdr:pic>
    <xdr:clientData/>
  </xdr:twoCellAnchor>
  <xdr:twoCellAnchor>
    <xdr:from>
      <xdr:col>6</xdr:col>
      <xdr:colOff>275906</xdr:colOff>
      <xdr:row>57</xdr:row>
      <xdr:rowOff>160924</xdr:rowOff>
    </xdr:from>
    <xdr:to>
      <xdr:col>9</xdr:col>
      <xdr:colOff>159395</xdr:colOff>
      <xdr:row>61</xdr:row>
      <xdr:rowOff>17280</xdr:rowOff>
    </xdr:to>
    <xdr:sp macro="" textlink="">
      <xdr:nvSpPr>
        <xdr:cNvPr id="221" name="Rectangle 220">
          <a:extLst>
            <a:ext uri="{FF2B5EF4-FFF2-40B4-BE49-F238E27FC236}">
              <a16:creationId xmlns:a16="http://schemas.microsoft.com/office/drawing/2014/main" id="{00000000-0008-0000-0000-0000DD000000}"/>
            </a:ext>
          </a:extLst>
        </xdr:cNvPr>
        <xdr:cNvSpPr/>
      </xdr:nvSpPr>
      <xdr:spPr>
        <a:xfrm>
          <a:off x="3933506" y="9257299"/>
          <a:ext cx="1712289" cy="504056"/>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5</xdr:col>
      <xdr:colOff>369386</xdr:colOff>
      <xdr:row>56</xdr:row>
      <xdr:rowOff>65828</xdr:rowOff>
    </xdr:from>
    <xdr:to>
      <xdr:col>9</xdr:col>
      <xdr:colOff>320512</xdr:colOff>
      <xdr:row>63</xdr:row>
      <xdr:rowOff>132001</xdr:rowOff>
    </xdr:to>
    <xdr:grpSp>
      <xdr:nvGrpSpPr>
        <xdr:cNvPr id="222" name="Group 221">
          <a:hlinkClick xmlns:r="http://schemas.openxmlformats.org/officeDocument/2006/relationships" r:id="rId25" tooltip="System What-Why Table"/>
          <a:extLst>
            <a:ext uri="{FF2B5EF4-FFF2-40B4-BE49-F238E27FC236}">
              <a16:creationId xmlns:a16="http://schemas.microsoft.com/office/drawing/2014/main" id="{00000000-0008-0000-0000-0000DE000000}"/>
            </a:ext>
          </a:extLst>
        </xdr:cNvPr>
        <xdr:cNvGrpSpPr/>
      </xdr:nvGrpSpPr>
      <xdr:grpSpPr>
        <a:xfrm>
          <a:off x="3524542" y="8935984"/>
          <a:ext cx="2475251" cy="1191315"/>
          <a:chOff x="-1269843" y="4724550"/>
          <a:chExt cx="2389526" cy="1199648"/>
        </a:xfrm>
      </xdr:grpSpPr>
      <xdr:pic>
        <xdr:nvPicPr>
          <xdr:cNvPr id="237" name="Picture 236">
            <a:extLst>
              <a:ext uri="{FF2B5EF4-FFF2-40B4-BE49-F238E27FC236}">
                <a16:creationId xmlns:a16="http://schemas.microsoft.com/office/drawing/2014/main" id="{00000000-0008-0000-0000-0000ED000000}"/>
              </a:ext>
            </a:extLst>
          </xdr:cNvPr>
          <xdr:cNvPicPr>
            <a:picLocks noChangeAspect="1"/>
          </xdr:cNvPicPr>
        </xdr:nvPicPr>
        <xdr:blipFill>
          <a:blip xmlns:r="http://schemas.openxmlformats.org/officeDocument/2006/relationships" r:embed="rId26"/>
          <a:stretch>
            <a:fillRect/>
          </a:stretch>
        </xdr:blipFill>
        <xdr:spPr>
          <a:xfrm>
            <a:off x="-1269843" y="4724550"/>
            <a:ext cx="2389526" cy="858365"/>
          </a:xfrm>
          <a:prstGeom prst="rect">
            <a:avLst/>
          </a:prstGeom>
          <a:ln>
            <a:noFill/>
          </a:ln>
        </xdr:spPr>
      </xdr:pic>
      <xdr:sp macro="" textlink="">
        <xdr:nvSpPr>
          <xdr:cNvPr id="238" name="TextBox 19">
            <a:extLst>
              <a:ext uri="{FF2B5EF4-FFF2-40B4-BE49-F238E27FC236}">
                <a16:creationId xmlns:a16="http://schemas.microsoft.com/office/drawing/2014/main" id="{00000000-0008-0000-0000-0000EE000000}"/>
              </a:ext>
            </a:extLst>
          </xdr:cNvPr>
          <xdr:cNvSpPr txBox="1"/>
        </xdr:nvSpPr>
        <xdr:spPr>
          <a:xfrm>
            <a:off x="-810844" y="5693543"/>
            <a:ext cx="1183300" cy="230655"/>
          </a:xfrm>
          <a:prstGeom prst="rect">
            <a:avLst/>
          </a:prstGeom>
          <a:noFill/>
          <a:ln>
            <a:noFill/>
          </a:ln>
        </xdr:spPr>
        <xdr:txBody>
          <a:bodyPr wrap="square" lIns="68403" tIns="34202" rIns="68403" bIns="34202"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n-US" sz="1050" b="1"/>
              <a:t>What-Why Table</a:t>
            </a:r>
          </a:p>
        </xdr:txBody>
      </xdr:sp>
    </xdr:grpSp>
    <xdr:clientData/>
  </xdr:twoCellAnchor>
  <xdr:twoCellAnchor>
    <xdr:from>
      <xdr:col>13</xdr:col>
      <xdr:colOff>486412</xdr:colOff>
      <xdr:row>46</xdr:row>
      <xdr:rowOff>20803</xdr:rowOff>
    </xdr:from>
    <xdr:to>
      <xdr:col>17</xdr:col>
      <xdr:colOff>437538</xdr:colOff>
      <xdr:row>53</xdr:row>
      <xdr:rowOff>86976</xdr:rowOff>
    </xdr:to>
    <xdr:grpSp>
      <xdr:nvGrpSpPr>
        <xdr:cNvPr id="223" name="Group 222">
          <a:hlinkClick xmlns:r="http://schemas.openxmlformats.org/officeDocument/2006/relationships" r:id="rId27"/>
          <a:extLst>
            <a:ext uri="{FF2B5EF4-FFF2-40B4-BE49-F238E27FC236}">
              <a16:creationId xmlns:a16="http://schemas.microsoft.com/office/drawing/2014/main" id="{00000000-0008-0000-0000-0000DF000000}"/>
            </a:ext>
          </a:extLst>
        </xdr:cNvPr>
        <xdr:cNvGrpSpPr/>
      </xdr:nvGrpSpPr>
      <xdr:grpSpPr>
        <a:xfrm>
          <a:off x="8689818" y="7283616"/>
          <a:ext cx="2475251" cy="1191314"/>
          <a:chOff x="-1269843" y="4724550"/>
          <a:chExt cx="2389526" cy="1199648"/>
        </a:xfrm>
      </xdr:grpSpPr>
      <xdr:pic>
        <xdr:nvPicPr>
          <xdr:cNvPr id="235" name="Picture 234">
            <a:extLst>
              <a:ext uri="{FF2B5EF4-FFF2-40B4-BE49-F238E27FC236}">
                <a16:creationId xmlns:a16="http://schemas.microsoft.com/office/drawing/2014/main" id="{00000000-0008-0000-0000-0000EB000000}"/>
              </a:ext>
            </a:extLst>
          </xdr:cNvPr>
          <xdr:cNvPicPr>
            <a:picLocks noChangeAspect="1"/>
          </xdr:cNvPicPr>
        </xdr:nvPicPr>
        <xdr:blipFill>
          <a:blip xmlns:r="http://schemas.openxmlformats.org/officeDocument/2006/relationships" r:embed="rId26"/>
          <a:stretch>
            <a:fillRect/>
          </a:stretch>
        </xdr:blipFill>
        <xdr:spPr>
          <a:xfrm>
            <a:off x="-1269843" y="4724550"/>
            <a:ext cx="2389526" cy="858365"/>
          </a:xfrm>
          <a:prstGeom prst="rect">
            <a:avLst/>
          </a:prstGeom>
          <a:ln>
            <a:noFill/>
          </a:ln>
        </xdr:spPr>
      </xdr:pic>
      <xdr:sp macro="" textlink="">
        <xdr:nvSpPr>
          <xdr:cNvPr id="236" name="TextBox 43">
            <a:extLst>
              <a:ext uri="{FF2B5EF4-FFF2-40B4-BE49-F238E27FC236}">
                <a16:creationId xmlns:a16="http://schemas.microsoft.com/office/drawing/2014/main" id="{00000000-0008-0000-0000-0000EC000000}"/>
              </a:ext>
            </a:extLst>
          </xdr:cNvPr>
          <xdr:cNvSpPr txBox="1"/>
        </xdr:nvSpPr>
        <xdr:spPr>
          <a:xfrm>
            <a:off x="-810844" y="5693543"/>
            <a:ext cx="1183300" cy="230655"/>
          </a:xfrm>
          <a:prstGeom prst="rect">
            <a:avLst/>
          </a:prstGeom>
          <a:noFill/>
          <a:ln>
            <a:noFill/>
          </a:ln>
        </xdr:spPr>
        <xdr:txBody>
          <a:bodyPr wrap="square" lIns="68403" tIns="34202" rIns="68403" bIns="34202"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n-US" sz="1050" b="1"/>
              <a:t>What-Why Table</a:t>
            </a:r>
          </a:p>
        </xdr:txBody>
      </xdr:sp>
    </xdr:grpSp>
    <xdr:clientData/>
  </xdr:twoCellAnchor>
  <xdr:twoCellAnchor>
    <xdr:from>
      <xdr:col>3</xdr:col>
      <xdr:colOff>160490</xdr:colOff>
      <xdr:row>40</xdr:row>
      <xdr:rowOff>139617</xdr:rowOff>
    </xdr:from>
    <xdr:to>
      <xdr:col>3</xdr:col>
      <xdr:colOff>592538</xdr:colOff>
      <xdr:row>41</xdr:row>
      <xdr:rowOff>133887</xdr:rowOff>
    </xdr:to>
    <xdr:sp macro="" textlink="">
      <xdr:nvSpPr>
        <xdr:cNvPr id="224" name="Down Arrow 223">
          <a:extLst>
            <a:ext uri="{FF2B5EF4-FFF2-40B4-BE49-F238E27FC236}">
              <a16:creationId xmlns:a16="http://schemas.microsoft.com/office/drawing/2014/main" id="{00000000-0008-0000-0000-0000E0000000}"/>
            </a:ext>
          </a:extLst>
        </xdr:cNvPr>
        <xdr:cNvSpPr/>
      </xdr:nvSpPr>
      <xdr:spPr>
        <a:xfrm>
          <a:off x="1989290" y="6483267"/>
          <a:ext cx="432048" cy="156195"/>
        </a:xfrm>
        <a:prstGeom prst="downArrow">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3</xdr:col>
      <xdr:colOff>116081</xdr:colOff>
      <xdr:row>55</xdr:row>
      <xdr:rowOff>7539</xdr:rowOff>
    </xdr:from>
    <xdr:to>
      <xdr:col>3</xdr:col>
      <xdr:colOff>548129</xdr:colOff>
      <xdr:row>55</xdr:row>
      <xdr:rowOff>147922</xdr:rowOff>
    </xdr:to>
    <xdr:sp macro="" textlink="">
      <xdr:nvSpPr>
        <xdr:cNvPr id="225" name="Down Arrow 224">
          <a:extLst>
            <a:ext uri="{FF2B5EF4-FFF2-40B4-BE49-F238E27FC236}">
              <a16:creationId xmlns:a16="http://schemas.microsoft.com/office/drawing/2014/main" id="{00000000-0008-0000-0000-0000E1000000}"/>
            </a:ext>
          </a:extLst>
        </xdr:cNvPr>
        <xdr:cNvSpPr/>
      </xdr:nvSpPr>
      <xdr:spPr>
        <a:xfrm>
          <a:off x="1944881" y="8780064"/>
          <a:ext cx="432048" cy="140383"/>
        </a:xfrm>
        <a:prstGeom prst="downArrow">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7</xdr:col>
      <xdr:colOff>56713</xdr:colOff>
      <xdr:row>36</xdr:row>
      <xdr:rowOff>125623</xdr:rowOff>
    </xdr:from>
    <xdr:to>
      <xdr:col>7</xdr:col>
      <xdr:colOff>488761</xdr:colOff>
      <xdr:row>37</xdr:row>
      <xdr:rowOff>119893</xdr:rowOff>
    </xdr:to>
    <xdr:sp macro="" textlink="">
      <xdr:nvSpPr>
        <xdr:cNvPr id="226" name="Down Arrow 225">
          <a:extLst>
            <a:ext uri="{FF2B5EF4-FFF2-40B4-BE49-F238E27FC236}">
              <a16:creationId xmlns:a16="http://schemas.microsoft.com/office/drawing/2014/main" id="{00000000-0008-0000-0000-0000E2000000}"/>
            </a:ext>
          </a:extLst>
        </xdr:cNvPr>
        <xdr:cNvSpPr/>
      </xdr:nvSpPr>
      <xdr:spPr>
        <a:xfrm>
          <a:off x="4323913" y="5821573"/>
          <a:ext cx="432048" cy="156195"/>
        </a:xfrm>
        <a:prstGeom prst="downArrow">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11</xdr:col>
      <xdr:colOff>254411</xdr:colOff>
      <xdr:row>53</xdr:row>
      <xdr:rowOff>103077</xdr:rowOff>
    </xdr:from>
    <xdr:to>
      <xdr:col>12</xdr:col>
      <xdr:colOff>76859</xdr:colOff>
      <xdr:row>54</xdr:row>
      <xdr:rowOff>97347</xdr:rowOff>
    </xdr:to>
    <xdr:sp macro="" textlink="">
      <xdr:nvSpPr>
        <xdr:cNvPr id="227" name="Down Arrow 226">
          <a:extLst>
            <a:ext uri="{FF2B5EF4-FFF2-40B4-BE49-F238E27FC236}">
              <a16:creationId xmlns:a16="http://schemas.microsoft.com/office/drawing/2014/main" id="{00000000-0008-0000-0000-0000E3000000}"/>
            </a:ext>
          </a:extLst>
        </xdr:cNvPr>
        <xdr:cNvSpPr/>
      </xdr:nvSpPr>
      <xdr:spPr>
        <a:xfrm>
          <a:off x="6960011" y="8551752"/>
          <a:ext cx="432048" cy="156195"/>
        </a:xfrm>
        <a:prstGeom prst="downArrow">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15</xdr:col>
      <xdr:colOff>232741</xdr:colOff>
      <xdr:row>35</xdr:row>
      <xdr:rowOff>4771</xdr:rowOff>
    </xdr:from>
    <xdr:to>
      <xdr:col>16</xdr:col>
      <xdr:colOff>55189</xdr:colOff>
      <xdr:row>35</xdr:row>
      <xdr:rowOff>160966</xdr:rowOff>
    </xdr:to>
    <xdr:sp macro="" textlink="">
      <xdr:nvSpPr>
        <xdr:cNvPr id="228" name="Down Arrow 227">
          <a:extLst>
            <a:ext uri="{FF2B5EF4-FFF2-40B4-BE49-F238E27FC236}">
              <a16:creationId xmlns:a16="http://schemas.microsoft.com/office/drawing/2014/main" id="{00000000-0008-0000-0000-0000E4000000}"/>
            </a:ext>
          </a:extLst>
        </xdr:cNvPr>
        <xdr:cNvSpPr/>
      </xdr:nvSpPr>
      <xdr:spPr>
        <a:xfrm>
          <a:off x="9376741" y="5538796"/>
          <a:ext cx="432048" cy="156195"/>
        </a:xfrm>
        <a:prstGeom prst="downArrow">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3</xdr:col>
      <xdr:colOff>304506</xdr:colOff>
      <xdr:row>64</xdr:row>
      <xdr:rowOff>31003</xdr:rowOff>
    </xdr:from>
    <xdr:to>
      <xdr:col>5</xdr:col>
      <xdr:colOff>203172</xdr:colOff>
      <xdr:row>65</xdr:row>
      <xdr:rowOff>83247</xdr:rowOff>
    </xdr:to>
    <xdr:sp macro="" textlink="">
      <xdr:nvSpPr>
        <xdr:cNvPr id="229" name="U-Turn Arrow 228">
          <a:extLst>
            <a:ext uri="{FF2B5EF4-FFF2-40B4-BE49-F238E27FC236}">
              <a16:creationId xmlns:a16="http://schemas.microsoft.com/office/drawing/2014/main" id="{00000000-0008-0000-0000-0000E5000000}"/>
            </a:ext>
          </a:extLst>
        </xdr:cNvPr>
        <xdr:cNvSpPr/>
      </xdr:nvSpPr>
      <xdr:spPr>
        <a:xfrm rot="10800000" flipH="1">
          <a:off x="2133306" y="10260853"/>
          <a:ext cx="1117866" cy="214169"/>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twoCellAnchor>
    <xdr:from>
      <xdr:col>7</xdr:col>
      <xdr:colOff>272737</xdr:colOff>
      <xdr:row>64</xdr:row>
      <xdr:rowOff>26223</xdr:rowOff>
    </xdr:from>
    <xdr:to>
      <xdr:col>9</xdr:col>
      <xdr:colOff>573084</xdr:colOff>
      <xdr:row>65</xdr:row>
      <xdr:rowOff>78467</xdr:rowOff>
    </xdr:to>
    <xdr:sp macro="" textlink="">
      <xdr:nvSpPr>
        <xdr:cNvPr id="230" name="U-Turn Arrow 229">
          <a:extLst>
            <a:ext uri="{FF2B5EF4-FFF2-40B4-BE49-F238E27FC236}">
              <a16:creationId xmlns:a16="http://schemas.microsoft.com/office/drawing/2014/main" id="{00000000-0008-0000-0000-0000E6000000}"/>
            </a:ext>
          </a:extLst>
        </xdr:cNvPr>
        <xdr:cNvSpPr/>
      </xdr:nvSpPr>
      <xdr:spPr>
        <a:xfrm rot="10800000" flipH="1">
          <a:off x="4539937" y="10256073"/>
          <a:ext cx="1519547" cy="214169"/>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twoCellAnchor>
    <xdr:from>
      <xdr:col>11</xdr:col>
      <xdr:colOff>445985</xdr:colOff>
      <xdr:row>64</xdr:row>
      <xdr:rowOff>36566</xdr:rowOff>
    </xdr:from>
    <xdr:to>
      <xdr:col>13</xdr:col>
      <xdr:colOff>473203</xdr:colOff>
      <xdr:row>65</xdr:row>
      <xdr:rowOff>88810</xdr:rowOff>
    </xdr:to>
    <xdr:sp macro="" textlink="">
      <xdr:nvSpPr>
        <xdr:cNvPr id="231" name="U-Turn Arrow 230">
          <a:extLst>
            <a:ext uri="{FF2B5EF4-FFF2-40B4-BE49-F238E27FC236}">
              <a16:creationId xmlns:a16="http://schemas.microsoft.com/office/drawing/2014/main" id="{00000000-0008-0000-0000-0000E7000000}"/>
            </a:ext>
          </a:extLst>
        </xdr:cNvPr>
        <xdr:cNvSpPr/>
      </xdr:nvSpPr>
      <xdr:spPr>
        <a:xfrm rot="10800000" flipH="1">
          <a:off x="7151585" y="10266416"/>
          <a:ext cx="1246418" cy="214169"/>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twoCellAnchor>
    <xdr:from>
      <xdr:col>5</xdr:col>
      <xdr:colOff>68253</xdr:colOff>
      <xdr:row>22</xdr:row>
      <xdr:rowOff>17430</xdr:rowOff>
    </xdr:from>
    <xdr:to>
      <xdr:col>7</xdr:col>
      <xdr:colOff>344949</xdr:colOff>
      <xdr:row>23</xdr:row>
      <xdr:rowOff>143537</xdr:rowOff>
    </xdr:to>
    <xdr:sp macro="" textlink="">
      <xdr:nvSpPr>
        <xdr:cNvPr id="232" name="U-Turn Arrow 231">
          <a:extLst>
            <a:ext uri="{FF2B5EF4-FFF2-40B4-BE49-F238E27FC236}">
              <a16:creationId xmlns:a16="http://schemas.microsoft.com/office/drawing/2014/main" id="{00000000-0008-0000-0000-0000E8000000}"/>
            </a:ext>
          </a:extLst>
        </xdr:cNvPr>
        <xdr:cNvSpPr/>
      </xdr:nvSpPr>
      <xdr:spPr>
        <a:xfrm rot="10800000" flipH="1" flipV="1">
          <a:off x="3116253" y="3446430"/>
          <a:ext cx="1495896" cy="288032"/>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twoCellAnchor>
    <xdr:from>
      <xdr:col>9</xdr:col>
      <xdr:colOff>438149</xdr:colOff>
      <xdr:row>22</xdr:row>
      <xdr:rowOff>3782</xdr:rowOff>
    </xdr:from>
    <xdr:to>
      <xdr:col>11</xdr:col>
      <xdr:colOff>545758</xdr:colOff>
      <xdr:row>23</xdr:row>
      <xdr:rowOff>129889</xdr:rowOff>
    </xdr:to>
    <xdr:sp macro="" textlink="">
      <xdr:nvSpPr>
        <xdr:cNvPr id="233" name="U-Turn Arrow 232">
          <a:extLst>
            <a:ext uri="{FF2B5EF4-FFF2-40B4-BE49-F238E27FC236}">
              <a16:creationId xmlns:a16="http://schemas.microsoft.com/office/drawing/2014/main" id="{00000000-0008-0000-0000-0000E9000000}"/>
            </a:ext>
          </a:extLst>
        </xdr:cNvPr>
        <xdr:cNvSpPr/>
      </xdr:nvSpPr>
      <xdr:spPr>
        <a:xfrm rot="10800000" flipH="1" flipV="1">
          <a:off x="5924549" y="3432782"/>
          <a:ext cx="1326809" cy="288032"/>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twoCellAnchor>
    <xdr:from>
      <xdr:col>13</xdr:col>
      <xdr:colOff>354012</xdr:colOff>
      <xdr:row>22</xdr:row>
      <xdr:rowOff>0</xdr:rowOff>
    </xdr:from>
    <xdr:to>
      <xdr:col>15</xdr:col>
      <xdr:colOff>512408</xdr:colOff>
      <xdr:row>23</xdr:row>
      <xdr:rowOff>126107</xdr:rowOff>
    </xdr:to>
    <xdr:sp macro="" textlink="">
      <xdr:nvSpPr>
        <xdr:cNvPr id="234" name="U-Turn Arrow 233">
          <a:extLst>
            <a:ext uri="{FF2B5EF4-FFF2-40B4-BE49-F238E27FC236}">
              <a16:creationId xmlns:a16="http://schemas.microsoft.com/office/drawing/2014/main" id="{00000000-0008-0000-0000-0000EA000000}"/>
            </a:ext>
          </a:extLst>
        </xdr:cNvPr>
        <xdr:cNvSpPr/>
      </xdr:nvSpPr>
      <xdr:spPr>
        <a:xfrm rot="10800000" flipH="1" flipV="1">
          <a:off x="8278812" y="3429000"/>
          <a:ext cx="1377596" cy="288032"/>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25</xdr:col>
      <xdr:colOff>270100</xdr:colOff>
      <xdr:row>2</xdr:row>
      <xdr:rowOff>81644</xdr:rowOff>
    </xdr:from>
    <xdr:to>
      <xdr:col>32</xdr:col>
      <xdr:colOff>460600</xdr:colOff>
      <xdr:row>14</xdr:row>
      <xdr:rowOff>231322</xdr:rowOff>
    </xdr:to>
    <xdr:graphicFrame macro="">
      <xdr:nvGraphicFramePr>
        <xdr:cNvPr id="3" name="Chart 2">
          <a:extLst>
            <a:ext uri="{FF2B5EF4-FFF2-40B4-BE49-F238E27FC236}">
              <a16:creationId xmlns:a16="http://schemas.microsoft.com/office/drawing/2014/main" id="{27D263C9-EF4B-AD6A-2DE4-8023986DF3A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19050</xdr:colOff>
      <xdr:row>1</xdr:row>
      <xdr:rowOff>28575</xdr:rowOff>
    </xdr:from>
    <xdr:to>
      <xdr:col>17</xdr:col>
      <xdr:colOff>161925</xdr:colOff>
      <xdr:row>30</xdr:row>
      <xdr:rowOff>104775</xdr:rowOff>
    </xdr:to>
    <xdr:pic>
      <xdr:nvPicPr>
        <xdr:cNvPr id="2" name="Picture 1">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47850" y="190500"/>
          <a:ext cx="8677275" cy="4772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absoluteAnchor>
    <xdr:pos x="0" y="0"/>
    <xdr:ext cx="18573750" cy="12128500"/>
    <xdr:graphicFrame macro="">
      <xdr:nvGraphicFramePr>
        <xdr:cNvPr id="2" name="Chart 1">
          <a:extLst>
            <a:ext uri="{FF2B5EF4-FFF2-40B4-BE49-F238E27FC236}">
              <a16:creationId xmlns:a16="http://schemas.microsoft.com/office/drawing/2014/main" id="{00000000-0008-0000-05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5.xml><?xml version="1.0" encoding="utf-8"?>
<xdr:wsDr xmlns:xdr="http://schemas.openxmlformats.org/drawingml/2006/spreadsheetDrawing" xmlns:a="http://schemas.openxmlformats.org/drawingml/2006/main">
  <xdr:absoluteAnchor>
    <xdr:pos x="0" y="0"/>
    <xdr:ext cx="18573750" cy="12128500"/>
    <xdr:graphicFrame macro="">
      <xdr:nvGraphicFramePr>
        <xdr:cNvPr id="2" name="Chart 1">
          <a:extLst>
            <a:ext uri="{FF2B5EF4-FFF2-40B4-BE49-F238E27FC236}">
              <a16:creationId xmlns:a16="http://schemas.microsoft.com/office/drawing/2014/main" id="{00000000-0008-0000-07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6.xml><?xml version="1.0" encoding="utf-8"?>
<xdr:wsDr xmlns:xdr="http://schemas.openxmlformats.org/drawingml/2006/spreadsheetDrawing" xmlns:a="http://schemas.openxmlformats.org/drawingml/2006/main">
  <xdr:absoluteAnchor>
    <xdr:pos x="0" y="0"/>
    <xdr:ext cx="18564412" cy="12121029"/>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7.xml><?xml version="1.0" encoding="utf-8"?>
<xdr:wsDr xmlns:xdr="http://schemas.openxmlformats.org/drawingml/2006/spreadsheetDrawing" xmlns:a="http://schemas.openxmlformats.org/drawingml/2006/main">
  <xdr:twoCellAnchor>
    <xdr:from>
      <xdr:col>10</xdr:col>
      <xdr:colOff>0</xdr:colOff>
      <xdr:row>2</xdr:row>
      <xdr:rowOff>0</xdr:rowOff>
    </xdr:from>
    <xdr:to>
      <xdr:col>10</xdr:col>
      <xdr:colOff>0</xdr:colOff>
      <xdr:row>20</xdr:row>
      <xdr:rowOff>161925</xdr:rowOff>
    </xdr:to>
    <xdr:sp macro="" textlink="">
      <xdr:nvSpPr>
        <xdr:cNvPr id="4393" name="Line 1">
          <a:extLst>
            <a:ext uri="{FF2B5EF4-FFF2-40B4-BE49-F238E27FC236}">
              <a16:creationId xmlns:a16="http://schemas.microsoft.com/office/drawing/2014/main" id="{00000000-0008-0000-0D00-000029110000}"/>
            </a:ext>
          </a:extLst>
        </xdr:cNvPr>
        <xdr:cNvSpPr>
          <a:spLocks noChangeShapeType="1"/>
        </xdr:cNvSpPr>
      </xdr:nvSpPr>
      <xdr:spPr bwMode="auto">
        <a:xfrm>
          <a:off x="6096000" y="400050"/>
          <a:ext cx="0" cy="308610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9525</xdr:colOff>
      <xdr:row>24</xdr:row>
      <xdr:rowOff>76200</xdr:rowOff>
    </xdr:from>
    <xdr:to>
      <xdr:col>7</xdr:col>
      <xdr:colOff>590550</xdr:colOff>
      <xdr:row>24</xdr:row>
      <xdr:rowOff>76200</xdr:rowOff>
    </xdr:to>
    <xdr:sp macro="" textlink="">
      <xdr:nvSpPr>
        <xdr:cNvPr id="4394" name="Line 2">
          <a:extLst>
            <a:ext uri="{FF2B5EF4-FFF2-40B4-BE49-F238E27FC236}">
              <a16:creationId xmlns:a16="http://schemas.microsoft.com/office/drawing/2014/main" id="{00000000-0008-0000-0D00-00002A110000}"/>
            </a:ext>
          </a:extLst>
        </xdr:cNvPr>
        <xdr:cNvSpPr>
          <a:spLocks noChangeShapeType="1"/>
        </xdr:cNvSpPr>
      </xdr:nvSpPr>
      <xdr:spPr bwMode="auto">
        <a:xfrm>
          <a:off x="2447925" y="4057650"/>
          <a:ext cx="2409825"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0</xdr:colOff>
      <xdr:row>24</xdr:row>
      <xdr:rowOff>85725</xdr:rowOff>
    </xdr:from>
    <xdr:to>
      <xdr:col>15</xdr:col>
      <xdr:colOff>581025</xdr:colOff>
      <xdr:row>24</xdr:row>
      <xdr:rowOff>85725</xdr:rowOff>
    </xdr:to>
    <xdr:sp macro="" textlink="">
      <xdr:nvSpPr>
        <xdr:cNvPr id="4395" name="Line 3">
          <a:extLst>
            <a:ext uri="{FF2B5EF4-FFF2-40B4-BE49-F238E27FC236}">
              <a16:creationId xmlns:a16="http://schemas.microsoft.com/office/drawing/2014/main" id="{00000000-0008-0000-0D00-00002B110000}"/>
            </a:ext>
          </a:extLst>
        </xdr:cNvPr>
        <xdr:cNvSpPr>
          <a:spLocks noChangeShapeType="1"/>
        </xdr:cNvSpPr>
      </xdr:nvSpPr>
      <xdr:spPr bwMode="auto">
        <a:xfrm>
          <a:off x="7315200" y="4067175"/>
          <a:ext cx="2867025"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10</xdr:col>
      <xdr:colOff>0</xdr:colOff>
      <xdr:row>28</xdr:row>
      <xdr:rowOff>0</xdr:rowOff>
    </xdr:from>
    <xdr:to>
      <xdr:col>10</xdr:col>
      <xdr:colOff>0</xdr:colOff>
      <xdr:row>47</xdr:row>
      <xdr:rowOff>0</xdr:rowOff>
    </xdr:to>
    <xdr:sp macro="" textlink="">
      <xdr:nvSpPr>
        <xdr:cNvPr id="4396" name="Line 4">
          <a:extLst>
            <a:ext uri="{FF2B5EF4-FFF2-40B4-BE49-F238E27FC236}">
              <a16:creationId xmlns:a16="http://schemas.microsoft.com/office/drawing/2014/main" id="{00000000-0008-0000-0D00-00002C110000}"/>
            </a:ext>
          </a:extLst>
        </xdr:cNvPr>
        <xdr:cNvSpPr>
          <a:spLocks noChangeShapeType="1"/>
        </xdr:cNvSpPr>
      </xdr:nvSpPr>
      <xdr:spPr bwMode="auto">
        <a:xfrm flipV="1">
          <a:off x="6096000" y="4638675"/>
          <a:ext cx="0" cy="3076575"/>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8.xml><?xml version="1.0" encoding="utf-8"?>
<xdr:wsDr xmlns:xdr="http://schemas.openxmlformats.org/drawingml/2006/spreadsheetDrawing" xmlns:a="http://schemas.openxmlformats.org/drawingml/2006/main">
  <xdr:absoluteAnchor>
    <xdr:pos x="0" y="0"/>
    <xdr:ext cx="18582736" cy="12130896"/>
    <xdr:graphicFrame macro="">
      <xdr:nvGraphicFramePr>
        <xdr:cNvPr id="2" name="Chart 1">
          <a:extLst>
            <a:ext uri="{FF2B5EF4-FFF2-40B4-BE49-F238E27FC236}">
              <a16:creationId xmlns:a16="http://schemas.microsoft.com/office/drawing/2014/main" id="{00000000-0008-0000-0F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9.xml><?xml version="1.0" encoding="utf-8"?>
<xdr:wsDr xmlns:xdr="http://schemas.openxmlformats.org/drawingml/2006/spreadsheetDrawing" xmlns:a="http://schemas.openxmlformats.org/drawingml/2006/main">
  <xdr:absoluteAnchor>
    <xdr:pos x="0" y="0"/>
    <xdr:ext cx="18582736" cy="12130896"/>
    <xdr:graphicFrame macro="">
      <xdr:nvGraphicFramePr>
        <xdr:cNvPr id="2" name="Chart 1">
          <a:extLst>
            <a:ext uri="{FF2B5EF4-FFF2-40B4-BE49-F238E27FC236}">
              <a16:creationId xmlns:a16="http://schemas.microsoft.com/office/drawing/2014/main" id="{00000000-0008-0000-10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0.xml><?xml version="1.0" encoding="utf-8"?>
<xdr:wsDr xmlns:xdr="http://schemas.openxmlformats.org/drawingml/2006/spreadsheetDrawing" xmlns:a="http://schemas.openxmlformats.org/drawingml/2006/main">
  <xdr:twoCellAnchor>
    <xdr:from>
      <xdr:col>10</xdr:col>
      <xdr:colOff>0</xdr:colOff>
      <xdr:row>2</xdr:row>
      <xdr:rowOff>0</xdr:rowOff>
    </xdr:from>
    <xdr:to>
      <xdr:col>10</xdr:col>
      <xdr:colOff>0</xdr:colOff>
      <xdr:row>20</xdr:row>
      <xdr:rowOff>161925</xdr:rowOff>
    </xdr:to>
    <xdr:sp macro="" textlink="">
      <xdr:nvSpPr>
        <xdr:cNvPr id="2" name="Line 1">
          <a:extLst>
            <a:ext uri="{FF2B5EF4-FFF2-40B4-BE49-F238E27FC236}">
              <a16:creationId xmlns:a16="http://schemas.microsoft.com/office/drawing/2014/main" id="{00000000-0008-0000-1100-000002000000}"/>
            </a:ext>
          </a:extLst>
        </xdr:cNvPr>
        <xdr:cNvSpPr>
          <a:spLocks noChangeShapeType="1"/>
        </xdr:cNvSpPr>
      </xdr:nvSpPr>
      <xdr:spPr bwMode="auto">
        <a:xfrm>
          <a:off x="6096000" y="400050"/>
          <a:ext cx="0" cy="308610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9525</xdr:colOff>
      <xdr:row>24</xdr:row>
      <xdr:rowOff>76200</xdr:rowOff>
    </xdr:from>
    <xdr:to>
      <xdr:col>7</xdr:col>
      <xdr:colOff>590550</xdr:colOff>
      <xdr:row>24</xdr:row>
      <xdr:rowOff>76200</xdr:rowOff>
    </xdr:to>
    <xdr:sp macro="" textlink="">
      <xdr:nvSpPr>
        <xdr:cNvPr id="3" name="Line 2">
          <a:extLst>
            <a:ext uri="{FF2B5EF4-FFF2-40B4-BE49-F238E27FC236}">
              <a16:creationId xmlns:a16="http://schemas.microsoft.com/office/drawing/2014/main" id="{00000000-0008-0000-1100-000003000000}"/>
            </a:ext>
          </a:extLst>
        </xdr:cNvPr>
        <xdr:cNvSpPr>
          <a:spLocks noChangeShapeType="1"/>
        </xdr:cNvSpPr>
      </xdr:nvSpPr>
      <xdr:spPr bwMode="auto">
        <a:xfrm>
          <a:off x="2447925" y="4057650"/>
          <a:ext cx="2409825"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0</xdr:colOff>
      <xdr:row>24</xdr:row>
      <xdr:rowOff>85725</xdr:rowOff>
    </xdr:from>
    <xdr:to>
      <xdr:col>15</xdr:col>
      <xdr:colOff>581025</xdr:colOff>
      <xdr:row>24</xdr:row>
      <xdr:rowOff>85725</xdr:rowOff>
    </xdr:to>
    <xdr:sp macro="" textlink="">
      <xdr:nvSpPr>
        <xdr:cNvPr id="4" name="Line 3">
          <a:extLst>
            <a:ext uri="{FF2B5EF4-FFF2-40B4-BE49-F238E27FC236}">
              <a16:creationId xmlns:a16="http://schemas.microsoft.com/office/drawing/2014/main" id="{00000000-0008-0000-1100-000004000000}"/>
            </a:ext>
          </a:extLst>
        </xdr:cNvPr>
        <xdr:cNvSpPr>
          <a:spLocks noChangeShapeType="1"/>
        </xdr:cNvSpPr>
      </xdr:nvSpPr>
      <xdr:spPr bwMode="auto">
        <a:xfrm>
          <a:off x="7315200" y="4067175"/>
          <a:ext cx="3467100"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10</xdr:col>
      <xdr:colOff>0</xdr:colOff>
      <xdr:row>28</xdr:row>
      <xdr:rowOff>0</xdr:rowOff>
    </xdr:from>
    <xdr:to>
      <xdr:col>10</xdr:col>
      <xdr:colOff>0</xdr:colOff>
      <xdr:row>47</xdr:row>
      <xdr:rowOff>0</xdr:rowOff>
    </xdr:to>
    <xdr:sp macro="" textlink="">
      <xdr:nvSpPr>
        <xdr:cNvPr id="5" name="Line 4">
          <a:extLst>
            <a:ext uri="{FF2B5EF4-FFF2-40B4-BE49-F238E27FC236}">
              <a16:creationId xmlns:a16="http://schemas.microsoft.com/office/drawing/2014/main" id="{00000000-0008-0000-1100-000005000000}"/>
            </a:ext>
          </a:extLst>
        </xdr:cNvPr>
        <xdr:cNvSpPr>
          <a:spLocks noChangeShapeType="1"/>
        </xdr:cNvSpPr>
      </xdr:nvSpPr>
      <xdr:spPr bwMode="auto">
        <a:xfrm flipV="1">
          <a:off x="6096000" y="4638675"/>
          <a:ext cx="0" cy="3076575"/>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184043</xdr:colOff>
      <xdr:row>27</xdr:row>
      <xdr:rowOff>646</xdr:rowOff>
    </xdr:from>
    <xdr:to>
      <xdr:col>14</xdr:col>
      <xdr:colOff>339026</xdr:colOff>
      <xdr:row>64</xdr:row>
      <xdr:rowOff>129153</xdr:rowOff>
    </xdr:to>
    <xdr:graphicFrame macro="">
      <xdr:nvGraphicFramePr>
        <xdr:cNvPr id="3" name="Chart 2">
          <a:extLst>
            <a:ext uri="{FF2B5EF4-FFF2-40B4-BE49-F238E27FC236}">
              <a16:creationId xmlns:a16="http://schemas.microsoft.com/office/drawing/2014/main" id="{00000000-0008-0000-12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16</xdr:col>
      <xdr:colOff>167898</xdr:colOff>
      <xdr:row>27</xdr:row>
      <xdr:rowOff>16790</xdr:rowOff>
    </xdr:from>
    <xdr:to>
      <xdr:col>34</xdr:col>
      <xdr:colOff>565042</xdr:colOff>
      <xdr:row>65</xdr:row>
      <xdr:rowOff>0</xdr:rowOff>
    </xdr:to>
    <xdr:graphicFrame macro="">
      <xdr:nvGraphicFramePr>
        <xdr:cNvPr id="4" name="Chart 3">
          <a:extLst>
            <a:ext uri="{FF2B5EF4-FFF2-40B4-BE49-F238E27FC236}">
              <a16:creationId xmlns:a16="http://schemas.microsoft.com/office/drawing/2014/main" id="{00000000-0008-0000-12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2.xml><?xml version="1.0" encoding="utf-8"?>
<xdr:wsDr xmlns:xdr="http://schemas.openxmlformats.org/drawingml/2006/spreadsheetDrawing" xmlns:a="http://schemas.openxmlformats.org/drawingml/2006/main">
  <xdr:twoCellAnchor>
    <xdr:from>
      <xdr:col>10</xdr:col>
      <xdr:colOff>0</xdr:colOff>
      <xdr:row>2</xdr:row>
      <xdr:rowOff>0</xdr:rowOff>
    </xdr:from>
    <xdr:to>
      <xdr:col>10</xdr:col>
      <xdr:colOff>0</xdr:colOff>
      <xdr:row>20</xdr:row>
      <xdr:rowOff>161925</xdr:rowOff>
    </xdr:to>
    <xdr:sp macro="" textlink="">
      <xdr:nvSpPr>
        <xdr:cNvPr id="2" name="Line 1">
          <a:extLst>
            <a:ext uri="{FF2B5EF4-FFF2-40B4-BE49-F238E27FC236}">
              <a16:creationId xmlns:a16="http://schemas.microsoft.com/office/drawing/2014/main" id="{00000000-0008-0000-1300-000002000000}"/>
            </a:ext>
          </a:extLst>
        </xdr:cNvPr>
        <xdr:cNvSpPr>
          <a:spLocks noChangeShapeType="1"/>
        </xdr:cNvSpPr>
      </xdr:nvSpPr>
      <xdr:spPr bwMode="auto">
        <a:xfrm>
          <a:off x="6096000" y="400050"/>
          <a:ext cx="0" cy="308610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9525</xdr:colOff>
      <xdr:row>24</xdr:row>
      <xdr:rowOff>76200</xdr:rowOff>
    </xdr:from>
    <xdr:to>
      <xdr:col>7</xdr:col>
      <xdr:colOff>590550</xdr:colOff>
      <xdr:row>24</xdr:row>
      <xdr:rowOff>76200</xdr:rowOff>
    </xdr:to>
    <xdr:sp macro="" textlink="">
      <xdr:nvSpPr>
        <xdr:cNvPr id="3" name="Line 2">
          <a:extLst>
            <a:ext uri="{FF2B5EF4-FFF2-40B4-BE49-F238E27FC236}">
              <a16:creationId xmlns:a16="http://schemas.microsoft.com/office/drawing/2014/main" id="{00000000-0008-0000-1300-000003000000}"/>
            </a:ext>
          </a:extLst>
        </xdr:cNvPr>
        <xdr:cNvSpPr>
          <a:spLocks noChangeShapeType="1"/>
        </xdr:cNvSpPr>
      </xdr:nvSpPr>
      <xdr:spPr bwMode="auto">
        <a:xfrm>
          <a:off x="2447925" y="4057650"/>
          <a:ext cx="2409825"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0</xdr:colOff>
      <xdr:row>24</xdr:row>
      <xdr:rowOff>85725</xdr:rowOff>
    </xdr:from>
    <xdr:to>
      <xdr:col>15</xdr:col>
      <xdr:colOff>581025</xdr:colOff>
      <xdr:row>24</xdr:row>
      <xdr:rowOff>85725</xdr:rowOff>
    </xdr:to>
    <xdr:sp macro="" textlink="">
      <xdr:nvSpPr>
        <xdr:cNvPr id="4" name="Line 3">
          <a:extLst>
            <a:ext uri="{FF2B5EF4-FFF2-40B4-BE49-F238E27FC236}">
              <a16:creationId xmlns:a16="http://schemas.microsoft.com/office/drawing/2014/main" id="{00000000-0008-0000-1300-000004000000}"/>
            </a:ext>
          </a:extLst>
        </xdr:cNvPr>
        <xdr:cNvSpPr>
          <a:spLocks noChangeShapeType="1"/>
        </xdr:cNvSpPr>
      </xdr:nvSpPr>
      <xdr:spPr bwMode="auto">
        <a:xfrm>
          <a:off x="7315200" y="4067175"/>
          <a:ext cx="3467100"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10</xdr:col>
      <xdr:colOff>0</xdr:colOff>
      <xdr:row>28</xdr:row>
      <xdr:rowOff>0</xdr:rowOff>
    </xdr:from>
    <xdr:to>
      <xdr:col>10</xdr:col>
      <xdr:colOff>0</xdr:colOff>
      <xdr:row>47</xdr:row>
      <xdr:rowOff>0</xdr:rowOff>
    </xdr:to>
    <xdr:sp macro="" textlink="">
      <xdr:nvSpPr>
        <xdr:cNvPr id="5" name="Line 4">
          <a:extLst>
            <a:ext uri="{FF2B5EF4-FFF2-40B4-BE49-F238E27FC236}">
              <a16:creationId xmlns:a16="http://schemas.microsoft.com/office/drawing/2014/main" id="{00000000-0008-0000-1300-000005000000}"/>
            </a:ext>
          </a:extLst>
        </xdr:cNvPr>
        <xdr:cNvSpPr>
          <a:spLocks noChangeShapeType="1"/>
        </xdr:cNvSpPr>
      </xdr:nvSpPr>
      <xdr:spPr bwMode="auto">
        <a:xfrm flipV="1">
          <a:off x="6096000" y="4638675"/>
          <a:ext cx="0" cy="3076575"/>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13.xml><?xml version="1.0" encoding="utf-8"?>
<xdr:wsDr xmlns:xdr="http://schemas.openxmlformats.org/drawingml/2006/spreadsheetDrawing" xmlns:a="http://schemas.openxmlformats.org/drawingml/2006/main">
  <xdr:twoCellAnchor>
    <xdr:from>
      <xdr:col>6</xdr:col>
      <xdr:colOff>57150</xdr:colOff>
      <xdr:row>23</xdr:row>
      <xdr:rowOff>95250</xdr:rowOff>
    </xdr:from>
    <xdr:to>
      <xdr:col>24</xdr:col>
      <xdr:colOff>19050</xdr:colOff>
      <xdr:row>61</xdr:row>
      <xdr:rowOff>38100</xdr:rowOff>
    </xdr:to>
    <xdr:graphicFrame macro="">
      <xdr:nvGraphicFramePr>
        <xdr:cNvPr id="4" name="Chart 3">
          <a:extLst>
            <a:ext uri="{FF2B5EF4-FFF2-40B4-BE49-F238E27FC236}">
              <a16:creationId xmlns:a16="http://schemas.microsoft.com/office/drawing/2014/main" id="{00000000-0008-0000-14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24</xdr:col>
      <xdr:colOff>247650</xdr:colOff>
      <xdr:row>23</xdr:row>
      <xdr:rowOff>95250</xdr:rowOff>
    </xdr:from>
    <xdr:to>
      <xdr:col>41</xdr:col>
      <xdr:colOff>361950</xdr:colOff>
      <xdr:row>60</xdr:row>
      <xdr:rowOff>152400</xdr:rowOff>
    </xdr:to>
    <xdr:graphicFrame macro="">
      <xdr:nvGraphicFramePr>
        <xdr:cNvPr id="5" name="Chart 4">
          <a:extLst>
            <a:ext uri="{FF2B5EF4-FFF2-40B4-BE49-F238E27FC236}">
              <a16:creationId xmlns:a16="http://schemas.microsoft.com/office/drawing/2014/main" id="{00000000-0008-0000-14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4.xml><?xml version="1.0" encoding="utf-8"?>
<xdr:wsDr xmlns:xdr="http://schemas.openxmlformats.org/drawingml/2006/spreadsheetDrawing" xmlns:a="http://schemas.openxmlformats.org/drawingml/2006/main">
  <xdr:twoCellAnchor>
    <xdr:from>
      <xdr:col>4</xdr:col>
      <xdr:colOff>164702</xdr:colOff>
      <xdr:row>25</xdr:row>
      <xdr:rowOff>27384</xdr:rowOff>
    </xdr:from>
    <xdr:to>
      <xdr:col>31</xdr:col>
      <xdr:colOff>99219</xdr:colOff>
      <xdr:row>86</xdr:row>
      <xdr:rowOff>19844</xdr:rowOff>
    </xdr:to>
    <xdr:graphicFrame macro="">
      <xdr:nvGraphicFramePr>
        <xdr:cNvPr id="2" name="Chart 1">
          <a:extLst>
            <a:ext uri="{FF2B5EF4-FFF2-40B4-BE49-F238E27FC236}">
              <a16:creationId xmlns:a16="http://schemas.microsoft.com/office/drawing/2014/main" id="{00000000-0008-0000-15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31</xdr:col>
      <xdr:colOff>601264</xdr:colOff>
      <xdr:row>25</xdr:row>
      <xdr:rowOff>7539</xdr:rowOff>
    </xdr:from>
    <xdr:to>
      <xdr:col>56</xdr:col>
      <xdr:colOff>535781</xdr:colOff>
      <xdr:row>85</xdr:row>
      <xdr:rowOff>119063</xdr:rowOff>
    </xdr:to>
    <xdr:graphicFrame macro="">
      <xdr:nvGraphicFramePr>
        <xdr:cNvPr id="3" name="Chart 2">
          <a:extLst>
            <a:ext uri="{FF2B5EF4-FFF2-40B4-BE49-F238E27FC236}">
              <a16:creationId xmlns:a16="http://schemas.microsoft.com/office/drawing/2014/main" id="{00000000-0008-0000-15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5.xml><?xml version="1.0" encoding="utf-8"?>
<xdr:wsDr xmlns:xdr="http://schemas.openxmlformats.org/drawingml/2006/spreadsheetDrawing" xmlns:a="http://schemas.openxmlformats.org/drawingml/2006/main">
  <xdr:twoCellAnchor>
    <xdr:from>
      <xdr:col>3</xdr:col>
      <xdr:colOff>474084</xdr:colOff>
      <xdr:row>26</xdr:row>
      <xdr:rowOff>122093</xdr:rowOff>
    </xdr:from>
    <xdr:to>
      <xdr:col>23</xdr:col>
      <xdr:colOff>194828</xdr:colOff>
      <xdr:row>66</xdr:row>
      <xdr:rowOff>0</xdr:rowOff>
    </xdr:to>
    <xdr:graphicFrame macro="">
      <xdr:nvGraphicFramePr>
        <xdr:cNvPr id="3" name="Chart 2">
          <a:extLst>
            <a:ext uri="{FF2B5EF4-FFF2-40B4-BE49-F238E27FC236}">
              <a16:creationId xmlns:a16="http://schemas.microsoft.com/office/drawing/2014/main" id="{00000000-0008-0000-16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23</xdr:col>
      <xdr:colOff>415637</xdr:colOff>
      <xdr:row>27</xdr:row>
      <xdr:rowOff>0</xdr:rowOff>
    </xdr:from>
    <xdr:to>
      <xdr:col>39</xdr:col>
      <xdr:colOff>311727</xdr:colOff>
      <xdr:row>66</xdr:row>
      <xdr:rowOff>-1</xdr:rowOff>
    </xdr:to>
    <xdr:graphicFrame macro="">
      <xdr:nvGraphicFramePr>
        <xdr:cNvPr id="4" name="Chart 3">
          <a:extLst>
            <a:ext uri="{FF2B5EF4-FFF2-40B4-BE49-F238E27FC236}">
              <a16:creationId xmlns:a16="http://schemas.microsoft.com/office/drawing/2014/main" id="{00000000-0008-0000-16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6.xml><?xml version="1.0" encoding="utf-8"?>
<xdr:wsDr xmlns:xdr="http://schemas.openxmlformats.org/drawingml/2006/spreadsheetDrawing" xmlns:a="http://schemas.openxmlformats.org/drawingml/2006/main">
  <xdr:twoCellAnchor>
    <xdr:from>
      <xdr:col>26</xdr:col>
      <xdr:colOff>78804</xdr:colOff>
      <xdr:row>26</xdr:row>
      <xdr:rowOff>32045</xdr:rowOff>
    </xdr:from>
    <xdr:to>
      <xdr:col>36</xdr:col>
      <xdr:colOff>108238</xdr:colOff>
      <xdr:row>44</xdr:row>
      <xdr:rowOff>64943</xdr:rowOff>
    </xdr:to>
    <xdr:graphicFrame macro="">
      <xdr:nvGraphicFramePr>
        <xdr:cNvPr id="2" name="Chart 1">
          <a:extLst>
            <a:ext uri="{FF2B5EF4-FFF2-40B4-BE49-F238E27FC236}">
              <a16:creationId xmlns:a16="http://schemas.microsoft.com/office/drawing/2014/main" id="{00000000-0008-0000-0B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7.xml><?xml version="1.0" encoding="utf-8"?>
<xdr:wsDr xmlns:xdr="http://schemas.openxmlformats.org/drawingml/2006/spreadsheetDrawing" xmlns:a="http://schemas.openxmlformats.org/drawingml/2006/main">
  <xdr:twoCellAnchor>
    <xdr:from>
      <xdr:col>10</xdr:col>
      <xdr:colOff>0</xdr:colOff>
      <xdr:row>2</xdr:row>
      <xdr:rowOff>0</xdr:rowOff>
    </xdr:from>
    <xdr:to>
      <xdr:col>10</xdr:col>
      <xdr:colOff>0</xdr:colOff>
      <xdr:row>20</xdr:row>
      <xdr:rowOff>161925</xdr:rowOff>
    </xdr:to>
    <xdr:sp macro="" textlink="">
      <xdr:nvSpPr>
        <xdr:cNvPr id="2" name="Line 1">
          <a:extLst>
            <a:ext uri="{FF2B5EF4-FFF2-40B4-BE49-F238E27FC236}">
              <a16:creationId xmlns:a16="http://schemas.microsoft.com/office/drawing/2014/main" id="{00000000-0008-0000-1700-000002000000}"/>
            </a:ext>
          </a:extLst>
        </xdr:cNvPr>
        <xdr:cNvSpPr>
          <a:spLocks noChangeShapeType="1"/>
        </xdr:cNvSpPr>
      </xdr:nvSpPr>
      <xdr:spPr bwMode="auto">
        <a:xfrm>
          <a:off x="6096000" y="400050"/>
          <a:ext cx="0" cy="308610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9525</xdr:colOff>
      <xdr:row>24</xdr:row>
      <xdr:rowOff>76200</xdr:rowOff>
    </xdr:from>
    <xdr:to>
      <xdr:col>7</xdr:col>
      <xdr:colOff>590550</xdr:colOff>
      <xdr:row>24</xdr:row>
      <xdr:rowOff>76200</xdr:rowOff>
    </xdr:to>
    <xdr:sp macro="" textlink="">
      <xdr:nvSpPr>
        <xdr:cNvPr id="3" name="Line 2">
          <a:extLst>
            <a:ext uri="{FF2B5EF4-FFF2-40B4-BE49-F238E27FC236}">
              <a16:creationId xmlns:a16="http://schemas.microsoft.com/office/drawing/2014/main" id="{00000000-0008-0000-1700-000003000000}"/>
            </a:ext>
          </a:extLst>
        </xdr:cNvPr>
        <xdr:cNvSpPr>
          <a:spLocks noChangeShapeType="1"/>
        </xdr:cNvSpPr>
      </xdr:nvSpPr>
      <xdr:spPr bwMode="auto">
        <a:xfrm>
          <a:off x="2447925" y="4057650"/>
          <a:ext cx="2409825"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0</xdr:colOff>
      <xdr:row>24</xdr:row>
      <xdr:rowOff>85725</xdr:rowOff>
    </xdr:from>
    <xdr:to>
      <xdr:col>15</xdr:col>
      <xdr:colOff>581025</xdr:colOff>
      <xdr:row>24</xdr:row>
      <xdr:rowOff>85725</xdr:rowOff>
    </xdr:to>
    <xdr:sp macro="" textlink="">
      <xdr:nvSpPr>
        <xdr:cNvPr id="4" name="Line 3">
          <a:extLst>
            <a:ext uri="{FF2B5EF4-FFF2-40B4-BE49-F238E27FC236}">
              <a16:creationId xmlns:a16="http://schemas.microsoft.com/office/drawing/2014/main" id="{00000000-0008-0000-1700-000004000000}"/>
            </a:ext>
          </a:extLst>
        </xdr:cNvPr>
        <xdr:cNvSpPr>
          <a:spLocks noChangeShapeType="1"/>
        </xdr:cNvSpPr>
      </xdr:nvSpPr>
      <xdr:spPr bwMode="auto">
        <a:xfrm>
          <a:off x="7315200" y="4067175"/>
          <a:ext cx="3467100"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10</xdr:col>
      <xdr:colOff>0</xdr:colOff>
      <xdr:row>28</xdr:row>
      <xdr:rowOff>0</xdr:rowOff>
    </xdr:from>
    <xdr:to>
      <xdr:col>10</xdr:col>
      <xdr:colOff>0</xdr:colOff>
      <xdr:row>47</xdr:row>
      <xdr:rowOff>0</xdr:rowOff>
    </xdr:to>
    <xdr:sp macro="" textlink="">
      <xdr:nvSpPr>
        <xdr:cNvPr id="5" name="Line 4">
          <a:extLst>
            <a:ext uri="{FF2B5EF4-FFF2-40B4-BE49-F238E27FC236}">
              <a16:creationId xmlns:a16="http://schemas.microsoft.com/office/drawing/2014/main" id="{00000000-0008-0000-1700-000005000000}"/>
            </a:ext>
          </a:extLst>
        </xdr:cNvPr>
        <xdr:cNvSpPr>
          <a:spLocks noChangeShapeType="1"/>
        </xdr:cNvSpPr>
      </xdr:nvSpPr>
      <xdr:spPr bwMode="auto">
        <a:xfrm flipV="1">
          <a:off x="6096000" y="4638675"/>
          <a:ext cx="0" cy="3076575"/>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18.xml><?xml version="1.0" encoding="utf-8"?>
<xdr:wsDr xmlns:xdr="http://schemas.openxmlformats.org/drawingml/2006/spreadsheetDrawing" xmlns:a="http://schemas.openxmlformats.org/drawingml/2006/main">
  <xdr:twoCellAnchor>
    <xdr:from>
      <xdr:col>27</xdr:col>
      <xdr:colOff>35717</xdr:colOff>
      <xdr:row>42</xdr:row>
      <xdr:rowOff>71437</xdr:rowOff>
    </xdr:from>
    <xdr:to>
      <xdr:col>53</xdr:col>
      <xdr:colOff>285751</xdr:colOff>
      <xdr:row>111</xdr:row>
      <xdr:rowOff>23813</xdr:rowOff>
    </xdr:to>
    <xdr:graphicFrame macro="">
      <xdr:nvGraphicFramePr>
        <xdr:cNvPr id="2" name="Chart 1">
          <a:extLst>
            <a:ext uri="{FF2B5EF4-FFF2-40B4-BE49-F238E27FC236}">
              <a16:creationId xmlns:a16="http://schemas.microsoft.com/office/drawing/2014/main" id="{00000000-0008-0000-18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226217</xdr:colOff>
      <xdr:row>42</xdr:row>
      <xdr:rowOff>164304</xdr:rowOff>
    </xdr:from>
    <xdr:to>
      <xdr:col>26</xdr:col>
      <xdr:colOff>23813</xdr:colOff>
      <xdr:row>109</xdr:row>
      <xdr:rowOff>95250</xdr:rowOff>
    </xdr:to>
    <xdr:graphicFrame macro="">
      <xdr:nvGraphicFramePr>
        <xdr:cNvPr id="3" name="Chart 2">
          <a:extLst>
            <a:ext uri="{FF2B5EF4-FFF2-40B4-BE49-F238E27FC236}">
              <a16:creationId xmlns:a16="http://schemas.microsoft.com/office/drawing/2014/main" id="{00000000-0008-0000-18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9.xml><?xml version="1.0" encoding="utf-8"?>
<xdr:wsDr xmlns:xdr="http://schemas.openxmlformats.org/drawingml/2006/spreadsheetDrawing" xmlns:a="http://schemas.openxmlformats.org/drawingml/2006/main">
  <xdr:twoCellAnchor>
    <xdr:from>
      <xdr:col>1</xdr:col>
      <xdr:colOff>66674</xdr:colOff>
      <xdr:row>1</xdr:row>
      <xdr:rowOff>128586</xdr:rowOff>
    </xdr:from>
    <xdr:to>
      <xdr:col>11</xdr:col>
      <xdr:colOff>495299</xdr:colOff>
      <xdr:row>29</xdr:row>
      <xdr:rowOff>76199</xdr:rowOff>
    </xdr:to>
    <xdr:graphicFrame macro="">
      <xdr:nvGraphicFramePr>
        <xdr:cNvPr id="4" name="Chart 3">
          <a:extLst>
            <a:ext uri="{FF2B5EF4-FFF2-40B4-BE49-F238E27FC236}">
              <a16:creationId xmlns:a16="http://schemas.microsoft.com/office/drawing/2014/main" id="{00000000-0008-0000-19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0.xml><?xml version="1.0" encoding="utf-8"?>
<xdr:wsDr xmlns:xdr="http://schemas.openxmlformats.org/drawingml/2006/spreadsheetDrawing" xmlns:a="http://schemas.openxmlformats.org/drawingml/2006/main">
  <xdr:twoCellAnchor>
    <xdr:from>
      <xdr:col>3</xdr:col>
      <xdr:colOff>542924</xdr:colOff>
      <xdr:row>1</xdr:row>
      <xdr:rowOff>104775</xdr:rowOff>
    </xdr:from>
    <xdr:to>
      <xdr:col>16</xdr:col>
      <xdr:colOff>228599</xdr:colOff>
      <xdr:row>27</xdr:row>
      <xdr:rowOff>123824</xdr:rowOff>
    </xdr:to>
    <xdr:graphicFrame macro="">
      <xdr:nvGraphicFramePr>
        <xdr:cNvPr id="2" name="Chart 1">
          <a:extLst>
            <a:ext uri="{FF2B5EF4-FFF2-40B4-BE49-F238E27FC236}">
              <a16:creationId xmlns:a16="http://schemas.microsoft.com/office/drawing/2014/main" id="{00000000-0008-0000-1A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1.xml><?xml version="1.0" encoding="utf-8"?>
<xdr:wsDr xmlns:xdr="http://schemas.openxmlformats.org/drawingml/2006/spreadsheetDrawing" xmlns:a="http://schemas.openxmlformats.org/drawingml/2006/main">
  <xdr:twoCellAnchor>
    <xdr:from>
      <xdr:col>1</xdr:col>
      <xdr:colOff>6350</xdr:colOff>
      <xdr:row>7</xdr:row>
      <xdr:rowOff>12701</xdr:rowOff>
    </xdr:from>
    <xdr:to>
      <xdr:col>9</xdr:col>
      <xdr:colOff>558800</xdr:colOff>
      <xdr:row>10</xdr:row>
      <xdr:rowOff>101601</xdr:rowOff>
    </xdr:to>
    <xdr:sp macro="" textlink="">
      <xdr:nvSpPr>
        <xdr:cNvPr id="8193" name="Rectangle 1">
          <a:extLst>
            <a:ext uri="{FF2B5EF4-FFF2-40B4-BE49-F238E27FC236}">
              <a16:creationId xmlns:a16="http://schemas.microsoft.com/office/drawing/2014/main" id="{00000000-0008-0000-1B00-000001200000}"/>
            </a:ext>
          </a:extLst>
        </xdr:cNvPr>
        <xdr:cNvSpPr>
          <a:spLocks noChangeArrowheads="1"/>
        </xdr:cNvSpPr>
      </xdr:nvSpPr>
      <xdr:spPr bwMode="auto">
        <a:xfrm>
          <a:off x="615950" y="1168401"/>
          <a:ext cx="5429250" cy="584200"/>
        </a:xfrm>
        <a:prstGeom prst="rect">
          <a:avLst/>
        </a:prstGeom>
        <a:noFill/>
        <a:ln>
          <a:noFill/>
        </a:ln>
        <a:extLst>
          <a:ext uri="{909E8E84-426E-40DD-AFC4-6F175D3DCCD1}">
            <a14:hiddenFill xmlns:a14="http://schemas.microsoft.com/office/drawing/2010/main">
              <a:solidFill>
                <a:srgbClr val="BBE0E3"/>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defRPr sz="1000"/>
          </a:pPr>
          <a:r>
            <a:rPr lang="en-GB" sz="3200" b="0" i="0" u="none" strike="noStrike" baseline="0">
              <a:solidFill>
                <a:srgbClr val="000000"/>
              </a:solidFill>
              <a:latin typeface="Arial"/>
              <a:cs typeface="Arial"/>
            </a:rPr>
            <a:t>Manufacturing Requirements</a:t>
          </a:r>
        </a:p>
        <a:p>
          <a:pPr algn="l" rtl="0">
            <a:defRPr sz="1000"/>
          </a:pPr>
          <a:endParaRPr lang="en-GB" sz="3200" b="0" i="0" u="none" strike="noStrike" baseline="0">
            <a:solidFill>
              <a:srgbClr val="000000"/>
            </a:solidFill>
            <a:latin typeface="Arial"/>
            <a:cs typeface="Arial"/>
          </a:endParaRPr>
        </a:p>
      </xdr:txBody>
    </xdr:sp>
    <xdr:clientData/>
  </xdr:twoCellAnchor>
  <xdr:twoCellAnchor>
    <xdr:from>
      <xdr:col>0</xdr:col>
      <xdr:colOff>285750</xdr:colOff>
      <xdr:row>11</xdr:row>
      <xdr:rowOff>123825</xdr:rowOff>
    </xdr:from>
    <xdr:to>
      <xdr:col>13</xdr:col>
      <xdr:colOff>590550</xdr:colOff>
      <xdr:row>46</xdr:row>
      <xdr:rowOff>66675</xdr:rowOff>
    </xdr:to>
    <xdr:graphicFrame macro="">
      <xdr:nvGraphicFramePr>
        <xdr:cNvPr id="8194" name="Organization Chart 2">
          <a:extLst>
            <a:ext uri="{FF2B5EF4-FFF2-40B4-BE49-F238E27FC236}">
              <a16:creationId xmlns:a16="http://schemas.microsoft.com/office/drawing/2014/main" id="{00000000-0008-0000-1B00-000002200000}"/>
            </a:ext>
          </a:extLst>
        </xdr:cNvPr>
        <xdr:cNvGraphicFramePr>
          <a:graphicFrameLocks/>
        </xdr:cNvGraphicFramePr>
      </xdr:nvGraphicFramePr>
      <xdr:xfrm>
        <a:off x="0" y="0"/>
        <a:ext cx="0" cy="0"/>
      </xdr:xfrm>
      <a:graphic>
        <a:graphicData uri="http://schemas.openxmlformats.org/drawingml/2006/compatibility">
          <com:legacyDrawing xmlns:com="http://schemas.openxmlformats.org/drawingml/2006/compatibility" spid="_x0000_s8194"/>
        </a:graphicData>
      </a:graphic>
    </xdr:graphicFrame>
    <xdr:clientData/>
  </xdr:twoCellAnchor>
</xdr:wsDr>
</file>

<file path=xl/drawings/drawing22.xml><?xml version="1.0" encoding="utf-8"?>
<xdr:wsDr xmlns:xdr="http://schemas.openxmlformats.org/drawingml/2006/spreadsheetDrawing" xmlns:a="http://schemas.openxmlformats.org/drawingml/2006/main">
  <xdr:twoCellAnchor>
    <xdr:from>
      <xdr:col>3</xdr:col>
      <xdr:colOff>359303</xdr:colOff>
      <xdr:row>3</xdr:row>
      <xdr:rowOff>0</xdr:rowOff>
    </xdr:from>
    <xdr:to>
      <xdr:col>4</xdr:col>
      <xdr:colOff>444242</xdr:colOff>
      <xdr:row>7</xdr:row>
      <xdr:rowOff>65596</xdr:rowOff>
    </xdr:to>
    <xdr:sp macro="" textlink="">
      <xdr:nvSpPr>
        <xdr:cNvPr id="447" name="Rounded Rectangle 446" hidden="1">
          <a:extLst>
            <a:ext uri="{FF2B5EF4-FFF2-40B4-BE49-F238E27FC236}">
              <a16:creationId xmlns:a16="http://schemas.microsoft.com/office/drawing/2014/main" id="{00000000-0008-0000-1C00-0000BF010000}"/>
            </a:ext>
          </a:extLst>
        </xdr:cNvPr>
        <xdr:cNvSpPr/>
      </xdr:nvSpPr>
      <xdr:spPr>
        <a:xfrm>
          <a:off x="2188103" y="495300"/>
          <a:ext cx="694539" cy="725996"/>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Buy </a:t>
          </a:r>
        </a:p>
        <a:p>
          <a:pPr algn="ctr"/>
          <a:r>
            <a:rPr lang="en-GB" sz="1200"/>
            <a:t>Parts</a:t>
          </a:r>
        </a:p>
      </xdr:txBody>
    </xdr:sp>
    <xdr:clientData/>
  </xdr:twoCellAnchor>
  <xdr:twoCellAnchor>
    <xdr:from>
      <xdr:col>3</xdr:col>
      <xdr:colOff>221753</xdr:colOff>
      <xdr:row>20</xdr:row>
      <xdr:rowOff>113929</xdr:rowOff>
    </xdr:from>
    <xdr:to>
      <xdr:col>4</xdr:col>
      <xdr:colOff>476249</xdr:colOff>
      <xdr:row>24</xdr:row>
      <xdr:rowOff>63129</xdr:rowOff>
    </xdr:to>
    <xdr:sp macro="" textlink="">
      <xdr:nvSpPr>
        <xdr:cNvPr id="448" name="Rounded Rectangle 447" hidden="1">
          <a:extLst>
            <a:ext uri="{FF2B5EF4-FFF2-40B4-BE49-F238E27FC236}">
              <a16:creationId xmlns:a16="http://schemas.microsoft.com/office/drawing/2014/main" id="{00000000-0008-0000-1C00-0000C0010000}"/>
            </a:ext>
          </a:extLst>
        </xdr:cNvPr>
        <xdr:cNvSpPr/>
      </xdr:nvSpPr>
      <xdr:spPr>
        <a:xfrm>
          <a:off x="2050553" y="3415929"/>
          <a:ext cx="864096" cy="6096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Fit lugs</a:t>
          </a:r>
        </a:p>
      </xdr:txBody>
    </xdr:sp>
    <xdr:clientData/>
  </xdr:twoCellAnchor>
  <xdr:twoCellAnchor>
    <xdr:from>
      <xdr:col>8</xdr:col>
      <xdr:colOff>196946</xdr:colOff>
      <xdr:row>9</xdr:row>
      <xdr:rowOff>102264</xdr:rowOff>
    </xdr:from>
    <xdr:to>
      <xdr:col>9</xdr:col>
      <xdr:colOff>587074</xdr:colOff>
      <xdr:row>13</xdr:row>
      <xdr:rowOff>95511</xdr:rowOff>
    </xdr:to>
    <xdr:sp macro="" textlink="">
      <xdr:nvSpPr>
        <xdr:cNvPr id="449" name="Rounded Rectangle 448" hidden="1">
          <a:extLst>
            <a:ext uri="{FF2B5EF4-FFF2-40B4-BE49-F238E27FC236}">
              <a16:creationId xmlns:a16="http://schemas.microsoft.com/office/drawing/2014/main" id="{00000000-0008-0000-1C00-0000C1010000}"/>
            </a:ext>
          </a:extLst>
        </xdr:cNvPr>
        <xdr:cNvSpPr/>
      </xdr:nvSpPr>
      <xdr:spPr>
        <a:xfrm>
          <a:off x="5073746" y="1588164"/>
          <a:ext cx="999728" cy="653647"/>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lnSpc>
              <a:spcPts val="1100"/>
            </a:lnSpc>
          </a:pPr>
          <a:r>
            <a:rPr lang="en-GB" sz="1200"/>
            <a:t>Fit front and rear adapter</a:t>
          </a:r>
        </a:p>
      </xdr:txBody>
    </xdr:sp>
    <xdr:clientData/>
  </xdr:twoCellAnchor>
  <xdr:twoCellAnchor>
    <xdr:from>
      <xdr:col>6</xdr:col>
      <xdr:colOff>216549</xdr:colOff>
      <xdr:row>3</xdr:row>
      <xdr:rowOff>54006</xdr:rowOff>
    </xdr:from>
    <xdr:to>
      <xdr:col>7</xdr:col>
      <xdr:colOff>606677</xdr:colOff>
      <xdr:row>7</xdr:row>
      <xdr:rowOff>7398</xdr:rowOff>
    </xdr:to>
    <xdr:sp macro="" textlink="">
      <xdr:nvSpPr>
        <xdr:cNvPr id="450" name="Rounded Rectangle 449" hidden="1">
          <a:extLst>
            <a:ext uri="{FF2B5EF4-FFF2-40B4-BE49-F238E27FC236}">
              <a16:creationId xmlns:a16="http://schemas.microsoft.com/office/drawing/2014/main" id="{00000000-0008-0000-1C00-0000C2010000}"/>
            </a:ext>
          </a:extLst>
        </xdr:cNvPr>
        <xdr:cNvSpPr/>
      </xdr:nvSpPr>
      <xdr:spPr>
        <a:xfrm>
          <a:off x="3874149" y="549306"/>
          <a:ext cx="999728" cy="61379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Fit Saddles</a:t>
          </a:r>
        </a:p>
      </xdr:txBody>
    </xdr:sp>
    <xdr:clientData/>
  </xdr:twoCellAnchor>
  <xdr:twoCellAnchor>
    <xdr:from>
      <xdr:col>6</xdr:col>
      <xdr:colOff>299983</xdr:colOff>
      <xdr:row>11</xdr:row>
      <xdr:rowOff>80427</xdr:rowOff>
    </xdr:from>
    <xdr:to>
      <xdr:col>7</xdr:col>
      <xdr:colOff>554479</xdr:colOff>
      <xdr:row>14</xdr:row>
      <xdr:rowOff>44318</xdr:rowOff>
    </xdr:to>
    <xdr:sp macro="" textlink="">
      <xdr:nvSpPr>
        <xdr:cNvPr id="451" name="Rounded Rectangle 450" hidden="1">
          <a:extLst>
            <a:ext uri="{FF2B5EF4-FFF2-40B4-BE49-F238E27FC236}">
              <a16:creationId xmlns:a16="http://schemas.microsoft.com/office/drawing/2014/main" id="{00000000-0008-0000-1C00-0000C3010000}"/>
            </a:ext>
          </a:extLst>
        </xdr:cNvPr>
        <xdr:cNvSpPr/>
      </xdr:nvSpPr>
      <xdr:spPr>
        <a:xfrm>
          <a:off x="3957583" y="1896527"/>
          <a:ext cx="864096" cy="459191"/>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Fit Skins</a:t>
          </a:r>
        </a:p>
      </xdr:txBody>
    </xdr:sp>
    <xdr:clientData/>
  </xdr:twoCellAnchor>
  <xdr:twoCellAnchor>
    <xdr:from>
      <xdr:col>3</xdr:col>
      <xdr:colOff>81305</xdr:colOff>
      <xdr:row>27</xdr:row>
      <xdr:rowOff>3145</xdr:rowOff>
    </xdr:from>
    <xdr:to>
      <xdr:col>5</xdr:col>
      <xdr:colOff>44321</xdr:colOff>
      <xdr:row>30</xdr:row>
      <xdr:rowOff>45437</xdr:rowOff>
    </xdr:to>
    <xdr:sp macro="" textlink="">
      <xdr:nvSpPr>
        <xdr:cNvPr id="452" name="Rounded Rectangle 451" hidden="1">
          <a:extLst>
            <a:ext uri="{FF2B5EF4-FFF2-40B4-BE49-F238E27FC236}">
              <a16:creationId xmlns:a16="http://schemas.microsoft.com/office/drawing/2014/main" id="{00000000-0008-0000-1C00-0000C4010000}"/>
            </a:ext>
          </a:extLst>
        </xdr:cNvPr>
        <xdr:cNvSpPr/>
      </xdr:nvSpPr>
      <xdr:spPr>
        <a:xfrm>
          <a:off x="1910105" y="4460845"/>
          <a:ext cx="1182216" cy="53759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Manufacture</a:t>
          </a:r>
        </a:p>
        <a:p>
          <a:pPr algn="ctr"/>
          <a:r>
            <a:rPr lang="en-GB" sz="1200"/>
            <a:t>Skins</a:t>
          </a:r>
        </a:p>
      </xdr:txBody>
    </xdr:sp>
    <xdr:clientData/>
  </xdr:twoCellAnchor>
  <xdr:twoCellAnchor>
    <xdr:from>
      <xdr:col>0</xdr:col>
      <xdr:colOff>41569</xdr:colOff>
      <xdr:row>3</xdr:row>
      <xdr:rowOff>54006</xdr:rowOff>
    </xdr:from>
    <xdr:to>
      <xdr:col>1</xdr:col>
      <xdr:colOff>389002</xdr:colOff>
      <xdr:row>7</xdr:row>
      <xdr:rowOff>11590</xdr:rowOff>
    </xdr:to>
    <xdr:sp macro="" textlink="">
      <xdr:nvSpPr>
        <xdr:cNvPr id="453" name="Rounded Rectangle 452" hidden="1">
          <a:extLst>
            <a:ext uri="{FF2B5EF4-FFF2-40B4-BE49-F238E27FC236}">
              <a16:creationId xmlns:a16="http://schemas.microsoft.com/office/drawing/2014/main" id="{00000000-0008-0000-1C00-0000C5010000}"/>
            </a:ext>
          </a:extLst>
        </xdr:cNvPr>
        <xdr:cNvSpPr/>
      </xdr:nvSpPr>
      <xdr:spPr>
        <a:xfrm>
          <a:off x="41569" y="549306"/>
          <a:ext cx="957033" cy="617984"/>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lnSpc>
              <a:spcPts val="1100"/>
            </a:lnSpc>
          </a:pPr>
          <a:r>
            <a:rPr lang="en-GB" sz="1200"/>
            <a:t>Obtain Raw Material</a:t>
          </a:r>
        </a:p>
      </xdr:txBody>
    </xdr:sp>
    <xdr:clientData/>
  </xdr:twoCellAnchor>
  <xdr:twoCellAnchor>
    <xdr:from>
      <xdr:col>0</xdr:col>
      <xdr:colOff>0</xdr:colOff>
      <xdr:row>32</xdr:row>
      <xdr:rowOff>101637</xdr:rowOff>
    </xdr:from>
    <xdr:to>
      <xdr:col>1</xdr:col>
      <xdr:colOff>403804</xdr:colOff>
      <xdr:row>36</xdr:row>
      <xdr:rowOff>134739</xdr:rowOff>
    </xdr:to>
    <xdr:sp macro="" textlink="">
      <xdr:nvSpPr>
        <xdr:cNvPr id="454" name="Rounded Rectangle 453" hidden="1">
          <a:extLst>
            <a:ext uri="{FF2B5EF4-FFF2-40B4-BE49-F238E27FC236}">
              <a16:creationId xmlns:a16="http://schemas.microsoft.com/office/drawing/2014/main" id="{00000000-0008-0000-1C00-0000C6010000}"/>
            </a:ext>
          </a:extLst>
        </xdr:cNvPr>
        <xdr:cNvSpPr/>
      </xdr:nvSpPr>
      <xdr:spPr>
        <a:xfrm>
          <a:off x="0" y="5384837"/>
          <a:ext cx="1013404" cy="69350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Paint / Coat penetrator</a:t>
          </a:r>
        </a:p>
      </xdr:txBody>
    </xdr:sp>
    <xdr:clientData/>
  </xdr:twoCellAnchor>
  <xdr:twoCellAnchor>
    <xdr:from>
      <xdr:col>3</xdr:col>
      <xdr:colOff>66885</xdr:colOff>
      <xdr:row>10</xdr:row>
      <xdr:rowOff>68182</xdr:rowOff>
    </xdr:from>
    <xdr:to>
      <xdr:col>5</xdr:col>
      <xdr:colOff>127061</xdr:colOff>
      <xdr:row>13</xdr:row>
      <xdr:rowOff>110474</xdr:rowOff>
    </xdr:to>
    <xdr:sp macro="" textlink="">
      <xdr:nvSpPr>
        <xdr:cNvPr id="455" name="Rounded Rectangle 454" hidden="1">
          <a:extLst>
            <a:ext uri="{FF2B5EF4-FFF2-40B4-BE49-F238E27FC236}">
              <a16:creationId xmlns:a16="http://schemas.microsoft.com/office/drawing/2014/main" id="{00000000-0008-0000-1C00-0000C7010000}"/>
            </a:ext>
          </a:extLst>
        </xdr:cNvPr>
        <xdr:cNvSpPr/>
      </xdr:nvSpPr>
      <xdr:spPr>
        <a:xfrm>
          <a:off x="1895685" y="1719182"/>
          <a:ext cx="1279376" cy="53759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Manufacture</a:t>
          </a:r>
        </a:p>
        <a:p>
          <a:pPr algn="ctr"/>
          <a:r>
            <a:rPr lang="en-GB" sz="1200"/>
            <a:t>Saddles</a:t>
          </a:r>
        </a:p>
      </xdr:txBody>
    </xdr:sp>
    <xdr:clientData/>
  </xdr:twoCellAnchor>
  <xdr:twoCellAnchor>
    <xdr:from>
      <xdr:col>0</xdr:col>
      <xdr:colOff>139085</xdr:colOff>
      <xdr:row>20</xdr:row>
      <xdr:rowOff>113929</xdr:rowOff>
    </xdr:from>
    <xdr:to>
      <xdr:col>1</xdr:col>
      <xdr:colOff>291485</xdr:colOff>
      <xdr:row>23</xdr:row>
      <xdr:rowOff>75829</xdr:rowOff>
    </xdr:to>
    <xdr:sp macro="" textlink="">
      <xdr:nvSpPr>
        <xdr:cNvPr id="456" name="Rounded Rectangle 455" hidden="1">
          <a:extLst>
            <a:ext uri="{FF2B5EF4-FFF2-40B4-BE49-F238E27FC236}">
              <a16:creationId xmlns:a16="http://schemas.microsoft.com/office/drawing/2014/main" id="{00000000-0008-0000-1C00-0000C8010000}"/>
            </a:ext>
          </a:extLst>
        </xdr:cNvPr>
        <xdr:cNvSpPr/>
      </xdr:nvSpPr>
      <xdr:spPr>
        <a:xfrm>
          <a:off x="139085" y="3415929"/>
          <a:ext cx="762000" cy="4572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N.D.T</a:t>
          </a:r>
        </a:p>
      </xdr:txBody>
    </xdr:sp>
    <xdr:clientData/>
  </xdr:twoCellAnchor>
  <xdr:twoCellAnchor>
    <xdr:from>
      <xdr:col>0</xdr:col>
      <xdr:colOff>165159</xdr:colOff>
      <xdr:row>15</xdr:row>
      <xdr:rowOff>34881</xdr:rowOff>
    </xdr:from>
    <xdr:to>
      <xdr:col>1</xdr:col>
      <xdr:colOff>265411</xdr:colOff>
      <xdr:row>18</xdr:row>
      <xdr:rowOff>149181</xdr:rowOff>
    </xdr:to>
    <xdr:sp macro="" textlink="">
      <xdr:nvSpPr>
        <xdr:cNvPr id="457" name="Rounded Rectangle 456" hidden="1">
          <a:extLst>
            <a:ext uri="{FF2B5EF4-FFF2-40B4-BE49-F238E27FC236}">
              <a16:creationId xmlns:a16="http://schemas.microsoft.com/office/drawing/2014/main" id="{00000000-0008-0000-1C00-0000C9010000}"/>
            </a:ext>
          </a:extLst>
        </xdr:cNvPr>
        <xdr:cNvSpPr/>
      </xdr:nvSpPr>
      <xdr:spPr>
        <a:xfrm>
          <a:off x="165159" y="2511381"/>
          <a:ext cx="709852" cy="6096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Heat treat</a:t>
          </a:r>
        </a:p>
      </xdr:txBody>
    </xdr:sp>
    <xdr:clientData/>
  </xdr:twoCellAnchor>
  <xdr:twoCellAnchor>
    <xdr:from>
      <xdr:col>0</xdr:col>
      <xdr:colOff>13383</xdr:colOff>
      <xdr:row>9</xdr:row>
      <xdr:rowOff>59227</xdr:rowOff>
    </xdr:from>
    <xdr:to>
      <xdr:col>1</xdr:col>
      <xdr:colOff>417187</xdr:colOff>
      <xdr:row>13</xdr:row>
      <xdr:rowOff>92329</xdr:rowOff>
    </xdr:to>
    <xdr:sp macro="" textlink="">
      <xdr:nvSpPr>
        <xdr:cNvPr id="458" name="Rounded Rectangle 457" hidden="1">
          <a:extLst>
            <a:ext uri="{FF2B5EF4-FFF2-40B4-BE49-F238E27FC236}">
              <a16:creationId xmlns:a16="http://schemas.microsoft.com/office/drawing/2014/main" id="{00000000-0008-0000-1C00-0000CA010000}"/>
            </a:ext>
          </a:extLst>
        </xdr:cNvPr>
        <xdr:cNvSpPr/>
      </xdr:nvSpPr>
      <xdr:spPr>
        <a:xfrm>
          <a:off x="13383" y="1545127"/>
          <a:ext cx="1013404" cy="69350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Rough Machine penetrator</a:t>
          </a:r>
        </a:p>
      </xdr:txBody>
    </xdr:sp>
    <xdr:clientData/>
  </xdr:twoCellAnchor>
  <xdr:twoCellAnchor>
    <xdr:from>
      <xdr:col>0</xdr:col>
      <xdr:colOff>13383</xdr:colOff>
      <xdr:row>25</xdr:row>
      <xdr:rowOff>54621</xdr:rowOff>
    </xdr:from>
    <xdr:to>
      <xdr:col>1</xdr:col>
      <xdr:colOff>417187</xdr:colOff>
      <xdr:row>29</xdr:row>
      <xdr:rowOff>87723</xdr:rowOff>
    </xdr:to>
    <xdr:sp macro="" textlink="">
      <xdr:nvSpPr>
        <xdr:cNvPr id="459" name="Rounded Rectangle 458" hidden="1">
          <a:extLst>
            <a:ext uri="{FF2B5EF4-FFF2-40B4-BE49-F238E27FC236}">
              <a16:creationId xmlns:a16="http://schemas.microsoft.com/office/drawing/2014/main" id="{00000000-0008-0000-1C00-0000CB010000}"/>
            </a:ext>
          </a:extLst>
        </xdr:cNvPr>
        <xdr:cNvSpPr/>
      </xdr:nvSpPr>
      <xdr:spPr>
        <a:xfrm>
          <a:off x="13383" y="4182121"/>
          <a:ext cx="1013404" cy="69350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Finish Machine penetrator</a:t>
          </a:r>
        </a:p>
      </xdr:txBody>
    </xdr:sp>
    <xdr:clientData/>
  </xdr:twoCellAnchor>
  <xdr:twoCellAnchor>
    <xdr:from>
      <xdr:col>3</xdr:col>
      <xdr:colOff>66885</xdr:colOff>
      <xdr:row>15</xdr:row>
      <xdr:rowOff>139794</xdr:rowOff>
    </xdr:from>
    <xdr:to>
      <xdr:col>5</xdr:col>
      <xdr:colOff>127061</xdr:colOff>
      <xdr:row>19</xdr:row>
      <xdr:rowOff>16986</xdr:rowOff>
    </xdr:to>
    <xdr:sp macro="" textlink="">
      <xdr:nvSpPr>
        <xdr:cNvPr id="460" name="Rounded Rectangle 459" hidden="1">
          <a:extLst>
            <a:ext uri="{FF2B5EF4-FFF2-40B4-BE49-F238E27FC236}">
              <a16:creationId xmlns:a16="http://schemas.microsoft.com/office/drawing/2014/main" id="{00000000-0008-0000-1C00-0000CC010000}"/>
            </a:ext>
          </a:extLst>
        </xdr:cNvPr>
        <xdr:cNvSpPr/>
      </xdr:nvSpPr>
      <xdr:spPr>
        <a:xfrm>
          <a:off x="1895685" y="2616294"/>
          <a:ext cx="1279376" cy="53759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Pasivate</a:t>
          </a:r>
        </a:p>
        <a:p>
          <a:pPr algn="ctr"/>
          <a:r>
            <a:rPr lang="en-GB" sz="1200"/>
            <a:t>Saddles</a:t>
          </a:r>
        </a:p>
      </xdr:txBody>
    </xdr:sp>
    <xdr:clientData/>
  </xdr:twoCellAnchor>
  <xdr:twoCellAnchor>
    <xdr:from>
      <xdr:col>7</xdr:col>
      <xdr:colOff>22842</xdr:colOff>
      <xdr:row>17</xdr:row>
      <xdr:rowOff>435</xdr:rowOff>
    </xdr:from>
    <xdr:to>
      <xdr:col>8</xdr:col>
      <xdr:colOff>426646</xdr:colOff>
      <xdr:row>21</xdr:row>
      <xdr:rowOff>33537</xdr:rowOff>
    </xdr:to>
    <xdr:sp macro="" textlink="">
      <xdr:nvSpPr>
        <xdr:cNvPr id="461" name="Rounded Rectangle 460" hidden="1">
          <a:extLst>
            <a:ext uri="{FF2B5EF4-FFF2-40B4-BE49-F238E27FC236}">
              <a16:creationId xmlns:a16="http://schemas.microsoft.com/office/drawing/2014/main" id="{00000000-0008-0000-1C00-0000CD010000}"/>
            </a:ext>
          </a:extLst>
        </xdr:cNvPr>
        <xdr:cNvSpPr/>
      </xdr:nvSpPr>
      <xdr:spPr>
        <a:xfrm>
          <a:off x="4290042" y="2807135"/>
          <a:ext cx="1013404" cy="69350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Paint / Coat Exterior</a:t>
          </a:r>
        </a:p>
      </xdr:txBody>
    </xdr:sp>
    <xdr:clientData/>
  </xdr:twoCellAnchor>
  <xdr:twoCellAnchor>
    <xdr:from>
      <xdr:col>7</xdr:col>
      <xdr:colOff>15590</xdr:colOff>
      <xdr:row>23</xdr:row>
      <xdr:rowOff>140589</xdr:rowOff>
    </xdr:from>
    <xdr:to>
      <xdr:col>8</xdr:col>
      <xdr:colOff>419394</xdr:colOff>
      <xdr:row>28</xdr:row>
      <xdr:rowOff>8591</xdr:rowOff>
    </xdr:to>
    <xdr:sp macro="" textlink="">
      <xdr:nvSpPr>
        <xdr:cNvPr id="462" name="Rounded Rectangle 461" hidden="1">
          <a:extLst>
            <a:ext uri="{FF2B5EF4-FFF2-40B4-BE49-F238E27FC236}">
              <a16:creationId xmlns:a16="http://schemas.microsoft.com/office/drawing/2014/main" id="{00000000-0008-0000-1C00-0000CE010000}"/>
            </a:ext>
          </a:extLst>
        </xdr:cNvPr>
        <xdr:cNvSpPr/>
      </xdr:nvSpPr>
      <xdr:spPr>
        <a:xfrm>
          <a:off x="4282790" y="3937889"/>
          <a:ext cx="1013404" cy="69350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Ship</a:t>
          </a:r>
        </a:p>
        <a:p>
          <a:pPr algn="ctr"/>
          <a:r>
            <a:rPr lang="en-GB" sz="1200"/>
            <a:t>Assy</a:t>
          </a:r>
        </a:p>
      </xdr:txBody>
    </xdr:sp>
    <xdr:clientData/>
  </xdr:twoCellAnchor>
  <xdr:twoCellAnchor>
    <xdr:from>
      <xdr:col>7</xdr:col>
      <xdr:colOff>32599</xdr:colOff>
      <xdr:row>30</xdr:row>
      <xdr:rowOff>46003</xdr:rowOff>
    </xdr:from>
    <xdr:to>
      <xdr:col>8</xdr:col>
      <xdr:colOff>436403</xdr:colOff>
      <xdr:row>34</xdr:row>
      <xdr:rowOff>79105</xdr:rowOff>
    </xdr:to>
    <xdr:sp macro="" textlink="">
      <xdr:nvSpPr>
        <xdr:cNvPr id="463" name="Rounded Rectangle 462" hidden="1">
          <a:extLst>
            <a:ext uri="{FF2B5EF4-FFF2-40B4-BE49-F238E27FC236}">
              <a16:creationId xmlns:a16="http://schemas.microsoft.com/office/drawing/2014/main" id="{00000000-0008-0000-1C00-0000CF010000}"/>
            </a:ext>
          </a:extLst>
        </xdr:cNvPr>
        <xdr:cNvSpPr/>
      </xdr:nvSpPr>
      <xdr:spPr>
        <a:xfrm>
          <a:off x="4299799" y="4999003"/>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Receive and Store</a:t>
          </a:r>
        </a:p>
        <a:p>
          <a:pPr algn="ctr"/>
          <a:r>
            <a:rPr lang="en-GB" sz="1200"/>
            <a:t>Assy</a:t>
          </a:r>
        </a:p>
      </xdr:txBody>
    </xdr:sp>
    <xdr:clientData/>
  </xdr:twoCellAnchor>
  <xdr:twoCellAnchor>
    <xdr:from>
      <xdr:col>10</xdr:col>
      <xdr:colOff>354282</xdr:colOff>
      <xdr:row>3</xdr:row>
      <xdr:rowOff>71519</xdr:rowOff>
    </xdr:from>
    <xdr:to>
      <xdr:col>12</xdr:col>
      <xdr:colOff>148486</xdr:colOff>
      <xdr:row>7</xdr:row>
      <xdr:rowOff>104621</xdr:rowOff>
    </xdr:to>
    <xdr:sp macro="" textlink="">
      <xdr:nvSpPr>
        <xdr:cNvPr id="464" name="Rounded Rectangle 463" hidden="1">
          <a:extLst>
            <a:ext uri="{FF2B5EF4-FFF2-40B4-BE49-F238E27FC236}">
              <a16:creationId xmlns:a16="http://schemas.microsoft.com/office/drawing/2014/main" id="{00000000-0008-0000-1C00-0000D0010000}"/>
            </a:ext>
          </a:extLst>
        </xdr:cNvPr>
        <xdr:cNvSpPr/>
      </xdr:nvSpPr>
      <xdr:spPr>
        <a:xfrm>
          <a:off x="6450282" y="566819"/>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Open rear end fit to jig</a:t>
          </a:r>
        </a:p>
      </xdr:txBody>
    </xdr:sp>
    <xdr:clientData/>
  </xdr:twoCellAnchor>
  <xdr:twoCellAnchor>
    <xdr:from>
      <xdr:col>12</xdr:col>
      <xdr:colOff>575242</xdr:colOff>
      <xdr:row>23</xdr:row>
      <xdr:rowOff>136644</xdr:rowOff>
    </xdr:from>
    <xdr:to>
      <xdr:col>14</xdr:col>
      <xdr:colOff>369446</xdr:colOff>
      <xdr:row>28</xdr:row>
      <xdr:rowOff>4646</xdr:rowOff>
    </xdr:to>
    <xdr:sp macro="" textlink="">
      <xdr:nvSpPr>
        <xdr:cNvPr id="465" name="Rounded Rectangle 464" hidden="1">
          <a:extLst>
            <a:ext uri="{FF2B5EF4-FFF2-40B4-BE49-F238E27FC236}">
              <a16:creationId xmlns:a16="http://schemas.microsoft.com/office/drawing/2014/main" id="{00000000-0008-0000-1C00-0000D1010000}"/>
            </a:ext>
          </a:extLst>
        </xdr:cNvPr>
        <xdr:cNvSpPr/>
      </xdr:nvSpPr>
      <xdr:spPr>
        <a:xfrm>
          <a:off x="7890442" y="3933944"/>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Form Cavity</a:t>
          </a:r>
        </a:p>
      </xdr:txBody>
    </xdr:sp>
    <xdr:clientData/>
  </xdr:twoCellAnchor>
  <xdr:twoCellAnchor>
    <xdr:from>
      <xdr:col>12</xdr:col>
      <xdr:colOff>575242</xdr:colOff>
      <xdr:row>10</xdr:row>
      <xdr:rowOff>400</xdr:rowOff>
    </xdr:from>
    <xdr:to>
      <xdr:col>14</xdr:col>
      <xdr:colOff>369446</xdr:colOff>
      <xdr:row>14</xdr:row>
      <xdr:rowOff>33502</xdr:rowOff>
    </xdr:to>
    <xdr:sp macro="" textlink="">
      <xdr:nvSpPr>
        <xdr:cNvPr id="466" name="Rounded Rectangle 465" hidden="1">
          <a:extLst>
            <a:ext uri="{FF2B5EF4-FFF2-40B4-BE49-F238E27FC236}">
              <a16:creationId xmlns:a16="http://schemas.microsoft.com/office/drawing/2014/main" id="{00000000-0008-0000-1C00-0000D2010000}"/>
            </a:ext>
          </a:extLst>
        </xdr:cNvPr>
        <xdr:cNvSpPr/>
      </xdr:nvSpPr>
      <xdr:spPr>
        <a:xfrm>
          <a:off x="7890442" y="1651400"/>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Mix explosive</a:t>
          </a:r>
        </a:p>
      </xdr:txBody>
    </xdr:sp>
    <xdr:clientData/>
  </xdr:twoCellAnchor>
  <xdr:twoCellAnchor>
    <xdr:from>
      <xdr:col>7</xdr:col>
      <xdr:colOff>22842</xdr:colOff>
      <xdr:row>36</xdr:row>
      <xdr:rowOff>134739</xdr:rowOff>
    </xdr:from>
    <xdr:to>
      <xdr:col>8</xdr:col>
      <xdr:colOff>426646</xdr:colOff>
      <xdr:row>41</xdr:row>
      <xdr:rowOff>2741</xdr:rowOff>
    </xdr:to>
    <xdr:sp macro="" textlink="">
      <xdr:nvSpPr>
        <xdr:cNvPr id="467" name="Rounded Rectangle 466" hidden="1">
          <a:extLst>
            <a:ext uri="{FF2B5EF4-FFF2-40B4-BE49-F238E27FC236}">
              <a16:creationId xmlns:a16="http://schemas.microsoft.com/office/drawing/2014/main" id="{00000000-0008-0000-1C00-0000D3010000}"/>
            </a:ext>
          </a:extLst>
        </xdr:cNvPr>
        <xdr:cNvSpPr/>
      </xdr:nvSpPr>
      <xdr:spPr>
        <a:xfrm>
          <a:off x="4290042" y="6078339"/>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Unpack</a:t>
          </a:r>
        </a:p>
        <a:p>
          <a:pPr algn="ctr"/>
          <a:r>
            <a:rPr lang="en-GB" sz="1200"/>
            <a:t>Assy</a:t>
          </a:r>
        </a:p>
      </xdr:txBody>
    </xdr:sp>
    <xdr:clientData/>
  </xdr:twoCellAnchor>
  <xdr:twoCellAnchor>
    <xdr:from>
      <xdr:col>12</xdr:col>
      <xdr:colOff>575242</xdr:colOff>
      <xdr:row>16</xdr:row>
      <xdr:rowOff>145165</xdr:rowOff>
    </xdr:from>
    <xdr:to>
      <xdr:col>14</xdr:col>
      <xdr:colOff>369446</xdr:colOff>
      <xdr:row>21</xdr:row>
      <xdr:rowOff>13167</xdr:rowOff>
    </xdr:to>
    <xdr:sp macro="" textlink="">
      <xdr:nvSpPr>
        <xdr:cNvPr id="468" name="Rounded Rectangle 467" hidden="1">
          <a:extLst>
            <a:ext uri="{FF2B5EF4-FFF2-40B4-BE49-F238E27FC236}">
              <a16:creationId xmlns:a16="http://schemas.microsoft.com/office/drawing/2014/main" id="{00000000-0008-0000-1C00-0000D4010000}"/>
            </a:ext>
          </a:extLst>
        </xdr:cNvPr>
        <xdr:cNvSpPr/>
      </xdr:nvSpPr>
      <xdr:spPr>
        <a:xfrm>
          <a:off x="7890442" y="2786765"/>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Fill Explosive</a:t>
          </a:r>
        </a:p>
      </xdr:txBody>
    </xdr:sp>
    <xdr:clientData/>
  </xdr:twoCellAnchor>
  <xdr:twoCellAnchor>
    <xdr:from>
      <xdr:col>12</xdr:col>
      <xdr:colOff>575242</xdr:colOff>
      <xdr:row>3</xdr:row>
      <xdr:rowOff>82683</xdr:rowOff>
    </xdr:from>
    <xdr:to>
      <xdr:col>14</xdr:col>
      <xdr:colOff>369446</xdr:colOff>
      <xdr:row>7</xdr:row>
      <xdr:rowOff>115785</xdr:rowOff>
    </xdr:to>
    <xdr:sp macro="" textlink="">
      <xdr:nvSpPr>
        <xdr:cNvPr id="469" name="Rounded Rectangle 468" hidden="1">
          <a:extLst>
            <a:ext uri="{FF2B5EF4-FFF2-40B4-BE49-F238E27FC236}">
              <a16:creationId xmlns:a16="http://schemas.microsoft.com/office/drawing/2014/main" id="{00000000-0008-0000-1C00-0000D5010000}"/>
            </a:ext>
          </a:extLst>
        </xdr:cNvPr>
        <xdr:cNvSpPr/>
      </xdr:nvSpPr>
      <xdr:spPr>
        <a:xfrm>
          <a:off x="7890442" y="577983"/>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Obtain explosives</a:t>
          </a:r>
        </a:p>
      </xdr:txBody>
    </xdr:sp>
    <xdr:clientData/>
  </xdr:twoCellAnchor>
  <xdr:twoCellAnchor>
    <xdr:from>
      <xdr:col>10</xdr:col>
      <xdr:colOff>354282</xdr:colOff>
      <xdr:row>9</xdr:row>
      <xdr:rowOff>156123</xdr:rowOff>
    </xdr:from>
    <xdr:to>
      <xdr:col>12</xdr:col>
      <xdr:colOff>148486</xdr:colOff>
      <xdr:row>14</xdr:row>
      <xdr:rowOff>24125</xdr:rowOff>
    </xdr:to>
    <xdr:sp macro="" textlink="">
      <xdr:nvSpPr>
        <xdr:cNvPr id="470" name="Rounded Rectangle 469" hidden="1">
          <a:extLst>
            <a:ext uri="{FF2B5EF4-FFF2-40B4-BE49-F238E27FC236}">
              <a16:creationId xmlns:a16="http://schemas.microsoft.com/office/drawing/2014/main" id="{00000000-0008-0000-1C00-0000D6010000}"/>
            </a:ext>
          </a:extLst>
        </xdr:cNvPr>
        <xdr:cNvSpPr/>
      </xdr:nvSpPr>
      <xdr:spPr>
        <a:xfrm>
          <a:off x="6450282" y="1642023"/>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Press pellets</a:t>
          </a:r>
        </a:p>
      </xdr:txBody>
    </xdr:sp>
    <xdr:clientData/>
  </xdr:twoCellAnchor>
  <xdr:twoCellAnchor>
    <xdr:from>
      <xdr:col>10</xdr:col>
      <xdr:colOff>282274</xdr:colOff>
      <xdr:row>18</xdr:row>
      <xdr:rowOff>94097</xdr:rowOff>
    </xdr:from>
    <xdr:to>
      <xdr:col>12</xdr:col>
      <xdr:colOff>76478</xdr:colOff>
      <xdr:row>22</xdr:row>
      <xdr:rowOff>127199</xdr:rowOff>
    </xdr:to>
    <xdr:sp macro="" textlink="">
      <xdr:nvSpPr>
        <xdr:cNvPr id="471" name="Rounded Rectangle 470" hidden="1">
          <a:extLst>
            <a:ext uri="{FF2B5EF4-FFF2-40B4-BE49-F238E27FC236}">
              <a16:creationId xmlns:a16="http://schemas.microsoft.com/office/drawing/2014/main" id="{00000000-0008-0000-1C00-0000D7010000}"/>
            </a:ext>
          </a:extLst>
        </xdr:cNvPr>
        <xdr:cNvSpPr/>
      </xdr:nvSpPr>
      <xdr:spPr>
        <a:xfrm>
          <a:off x="6378274" y="3065897"/>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Load SAU</a:t>
          </a:r>
        </a:p>
      </xdr:txBody>
    </xdr:sp>
    <xdr:clientData/>
  </xdr:twoCellAnchor>
  <xdr:twoCellAnchor>
    <xdr:from>
      <xdr:col>12</xdr:col>
      <xdr:colOff>575242</xdr:colOff>
      <xdr:row>30</xdr:row>
      <xdr:rowOff>79310</xdr:rowOff>
    </xdr:from>
    <xdr:to>
      <xdr:col>14</xdr:col>
      <xdr:colOff>369446</xdr:colOff>
      <xdr:row>34</xdr:row>
      <xdr:rowOff>112412</xdr:rowOff>
    </xdr:to>
    <xdr:sp macro="" textlink="">
      <xdr:nvSpPr>
        <xdr:cNvPr id="472" name="Rounded Rectangle 471" hidden="1">
          <a:extLst>
            <a:ext uri="{FF2B5EF4-FFF2-40B4-BE49-F238E27FC236}">
              <a16:creationId xmlns:a16="http://schemas.microsoft.com/office/drawing/2014/main" id="{00000000-0008-0000-1C00-0000D8010000}"/>
            </a:ext>
          </a:extLst>
        </xdr:cNvPr>
        <xdr:cNvSpPr/>
      </xdr:nvSpPr>
      <xdr:spPr>
        <a:xfrm>
          <a:off x="7890442" y="5032310"/>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Cure</a:t>
          </a:r>
        </a:p>
      </xdr:txBody>
    </xdr:sp>
    <xdr:clientData/>
  </xdr:twoCellAnchor>
  <xdr:twoCellAnchor>
    <xdr:from>
      <xdr:col>12</xdr:col>
      <xdr:colOff>575242</xdr:colOff>
      <xdr:row>36</xdr:row>
      <xdr:rowOff>120418</xdr:rowOff>
    </xdr:from>
    <xdr:to>
      <xdr:col>14</xdr:col>
      <xdr:colOff>369446</xdr:colOff>
      <xdr:row>40</xdr:row>
      <xdr:rowOff>153520</xdr:rowOff>
    </xdr:to>
    <xdr:sp macro="" textlink="">
      <xdr:nvSpPr>
        <xdr:cNvPr id="473" name="Rounded Rectangle 472" hidden="1">
          <a:extLst>
            <a:ext uri="{FF2B5EF4-FFF2-40B4-BE49-F238E27FC236}">
              <a16:creationId xmlns:a16="http://schemas.microsoft.com/office/drawing/2014/main" id="{00000000-0008-0000-1C00-0000D9010000}"/>
            </a:ext>
          </a:extLst>
        </xdr:cNvPr>
        <xdr:cNvSpPr/>
      </xdr:nvSpPr>
      <xdr:spPr>
        <a:xfrm>
          <a:off x="7890442" y="6064018"/>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NDT</a:t>
          </a:r>
        </a:p>
      </xdr:txBody>
    </xdr:sp>
    <xdr:clientData/>
  </xdr:twoCellAnchor>
  <xdr:twoCellAnchor>
    <xdr:from>
      <xdr:col>10</xdr:col>
      <xdr:colOff>354282</xdr:colOff>
      <xdr:row>24</xdr:row>
      <xdr:rowOff>71575</xdr:rowOff>
    </xdr:from>
    <xdr:to>
      <xdr:col>12</xdr:col>
      <xdr:colOff>148486</xdr:colOff>
      <xdr:row>28</xdr:row>
      <xdr:rowOff>104677</xdr:rowOff>
    </xdr:to>
    <xdr:sp macro="" textlink="">
      <xdr:nvSpPr>
        <xdr:cNvPr id="474" name="Rounded Rectangle 473" hidden="1">
          <a:extLst>
            <a:ext uri="{FF2B5EF4-FFF2-40B4-BE49-F238E27FC236}">
              <a16:creationId xmlns:a16="http://schemas.microsoft.com/office/drawing/2014/main" id="{00000000-0008-0000-1C00-0000DA010000}"/>
            </a:ext>
          </a:extLst>
        </xdr:cNvPr>
        <xdr:cNvSpPr/>
      </xdr:nvSpPr>
      <xdr:spPr>
        <a:xfrm>
          <a:off x="6450282" y="4033975"/>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Close Rear end</a:t>
          </a:r>
        </a:p>
      </xdr:txBody>
    </xdr:sp>
    <xdr:clientData/>
  </xdr:twoCellAnchor>
  <xdr:twoCellAnchor>
    <xdr:from>
      <xdr:col>10</xdr:col>
      <xdr:colOff>354282</xdr:colOff>
      <xdr:row>30</xdr:row>
      <xdr:rowOff>86698</xdr:rowOff>
    </xdr:from>
    <xdr:to>
      <xdr:col>12</xdr:col>
      <xdr:colOff>148486</xdr:colOff>
      <xdr:row>34</xdr:row>
      <xdr:rowOff>119800</xdr:rowOff>
    </xdr:to>
    <xdr:sp macro="" textlink="">
      <xdr:nvSpPr>
        <xdr:cNvPr id="475" name="Rounded Rectangle 474" hidden="1">
          <a:extLst>
            <a:ext uri="{FF2B5EF4-FFF2-40B4-BE49-F238E27FC236}">
              <a16:creationId xmlns:a16="http://schemas.microsoft.com/office/drawing/2014/main" id="{00000000-0008-0000-1C00-0000DB010000}"/>
            </a:ext>
          </a:extLst>
        </xdr:cNvPr>
        <xdr:cNvSpPr/>
      </xdr:nvSpPr>
      <xdr:spPr>
        <a:xfrm>
          <a:off x="6450282" y="5039698"/>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Mark and Finish</a:t>
          </a:r>
        </a:p>
      </xdr:txBody>
    </xdr:sp>
    <xdr:clientData/>
  </xdr:twoCellAnchor>
  <xdr:twoCellAnchor>
    <xdr:from>
      <xdr:col>10</xdr:col>
      <xdr:colOff>379682</xdr:colOff>
      <xdr:row>36</xdr:row>
      <xdr:rowOff>134739</xdr:rowOff>
    </xdr:from>
    <xdr:to>
      <xdr:col>12</xdr:col>
      <xdr:colOff>173886</xdr:colOff>
      <xdr:row>41</xdr:row>
      <xdr:rowOff>2741</xdr:rowOff>
    </xdr:to>
    <xdr:sp macro="" textlink="">
      <xdr:nvSpPr>
        <xdr:cNvPr id="476" name="Rounded Rectangle 475" hidden="1">
          <a:extLst>
            <a:ext uri="{FF2B5EF4-FFF2-40B4-BE49-F238E27FC236}">
              <a16:creationId xmlns:a16="http://schemas.microsoft.com/office/drawing/2014/main" id="{00000000-0008-0000-1C00-0000DC010000}"/>
            </a:ext>
          </a:extLst>
        </xdr:cNvPr>
        <xdr:cNvSpPr/>
      </xdr:nvSpPr>
      <xdr:spPr>
        <a:xfrm>
          <a:off x="6475682" y="6078339"/>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Pack</a:t>
          </a:r>
        </a:p>
      </xdr:txBody>
    </xdr:sp>
    <xdr:clientData/>
  </xdr:twoCellAnchor>
  <xdr:twoCellAnchor>
    <xdr:from>
      <xdr:col>0</xdr:col>
      <xdr:colOff>520086</xdr:colOff>
      <xdr:row>7</xdr:row>
      <xdr:rowOff>11590</xdr:rowOff>
    </xdr:from>
    <xdr:to>
      <xdr:col>0</xdr:col>
      <xdr:colOff>520087</xdr:colOff>
      <xdr:row>9</xdr:row>
      <xdr:rowOff>59227</xdr:rowOff>
    </xdr:to>
    <xdr:cxnSp macro="">
      <xdr:nvCxnSpPr>
        <xdr:cNvPr id="477" name="Elbow Connector 476" hidden="1">
          <a:extLst>
            <a:ext uri="{FF2B5EF4-FFF2-40B4-BE49-F238E27FC236}">
              <a16:creationId xmlns:a16="http://schemas.microsoft.com/office/drawing/2014/main" id="{00000000-0008-0000-1C00-0000DD010000}"/>
            </a:ext>
          </a:extLst>
        </xdr:cNvPr>
        <xdr:cNvCxnSpPr>
          <a:stCxn id="453" idx="2"/>
          <a:endCxn id="458" idx="0"/>
        </xdr:cNvCxnSpPr>
      </xdr:nvCxnSpPr>
      <xdr:spPr>
        <a:xfrm rot="5400000">
          <a:off x="331168" y="1356208"/>
          <a:ext cx="377837" cy="1"/>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0</xdr:col>
      <xdr:colOff>513735</xdr:colOff>
      <xdr:row>13</xdr:row>
      <xdr:rowOff>98679</xdr:rowOff>
    </xdr:from>
    <xdr:to>
      <xdr:col>0</xdr:col>
      <xdr:colOff>526435</xdr:colOff>
      <xdr:row>15</xdr:row>
      <xdr:rowOff>41231</xdr:rowOff>
    </xdr:to>
    <xdr:cxnSp macro="">
      <xdr:nvCxnSpPr>
        <xdr:cNvPr id="478" name="Elbow Connector 477" hidden="1">
          <a:extLst>
            <a:ext uri="{FF2B5EF4-FFF2-40B4-BE49-F238E27FC236}">
              <a16:creationId xmlns:a16="http://schemas.microsoft.com/office/drawing/2014/main" id="{00000000-0008-0000-1C00-0000DE010000}"/>
            </a:ext>
          </a:extLst>
        </xdr:cNvPr>
        <xdr:cNvCxnSpPr>
          <a:stCxn id="458" idx="2"/>
          <a:endCxn id="457" idx="0"/>
        </xdr:cNvCxnSpPr>
      </xdr:nvCxnSpPr>
      <xdr:spPr>
        <a:xfrm rot="5400000">
          <a:off x="383709" y="2375005"/>
          <a:ext cx="272752" cy="12700"/>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0</xdr:col>
      <xdr:colOff>513735</xdr:colOff>
      <xdr:row>18</xdr:row>
      <xdr:rowOff>155531</xdr:rowOff>
    </xdr:from>
    <xdr:to>
      <xdr:col>0</xdr:col>
      <xdr:colOff>526435</xdr:colOff>
      <xdr:row>20</xdr:row>
      <xdr:rowOff>120279</xdr:rowOff>
    </xdr:to>
    <xdr:cxnSp macro="">
      <xdr:nvCxnSpPr>
        <xdr:cNvPr id="479" name="Elbow Connector 478" hidden="1">
          <a:extLst>
            <a:ext uri="{FF2B5EF4-FFF2-40B4-BE49-F238E27FC236}">
              <a16:creationId xmlns:a16="http://schemas.microsoft.com/office/drawing/2014/main" id="{00000000-0008-0000-1C00-0000DF010000}"/>
            </a:ext>
          </a:extLst>
        </xdr:cNvPr>
        <xdr:cNvCxnSpPr>
          <a:stCxn id="457" idx="2"/>
          <a:endCxn id="456" idx="0"/>
        </xdr:cNvCxnSpPr>
      </xdr:nvCxnSpPr>
      <xdr:spPr>
        <a:xfrm rot="5400000">
          <a:off x="372611" y="3268455"/>
          <a:ext cx="294948" cy="12700"/>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0</xdr:col>
      <xdr:colOff>513735</xdr:colOff>
      <xdr:row>23</xdr:row>
      <xdr:rowOff>82179</xdr:rowOff>
    </xdr:from>
    <xdr:to>
      <xdr:col>0</xdr:col>
      <xdr:colOff>526435</xdr:colOff>
      <xdr:row>25</xdr:row>
      <xdr:rowOff>60971</xdr:rowOff>
    </xdr:to>
    <xdr:cxnSp macro="">
      <xdr:nvCxnSpPr>
        <xdr:cNvPr id="480" name="Elbow Connector 479" hidden="1">
          <a:extLst>
            <a:ext uri="{FF2B5EF4-FFF2-40B4-BE49-F238E27FC236}">
              <a16:creationId xmlns:a16="http://schemas.microsoft.com/office/drawing/2014/main" id="{00000000-0008-0000-1C00-0000E0010000}"/>
            </a:ext>
          </a:extLst>
        </xdr:cNvPr>
        <xdr:cNvCxnSpPr>
          <a:stCxn id="456" idx="2"/>
          <a:endCxn id="459" idx="0"/>
        </xdr:cNvCxnSpPr>
      </xdr:nvCxnSpPr>
      <xdr:spPr>
        <a:xfrm rot="5400000">
          <a:off x="365589" y="4027625"/>
          <a:ext cx="308992"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4</xdr:col>
      <xdr:colOff>96974</xdr:colOff>
      <xdr:row>7</xdr:row>
      <xdr:rowOff>65595</xdr:rowOff>
    </xdr:from>
    <xdr:to>
      <xdr:col>7</xdr:col>
      <xdr:colOff>122432</xdr:colOff>
      <xdr:row>11</xdr:row>
      <xdr:rowOff>80426</xdr:rowOff>
    </xdr:to>
    <xdr:cxnSp macro="">
      <xdr:nvCxnSpPr>
        <xdr:cNvPr id="481" name="Elbow Connector 480" hidden="1">
          <a:extLst>
            <a:ext uri="{FF2B5EF4-FFF2-40B4-BE49-F238E27FC236}">
              <a16:creationId xmlns:a16="http://schemas.microsoft.com/office/drawing/2014/main" id="{00000000-0008-0000-1C00-0000E1010000}"/>
            </a:ext>
          </a:extLst>
        </xdr:cNvPr>
        <xdr:cNvCxnSpPr>
          <a:stCxn id="447" idx="2"/>
          <a:endCxn id="451" idx="0"/>
        </xdr:cNvCxnSpPr>
      </xdr:nvCxnSpPr>
      <xdr:spPr>
        <a:xfrm rot="16200000" flipH="1">
          <a:off x="3124887" y="631782"/>
          <a:ext cx="675231" cy="1854258"/>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xdr:col>
      <xdr:colOff>389002</xdr:colOff>
      <xdr:row>5</xdr:row>
      <xdr:rowOff>32798</xdr:rowOff>
    </xdr:from>
    <xdr:to>
      <xdr:col>3</xdr:col>
      <xdr:colOff>66885</xdr:colOff>
      <xdr:row>12</xdr:row>
      <xdr:rowOff>6778</xdr:rowOff>
    </xdr:to>
    <xdr:cxnSp macro="">
      <xdr:nvCxnSpPr>
        <xdr:cNvPr id="482" name="Elbow Connector 481" hidden="1">
          <a:extLst>
            <a:ext uri="{FF2B5EF4-FFF2-40B4-BE49-F238E27FC236}">
              <a16:creationId xmlns:a16="http://schemas.microsoft.com/office/drawing/2014/main" id="{00000000-0008-0000-1C00-0000E2010000}"/>
            </a:ext>
          </a:extLst>
        </xdr:cNvPr>
        <xdr:cNvCxnSpPr>
          <a:stCxn id="453" idx="3"/>
          <a:endCxn id="455" idx="1"/>
        </xdr:cNvCxnSpPr>
      </xdr:nvCxnSpPr>
      <xdr:spPr>
        <a:xfrm>
          <a:off x="998602" y="858298"/>
          <a:ext cx="897083" cy="1129680"/>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3</xdr:col>
      <xdr:colOff>221753</xdr:colOff>
      <xdr:row>5</xdr:row>
      <xdr:rowOff>32797</xdr:rowOff>
    </xdr:from>
    <xdr:to>
      <xdr:col>3</xdr:col>
      <xdr:colOff>359303</xdr:colOff>
      <xdr:row>22</xdr:row>
      <xdr:rowOff>88528</xdr:rowOff>
    </xdr:to>
    <xdr:cxnSp macro="">
      <xdr:nvCxnSpPr>
        <xdr:cNvPr id="483" name="Elbow Connector 482" hidden="1">
          <a:extLst>
            <a:ext uri="{FF2B5EF4-FFF2-40B4-BE49-F238E27FC236}">
              <a16:creationId xmlns:a16="http://schemas.microsoft.com/office/drawing/2014/main" id="{00000000-0008-0000-1C00-0000E3010000}"/>
            </a:ext>
          </a:extLst>
        </xdr:cNvPr>
        <xdr:cNvCxnSpPr>
          <a:stCxn id="447" idx="1"/>
          <a:endCxn id="448" idx="1"/>
        </xdr:cNvCxnSpPr>
      </xdr:nvCxnSpPr>
      <xdr:spPr>
        <a:xfrm rot="10800000" flipV="1">
          <a:off x="2050553" y="858297"/>
          <a:ext cx="137550" cy="2862431"/>
        </a:xfrm>
        <a:prstGeom prst="bentConnector3">
          <a:avLst>
            <a:gd name="adj1" fmla="val 266194"/>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4</xdr:col>
      <xdr:colOff>90623</xdr:colOff>
      <xdr:row>13</xdr:row>
      <xdr:rowOff>116824</xdr:rowOff>
    </xdr:from>
    <xdr:to>
      <xdr:col>4</xdr:col>
      <xdr:colOff>103323</xdr:colOff>
      <xdr:row>15</xdr:row>
      <xdr:rowOff>146144</xdr:rowOff>
    </xdr:to>
    <xdr:cxnSp macro="">
      <xdr:nvCxnSpPr>
        <xdr:cNvPr id="484" name="Elbow Connector 483" hidden="1">
          <a:extLst>
            <a:ext uri="{FF2B5EF4-FFF2-40B4-BE49-F238E27FC236}">
              <a16:creationId xmlns:a16="http://schemas.microsoft.com/office/drawing/2014/main" id="{00000000-0008-0000-1C00-0000E4010000}"/>
            </a:ext>
          </a:extLst>
        </xdr:cNvPr>
        <xdr:cNvCxnSpPr>
          <a:stCxn id="455" idx="2"/>
          <a:endCxn id="460" idx="0"/>
        </xdr:cNvCxnSpPr>
      </xdr:nvCxnSpPr>
      <xdr:spPr>
        <a:xfrm rot="5400000">
          <a:off x="2355613" y="2436534"/>
          <a:ext cx="359520" cy="12700"/>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4</xdr:col>
      <xdr:colOff>476249</xdr:colOff>
      <xdr:row>5</xdr:row>
      <xdr:rowOff>30702</xdr:rowOff>
    </xdr:from>
    <xdr:to>
      <xdr:col>6</xdr:col>
      <xdr:colOff>216549</xdr:colOff>
      <xdr:row>22</xdr:row>
      <xdr:rowOff>88529</xdr:rowOff>
    </xdr:to>
    <xdr:cxnSp macro="">
      <xdr:nvCxnSpPr>
        <xdr:cNvPr id="485" name="Elbow Connector 484" hidden="1">
          <a:extLst>
            <a:ext uri="{FF2B5EF4-FFF2-40B4-BE49-F238E27FC236}">
              <a16:creationId xmlns:a16="http://schemas.microsoft.com/office/drawing/2014/main" id="{00000000-0008-0000-1C00-0000E5010000}"/>
            </a:ext>
          </a:extLst>
        </xdr:cNvPr>
        <xdr:cNvCxnSpPr>
          <a:stCxn id="448" idx="3"/>
          <a:endCxn id="450" idx="1"/>
        </xdr:cNvCxnSpPr>
      </xdr:nvCxnSpPr>
      <xdr:spPr>
        <a:xfrm flipV="1">
          <a:off x="2914649" y="856202"/>
          <a:ext cx="959500" cy="2864527"/>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0</xdr:col>
      <xdr:colOff>506702</xdr:colOff>
      <xdr:row>29</xdr:row>
      <xdr:rowOff>87724</xdr:rowOff>
    </xdr:from>
    <xdr:to>
      <xdr:col>0</xdr:col>
      <xdr:colOff>520085</xdr:colOff>
      <xdr:row>32</xdr:row>
      <xdr:rowOff>101638</xdr:rowOff>
    </xdr:to>
    <xdr:cxnSp macro="">
      <xdr:nvCxnSpPr>
        <xdr:cNvPr id="486" name="Elbow Connector 485" hidden="1">
          <a:extLst>
            <a:ext uri="{FF2B5EF4-FFF2-40B4-BE49-F238E27FC236}">
              <a16:creationId xmlns:a16="http://schemas.microsoft.com/office/drawing/2014/main" id="{00000000-0008-0000-1C00-0000E6010000}"/>
            </a:ext>
          </a:extLst>
        </xdr:cNvPr>
        <xdr:cNvCxnSpPr>
          <a:stCxn id="459" idx="2"/>
          <a:endCxn id="454" idx="0"/>
        </xdr:cNvCxnSpPr>
      </xdr:nvCxnSpPr>
      <xdr:spPr>
        <a:xfrm rot="5400000">
          <a:off x="258787" y="5123539"/>
          <a:ext cx="509214" cy="13383"/>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xdr:col>
      <xdr:colOff>389002</xdr:colOff>
      <xdr:row>5</xdr:row>
      <xdr:rowOff>32798</xdr:rowOff>
    </xdr:from>
    <xdr:to>
      <xdr:col>3</xdr:col>
      <xdr:colOff>81305</xdr:colOff>
      <xdr:row>28</xdr:row>
      <xdr:rowOff>106841</xdr:rowOff>
    </xdr:to>
    <xdr:cxnSp macro="">
      <xdr:nvCxnSpPr>
        <xdr:cNvPr id="487" name="Elbow Connector 486" hidden="1">
          <a:extLst>
            <a:ext uri="{FF2B5EF4-FFF2-40B4-BE49-F238E27FC236}">
              <a16:creationId xmlns:a16="http://schemas.microsoft.com/office/drawing/2014/main" id="{00000000-0008-0000-1C00-0000E7010000}"/>
            </a:ext>
          </a:extLst>
        </xdr:cNvPr>
        <xdr:cNvCxnSpPr>
          <a:stCxn id="453" idx="3"/>
          <a:endCxn id="452" idx="1"/>
        </xdr:cNvCxnSpPr>
      </xdr:nvCxnSpPr>
      <xdr:spPr>
        <a:xfrm>
          <a:off x="998602" y="858298"/>
          <a:ext cx="911503" cy="3871343"/>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106814</xdr:colOff>
      <xdr:row>7</xdr:row>
      <xdr:rowOff>7397</xdr:rowOff>
    </xdr:from>
    <xdr:to>
      <xdr:col>7</xdr:col>
      <xdr:colOff>122432</xdr:colOff>
      <xdr:row>11</xdr:row>
      <xdr:rowOff>80426</xdr:rowOff>
    </xdr:to>
    <xdr:cxnSp macro="">
      <xdr:nvCxnSpPr>
        <xdr:cNvPr id="488" name="Elbow Connector 487" hidden="1">
          <a:extLst>
            <a:ext uri="{FF2B5EF4-FFF2-40B4-BE49-F238E27FC236}">
              <a16:creationId xmlns:a16="http://schemas.microsoft.com/office/drawing/2014/main" id="{00000000-0008-0000-1C00-0000E8010000}"/>
            </a:ext>
          </a:extLst>
        </xdr:cNvPr>
        <xdr:cNvCxnSpPr>
          <a:stCxn id="450" idx="2"/>
          <a:endCxn id="451" idx="0"/>
        </xdr:cNvCxnSpPr>
      </xdr:nvCxnSpPr>
      <xdr:spPr>
        <a:xfrm rot="16200000" flipH="1">
          <a:off x="4015108" y="1522003"/>
          <a:ext cx="733429" cy="15618"/>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606677</xdr:colOff>
      <xdr:row>5</xdr:row>
      <xdr:rowOff>30702</xdr:rowOff>
    </xdr:from>
    <xdr:to>
      <xdr:col>9</xdr:col>
      <xdr:colOff>87210</xdr:colOff>
      <xdr:row>9</xdr:row>
      <xdr:rowOff>102264</xdr:rowOff>
    </xdr:to>
    <xdr:cxnSp macro="">
      <xdr:nvCxnSpPr>
        <xdr:cNvPr id="489" name="Elbow Connector 488" hidden="1">
          <a:extLst>
            <a:ext uri="{FF2B5EF4-FFF2-40B4-BE49-F238E27FC236}">
              <a16:creationId xmlns:a16="http://schemas.microsoft.com/office/drawing/2014/main" id="{00000000-0008-0000-1C00-0000E9010000}"/>
            </a:ext>
          </a:extLst>
        </xdr:cNvPr>
        <xdr:cNvCxnSpPr>
          <a:stCxn id="450" idx="3"/>
          <a:endCxn id="449" idx="0"/>
        </xdr:cNvCxnSpPr>
      </xdr:nvCxnSpPr>
      <xdr:spPr>
        <a:xfrm>
          <a:off x="4873877" y="856202"/>
          <a:ext cx="699733" cy="731962"/>
        </a:xfrm>
        <a:prstGeom prst="bentConnector2">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122431</xdr:colOff>
      <xdr:row>14</xdr:row>
      <xdr:rowOff>44317</xdr:rowOff>
    </xdr:from>
    <xdr:to>
      <xdr:col>7</xdr:col>
      <xdr:colOff>529544</xdr:colOff>
      <xdr:row>17</xdr:row>
      <xdr:rowOff>434</xdr:rowOff>
    </xdr:to>
    <xdr:cxnSp macro="">
      <xdr:nvCxnSpPr>
        <xdr:cNvPr id="490" name="Elbow Connector 489" hidden="1">
          <a:extLst>
            <a:ext uri="{FF2B5EF4-FFF2-40B4-BE49-F238E27FC236}">
              <a16:creationId xmlns:a16="http://schemas.microsoft.com/office/drawing/2014/main" id="{00000000-0008-0000-1C00-0000EA010000}"/>
            </a:ext>
          </a:extLst>
        </xdr:cNvPr>
        <xdr:cNvCxnSpPr>
          <a:stCxn id="451" idx="2"/>
          <a:endCxn id="461" idx="0"/>
        </xdr:cNvCxnSpPr>
      </xdr:nvCxnSpPr>
      <xdr:spPr>
        <a:xfrm rot="16200000" flipH="1">
          <a:off x="4367479" y="2377869"/>
          <a:ext cx="451417" cy="407113"/>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529544</xdr:colOff>
      <xdr:row>13</xdr:row>
      <xdr:rowOff>95511</xdr:rowOff>
    </xdr:from>
    <xdr:to>
      <xdr:col>9</xdr:col>
      <xdr:colOff>87210</xdr:colOff>
      <xdr:row>17</xdr:row>
      <xdr:rowOff>435</xdr:rowOff>
    </xdr:to>
    <xdr:cxnSp macro="">
      <xdr:nvCxnSpPr>
        <xdr:cNvPr id="491" name="Elbow Connector 490" hidden="1">
          <a:extLst>
            <a:ext uri="{FF2B5EF4-FFF2-40B4-BE49-F238E27FC236}">
              <a16:creationId xmlns:a16="http://schemas.microsoft.com/office/drawing/2014/main" id="{00000000-0008-0000-1C00-0000EB010000}"/>
            </a:ext>
          </a:extLst>
        </xdr:cNvPr>
        <xdr:cNvCxnSpPr>
          <a:stCxn id="449" idx="2"/>
          <a:endCxn id="461" idx="0"/>
        </xdr:cNvCxnSpPr>
      </xdr:nvCxnSpPr>
      <xdr:spPr>
        <a:xfrm rot="5400000">
          <a:off x="4902515" y="2136040"/>
          <a:ext cx="565324" cy="776866"/>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522292</xdr:colOff>
      <xdr:row>21</xdr:row>
      <xdr:rowOff>33537</xdr:rowOff>
    </xdr:from>
    <xdr:to>
      <xdr:col>7</xdr:col>
      <xdr:colOff>529544</xdr:colOff>
      <xdr:row>23</xdr:row>
      <xdr:rowOff>140589</xdr:rowOff>
    </xdr:to>
    <xdr:cxnSp macro="">
      <xdr:nvCxnSpPr>
        <xdr:cNvPr id="492" name="Elbow Connector 491" hidden="1">
          <a:extLst>
            <a:ext uri="{FF2B5EF4-FFF2-40B4-BE49-F238E27FC236}">
              <a16:creationId xmlns:a16="http://schemas.microsoft.com/office/drawing/2014/main" id="{00000000-0008-0000-1C00-0000EC010000}"/>
            </a:ext>
          </a:extLst>
        </xdr:cNvPr>
        <xdr:cNvCxnSpPr>
          <a:stCxn id="461" idx="2"/>
          <a:endCxn id="462" idx="0"/>
        </xdr:cNvCxnSpPr>
      </xdr:nvCxnSpPr>
      <xdr:spPr>
        <a:xfrm rot="5400000">
          <a:off x="4574492" y="3715637"/>
          <a:ext cx="437252" cy="7252"/>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5</xdr:col>
      <xdr:colOff>44321</xdr:colOff>
      <xdr:row>12</xdr:row>
      <xdr:rowOff>144923</xdr:rowOff>
    </xdr:from>
    <xdr:to>
      <xdr:col>6</xdr:col>
      <xdr:colOff>299983</xdr:colOff>
      <xdr:row>28</xdr:row>
      <xdr:rowOff>106841</xdr:rowOff>
    </xdr:to>
    <xdr:cxnSp macro="">
      <xdr:nvCxnSpPr>
        <xdr:cNvPr id="493" name="Elbow Connector 492" hidden="1">
          <a:extLst>
            <a:ext uri="{FF2B5EF4-FFF2-40B4-BE49-F238E27FC236}">
              <a16:creationId xmlns:a16="http://schemas.microsoft.com/office/drawing/2014/main" id="{00000000-0008-0000-1C00-0000ED010000}"/>
            </a:ext>
          </a:extLst>
        </xdr:cNvPr>
        <xdr:cNvCxnSpPr>
          <a:stCxn id="452" idx="3"/>
          <a:endCxn id="451" idx="1"/>
        </xdr:cNvCxnSpPr>
      </xdr:nvCxnSpPr>
      <xdr:spPr>
        <a:xfrm flipV="1">
          <a:off x="3092321" y="2126123"/>
          <a:ext cx="865262" cy="2603518"/>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xdr:col>
      <xdr:colOff>403804</xdr:colOff>
      <xdr:row>3</xdr:row>
      <xdr:rowOff>54006</xdr:rowOff>
    </xdr:from>
    <xdr:to>
      <xdr:col>7</xdr:col>
      <xdr:colOff>106813</xdr:colOff>
      <xdr:row>34</xdr:row>
      <xdr:rowOff>118188</xdr:rowOff>
    </xdr:to>
    <xdr:cxnSp macro="">
      <xdr:nvCxnSpPr>
        <xdr:cNvPr id="494" name="Elbow Connector 493" hidden="1">
          <a:extLst>
            <a:ext uri="{FF2B5EF4-FFF2-40B4-BE49-F238E27FC236}">
              <a16:creationId xmlns:a16="http://schemas.microsoft.com/office/drawing/2014/main" id="{00000000-0008-0000-1C00-0000EE010000}"/>
            </a:ext>
          </a:extLst>
        </xdr:cNvPr>
        <xdr:cNvCxnSpPr>
          <a:stCxn id="454" idx="3"/>
          <a:endCxn id="450" idx="0"/>
        </xdr:cNvCxnSpPr>
      </xdr:nvCxnSpPr>
      <xdr:spPr>
        <a:xfrm flipV="1">
          <a:off x="1013404" y="549306"/>
          <a:ext cx="3360609" cy="5182282"/>
        </a:xfrm>
        <a:prstGeom prst="bentConnector4">
          <a:avLst>
            <a:gd name="adj1" fmla="val 8551"/>
            <a:gd name="adj2" fmla="val 104411"/>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522291</xdr:colOff>
      <xdr:row>28</xdr:row>
      <xdr:rowOff>8591</xdr:rowOff>
    </xdr:from>
    <xdr:to>
      <xdr:col>7</xdr:col>
      <xdr:colOff>539300</xdr:colOff>
      <xdr:row>30</xdr:row>
      <xdr:rowOff>46003</xdr:rowOff>
    </xdr:to>
    <xdr:cxnSp macro="">
      <xdr:nvCxnSpPr>
        <xdr:cNvPr id="495" name="Elbow Connector 494" hidden="1">
          <a:extLst>
            <a:ext uri="{FF2B5EF4-FFF2-40B4-BE49-F238E27FC236}">
              <a16:creationId xmlns:a16="http://schemas.microsoft.com/office/drawing/2014/main" id="{00000000-0008-0000-1C00-0000EF010000}"/>
            </a:ext>
          </a:extLst>
        </xdr:cNvPr>
        <xdr:cNvCxnSpPr>
          <a:stCxn id="462" idx="2"/>
          <a:endCxn id="463" idx="0"/>
        </xdr:cNvCxnSpPr>
      </xdr:nvCxnSpPr>
      <xdr:spPr>
        <a:xfrm rot="16200000" flipH="1">
          <a:off x="4614190" y="4806692"/>
          <a:ext cx="367612" cy="17009"/>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13</xdr:col>
      <xdr:colOff>465994</xdr:colOff>
      <xdr:row>34</xdr:row>
      <xdr:rowOff>118762</xdr:rowOff>
    </xdr:from>
    <xdr:to>
      <xdr:col>13</xdr:col>
      <xdr:colOff>478694</xdr:colOff>
      <xdr:row>36</xdr:row>
      <xdr:rowOff>126768</xdr:rowOff>
    </xdr:to>
    <xdr:cxnSp macro="">
      <xdr:nvCxnSpPr>
        <xdr:cNvPr id="496" name="Elbow Connector 495" hidden="1">
          <a:extLst>
            <a:ext uri="{FF2B5EF4-FFF2-40B4-BE49-F238E27FC236}">
              <a16:creationId xmlns:a16="http://schemas.microsoft.com/office/drawing/2014/main" id="{00000000-0008-0000-1C00-0000F0010000}"/>
            </a:ext>
          </a:extLst>
        </xdr:cNvPr>
        <xdr:cNvCxnSpPr>
          <a:stCxn id="472" idx="2"/>
          <a:endCxn id="473" idx="0"/>
        </xdr:cNvCxnSpPr>
      </xdr:nvCxnSpPr>
      <xdr:spPr>
        <a:xfrm rot="5400000">
          <a:off x="8228041" y="5894915"/>
          <a:ext cx="338206"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13</xdr:col>
      <xdr:colOff>465995</xdr:colOff>
      <xdr:row>14</xdr:row>
      <xdr:rowOff>39851</xdr:rowOff>
    </xdr:from>
    <xdr:to>
      <xdr:col>13</xdr:col>
      <xdr:colOff>478695</xdr:colOff>
      <xdr:row>16</xdr:row>
      <xdr:rowOff>151514</xdr:rowOff>
    </xdr:to>
    <xdr:cxnSp macro="">
      <xdr:nvCxnSpPr>
        <xdr:cNvPr id="497" name="Elbow Connector 496" hidden="1">
          <a:extLst>
            <a:ext uri="{FF2B5EF4-FFF2-40B4-BE49-F238E27FC236}">
              <a16:creationId xmlns:a16="http://schemas.microsoft.com/office/drawing/2014/main" id="{00000000-0008-0000-1C00-0000F1010000}"/>
            </a:ext>
          </a:extLst>
        </xdr:cNvPr>
        <xdr:cNvCxnSpPr>
          <a:stCxn id="466" idx="2"/>
          <a:endCxn id="468" idx="0"/>
        </xdr:cNvCxnSpPr>
      </xdr:nvCxnSpPr>
      <xdr:spPr>
        <a:xfrm rot="5400000">
          <a:off x="8176213" y="2565833"/>
          <a:ext cx="441863"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529544</xdr:colOff>
      <xdr:row>34</xdr:row>
      <xdr:rowOff>79106</xdr:rowOff>
    </xdr:from>
    <xdr:to>
      <xdr:col>7</xdr:col>
      <xdr:colOff>539301</xdr:colOff>
      <xdr:row>36</xdr:row>
      <xdr:rowOff>134740</xdr:rowOff>
    </xdr:to>
    <xdr:cxnSp macro="">
      <xdr:nvCxnSpPr>
        <xdr:cNvPr id="498" name="Elbow Connector 497" hidden="1">
          <a:extLst>
            <a:ext uri="{FF2B5EF4-FFF2-40B4-BE49-F238E27FC236}">
              <a16:creationId xmlns:a16="http://schemas.microsoft.com/office/drawing/2014/main" id="{00000000-0008-0000-1C00-0000F2010000}"/>
            </a:ext>
          </a:extLst>
        </xdr:cNvPr>
        <xdr:cNvCxnSpPr>
          <a:stCxn id="463" idx="2"/>
          <a:endCxn id="467" idx="0"/>
        </xdr:cNvCxnSpPr>
      </xdr:nvCxnSpPr>
      <xdr:spPr>
        <a:xfrm rot="5400000">
          <a:off x="4608706" y="5880544"/>
          <a:ext cx="385834" cy="9757"/>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13</xdr:col>
      <xdr:colOff>465995</xdr:colOff>
      <xdr:row>7</xdr:row>
      <xdr:rowOff>122134</xdr:rowOff>
    </xdr:from>
    <xdr:to>
      <xdr:col>13</xdr:col>
      <xdr:colOff>478695</xdr:colOff>
      <xdr:row>10</xdr:row>
      <xdr:rowOff>6749</xdr:rowOff>
    </xdr:to>
    <xdr:cxnSp macro="">
      <xdr:nvCxnSpPr>
        <xdr:cNvPr id="499" name="Elbow Connector 498" hidden="1">
          <a:extLst>
            <a:ext uri="{FF2B5EF4-FFF2-40B4-BE49-F238E27FC236}">
              <a16:creationId xmlns:a16="http://schemas.microsoft.com/office/drawing/2014/main" id="{00000000-0008-0000-1C00-0000F3010000}"/>
            </a:ext>
          </a:extLst>
        </xdr:cNvPr>
        <xdr:cNvCxnSpPr>
          <a:stCxn id="469" idx="2"/>
          <a:endCxn id="466" idx="0"/>
        </xdr:cNvCxnSpPr>
      </xdr:nvCxnSpPr>
      <xdr:spPr>
        <a:xfrm rot="5400000">
          <a:off x="8207187" y="1461442"/>
          <a:ext cx="379915"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13</xdr:col>
      <xdr:colOff>465994</xdr:colOff>
      <xdr:row>28</xdr:row>
      <xdr:rowOff>10996</xdr:rowOff>
    </xdr:from>
    <xdr:to>
      <xdr:col>13</xdr:col>
      <xdr:colOff>478694</xdr:colOff>
      <xdr:row>30</xdr:row>
      <xdr:rowOff>85660</xdr:rowOff>
    </xdr:to>
    <xdr:cxnSp macro="">
      <xdr:nvCxnSpPr>
        <xdr:cNvPr id="500" name="Elbow Connector 499" hidden="1">
          <a:extLst>
            <a:ext uri="{FF2B5EF4-FFF2-40B4-BE49-F238E27FC236}">
              <a16:creationId xmlns:a16="http://schemas.microsoft.com/office/drawing/2014/main" id="{00000000-0008-0000-1C00-0000F4010000}"/>
            </a:ext>
          </a:extLst>
        </xdr:cNvPr>
        <xdr:cNvCxnSpPr>
          <a:stCxn id="465" idx="2"/>
          <a:endCxn id="472" idx="0"/>
        </xdr:cNvCxnSpPr>
      </xdr:nvCxnSpPr>
      <xdr:spPr>
        <a:xfrm rot="5400000">
          <a:off x="8194712" y="4829878"/>
          <a:ext cx="404864"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13</xdr:col>
      <xdr:colOff>465995</xdr:colOff>
      <xdr:row>21</xdr:row>
      <xdr:rowOff>19516</xdr:rowOff>
    </xdr:from>
    <xdr:to>
      <xdr:col>13</xdr:col>
      <xdr:colOff>478695</xdr:colOff>
      <xdr:row>23</xdr:row>
      <xdr:rowOff>142993</xdr:rowOff>
    </xdr:to>
    <xdr:cxnSp macro="">
      <xdr:nvCxnSpPr>
        <xdr:cNvPr id="501" name="Elbow Connector 500" hidden="1">
          <a:extLst>
            <a:ext uri="{FF2B5EF4-FFF2-40B4-BE49-F238E27FC236}">
              <a16:creationId xmlns:a16="http://schemas.microsoft.com/office/drawing/2014/main" id="{00000000-0008-0000-1C00-0000F5010000}"/>
            </a:ext>
          </a:extLst>
        </xdr:cNvPr>
        <xdr:cNvCxnSpPr>
          <a:stCxn id="468" idx="2"/>
          <a:endCxn id="465" idx="0"/>
        </xdr:cNvCxnSpPr>
      </xdr:nvCxnSpPr>
      <xdr:spPr>
        <a:xfrm rot="5400000">
          <a:off x="8170306" y="3707105"/>
          <a:ext cx="453677"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12</xdr:col>
      <xdr:colOff>148486</xdr:colOff>
      <xdr:row>5</xdr:row>
      <xdr:rowOff>88070</xdr:rowOff>
    </xdr:from>
    <xdr:to>
      <xdr:col>12</xdr:col>
      <xdr:colOff>575242</xdr:colOff>
      <xdr:row>18</xdr:row>
      <xdr:rowOff>161716</xdr:rowOff>
    </xdr:to>
    <xdr:cxnSp macro="">
      <xdr:nvCxnSpPr>
        <xdr:cNvPr id="502" name="Elbow Connector 501" hidden="1">
          <a:extLst>
            <a:ext uri="{FF2B5EF4-FFF2-40B4-BE49-F238E27FC236}">
              <a16:creationId xmlns:a16="http://schemas.microsoft.com/office/drawing/2014/main" id="{00000000-0008-0000-1C00-0000F6010000}"/>
            </a:ext>
          </a:extLst>
        </xdr:cNvPr>
        <xdr:cNvCxnSpPr>
          <a:stCxn id="464" idx="3"/>
          <a:endCxn id="468" idx="1"/>
        </xdr:cNvCxnSpPr>
      </xdr:nvCxnSpPr>
      <xdr:spPr>
        <a:xfrm>
          <a:off x="7463686" y="913570"/>
          <a:ext cx="426756" cy="2219946"/>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12</xdr:col>
      <xdr:colOff>148486</xdr:colOff>
      <xdr:row>5</xdr:row>
      <xdr:rowOff>99234</xdr:rowOff>
    </xdr:from>
    <xdr:to>
      <xdr:col>12</xdr:col>
      <xdr:colOff>575242</xdr:colOff>
      <xdr:row>12</xdr:row>
      <xdr:rowOff>7574</xdr:rowOff>
    </xdr:to>
    <xdr:cxnSp macro="">
      <xdr:nvCxnSpPr>
        <xdr:cNvPr id="503" name="Elbow Connector 502" hidden="1">
          <a:extLst>
            <a:ext uri="{FF2B5EF4-FFF2-40B4-BE49-F238E27FC236}">
              <a16:creationId xmlns:a16="http://schemas.microsoft.com/office/drawing/2014/main" id="{00000000-0008-0000-1C00-0000F7010000}"/>
            </a:ext>
          </a:extLst>
        </xdr:cNvPr>
        <xdr:cNvCxnSpPr>
          <a:stCxn id="469" idx="1"/>
          <a:endCxn id="470" idx="3"/>
        </xdr:cNvCxnSpPr>
      </xdr:nvCxnSpPr>
      <xdr:spPr>
        <a:xfrm rot="10800000" flipV="1">
          <a:off x="7463686" y="924734"/>
          <a:ext cx="426756" cy="1064040"/>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11</xdr:col>
      <xdr:colOff>179376</xdr:colOff>
      <xdr:row>14</xdr:row>
      <xdr:rowOff>24125</xdr:rowOff>
    </xdr:from>
    <xdr:to>
      <xdr:col>11</xdr:col>
      <xdr:colOff>251384</xdr:colOff>
      <xdr:row>18</xdr:row>
      <xdr:rowOff>94097</xdr:rowOff>
    </xdr:to>
    <xdr:cxnSp macro="">
      <xdr:nvCxnSpPr>
        <xdr:cNvPr id="504" name="Elbow Connector 503" hidden="1">
          <a:extLst>
            <a:ext uri="{FF2B5EF4-FFF2-40B4-BE49-F238E27FC236}">
              <a16:creationId xmlns:a16="http://schemas.microsoft.com/office/drawing/2014/main" id="{00000000-0008-0000-1C00-0000F8010000}"/>
            </a:ext>
          </a:extLst>
        </xdr:cNvPr>
        <xdr:cNvCxnSpPr>
          <a:stCxn id="470" idx="2"/>
          <a:endCxn id="471" idx="0"/>
        </xdr:cNvCxnSpPr>
      </xdr:nvCxnSpPr>
      <xdr:spPr>
        <a:xfrm rot="5400000">
          <a:off x="6555794" y="2664707"/>
          <a:ext cx="730372" cy="72008"/>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11</xdr:col>
      <xdr:colOff>251385</xdr:colOff>
      <xdr:row>34</xdr:row>
      <xdr:rowOff>119799</xdr:rowOff>
    </xdr:from>
    <xdr:to>
      <xdr:col>11</xdr:col>
      <xdr:colOff>276785</xdr:colOff>
      <xdr:row>36</xdr:row>
      <xdr:rowOff>134738</xdr:rowOff>
    </xdr:to>
    <xdr:cxnSp macro="">
      <xdr:nvCxnSpPr>
        <xdr:cNvPr id="505" name="Elbow Connector 504" hidden="1">
          <a:extLst>
            <a:ext uri="{FF2B5EF4-FFF2-40B4-BE49-F238E27FC236}">
              <a16:creationId xmlns:a16="http://schemas.microsoft.com/office/drawing/2014/main" id="{00000000-0008-0000-1C00-0000F9010000}"/>
            </a:ext>
          </a:extLst>
        </xdr:cNvPr>
        <xdr:cNvCxnSpPr>
          <a:stCxn id="475" idx="2"/>
          <a:endCxn id="476" idx="0"/>
        </xdr:cNvCxnSpPr>
      </xdr:nvCxnSpPr>
      <xdr:spPr>
        <a:xfrm rot="16200000" flipH="1">
          <a:off x="6797115" y="5893069"/>
          <a:ext cx="345139" cy="254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11</xdr:col>
      <xdr:colOff>245035</xdr:colOff>
      <xdr:row>28</xdr:row>
      <xdr:rowOff>111026</xdr:rowOff>
    </xdr:from>
    <xdr:to>
      <xdr:col>11</xdr:col>
      <xdr:colOff>257735</xdr:colOff>
      <xdr:row>30</xdr:row>
      <xdr:rowOff>93047</xdr:rowOff>
    </xdr:to>
    <xdr:cxnSp macro="">
      <xdr:nvCxnSpPr>
        <xdr:cNvPr id="506" name="Elbow Connector 505" hidden="1">
          <a:extLst>
            <a:ext uri="{FF2B5EF4-FFF2-40B4-BE49-F238E27FC236}">
              <a16:creationId xmlns:a16="http://schemas.microsoft.com/office/drawing/2014/main" id="{00000000-0008-0000-1C00-0000FA010000}"/>
            </a:ext>
          </a:extLst>
        </xdr:cNvPr>
        <xdr:cNvCxnSpPr>
          <a:stCxn id="474" idx="2"/>
          <a:endCxn id="475" idx="0"/>
        </xdr:cNvCxnSpPr>
      </xdr:nvCxnSpPr>
      <xdr:spPr>
        <a:xfrm rot="5400000">
          <a:off x="6800874" y="4883587"/>
          <a:ext cx="312221"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11</xdr:col>
      <xdr:colOff>179376</xdr:colOff>
      <xdr:row>22</xdr:row>
      <xdr:rowOff>127199</xdr:rowOff>
    </xdr:from>
    <xdr:to>
      <xdr:col>11</xdr:col>
      <xdr:colOff>251384</xdr:colOff>
      <xdr:row>24</xdr:row>
      <xdr:rowOff>71575</xdr:rowOff>
    </xdr:to>
    <xdr:cxnSp macro="">
      <xdr:nvCxnSpPr>
        <xdr:cNvPr id="507" name="Elbow Connector 506" hidden="1">
          <a:extLst>
            <a:ext uri="{FF2B5EF4-FFF2-40B4-BE49-F238E27FC236}">
              <a16:creationId xmlns:a16="http://schemas.microsoft.com/office/drawing/2014/main" id="{00000000-0008-0000-1C00-0000FB010000}"/>
            </a:ext>
          </a:extLst>
        </xdr:cNvPr>
        <xdr:cNvCxnSpPr>
          <a:stCxn id="471" idx="2"/>
          <a:endCxn id="474" idx="0"/>
        </xdr:cNvCxnSpPr>
      </xdr:nvCxnSpPr>
      <xdr:spPr>
        <a:xfrm rot="16200000" flipH="1">
          <a:off x="6783692" y="3860683"/>
          <a:ext cx="274576" cy="72008"/>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12</xdr:col>
      <xdr:colOff>76478</xdr:colOff>
      <xdr:row>20</xdr:row>
      <xdr:rowOff>110649</xdr:rowOff>
    </xdr:from>
    <xdr:to>
      <xdr:col>12</xdr:col>
      <xdr:colOff>575242</xdr:colOff>
      <xdr:row>38</xdr:row>
      <xdr:rowOff>136970</xdr:rowOff>
    </xdr:to>
    <xdr:cxnSp macro="">
      <xdr:nvCxnSpPr>
        <xdr:cNvPr id="508" name="Elbow Connector 507" hidden="1">
          <a:extLst>
            <a:ext uri="{FF2B5EF4-FFF2-40B4-BE49-F238E27FC236}">
              <a16:creationId xmlns:a16="http://schemas.microsoft.com/office/drawing/2014/main" id="{00000000-0008-0000-1C00-0000FC010000}"/>
            </a:ext>
          </a:extLst>
        </xdr:cNvPr>
        <xdr:cNvCxnSpPr>
          <a:stCxn id="473" idx="1"/>
          <a:endCxn id="471" idx="3"/>
        </xdr:cNvCxnSpPr>
      </xdr:nvCxnSpPr>
      <xdr:spPr>
        <a:xfrm rot="10800000">
          <a:off x="7391678" y="3412649"/>
          <a:ext cx="498764" cy="2998121"/>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8</xdr:col>
      <xdr:colOff>426646</xdr:colOff>
      <xdr:row>11</xdr:row>
      <xdr:rowOff>142119</xdr:rowOff>
    </xdr:from>
    <xdr:to>
      <xdr:col>10</xdr:col>
      <xdr:colOff>354282</xdr:colOff>
      <xdr:row>32</xdr:row>
      <xdr:rowOff>97241</xdr:rowOff>
    </xdr:to>
    <xdr:cxnSp macro="">
      <xdr:nvCxnSpPr>
        <xdr:cNvPr id="509" name="Elbow Connector 508" hidden="1">
          <a:extLst>
            <a:ext uri="{FF2B5EF4-FFF2-40B4-BE49-F238E27FC236}">
              <a16:creationId xmlns:a16="http://schemas.microsoft.com/office/drawing/2014/main" id="{00000000-0008-0000-1C00-0000FD010000}"/>
            </a:ext>
          </a:extLst>
        </xdr:cNvPr>
        <xdr:cNvCxnSpPr>
          <a:stCxn id="467" idx="3"/>
          <a:endCxn id="464" idx="1"/>
        </xdr:cNvCxnSpPr>
      </xdr:nvCxnSpPr>
      <xdr:spPr>
        <a:xfrm flipV="1">
          <a:off x="5303446" y="1958219"/>
          <a:ext cx="1146836" cy="3422222"/>
        </a:xfrm>
        <a:prstGeom prst="bentConnector3">
          <a:avLst>
            <a:gd name="adj1" fmla="val 7436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editAs="oneCell">
    <xdr:from>
      <xdr:col>2</xdr:col>
      <xdr:colOff>0</xdr:colOff>
      <xdr:row>12</xdr:row>
      <xdr:rowOff>0</xdr:rowOff>
    </xdr:from>
    <xdr:to>
      <xdr:col>3</xdr:col>
      <xdr:colOff>9525</xdr:colOff>
      <xdr:row>13</xdr:row>
      <xdr:rowOff>9525</xdr:rowOff>
    </xdr:to>
    <xdr:pic>
      <xdr:nvPicPr>
        <xdr:cNvPr id="68" name="Picture 67">
          <a:extLst>
            <a:ext uri="{FF2B5EF4-FFF2-40B4-BE49-F238E27FC236}">
              <a16:creationId xmlns:a16="http://schemas.microsoft.com/office/drawing/2014/main" id="{00000000-0008-0000-1C00-00004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9200" y="1981200"/>
          <a:ext cx="619125" cy="174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12</xdr:col>
      <xdr:colOff>300567</xdr:colOff>
      <xdr:row>28</xdr:row>
      <xdr:rowOff>38100</xdr:rowOff>
    </xdr:from>
    <xdr:to>
      <xdr:col>22</xdr:col>
      <xdr:colOff>215899</xdr:colOff>
      <xdr:row>55</xdr:row>
      <xdr:rowOff>88900</xdr:rowOff>
    </xdr:to>
    <xdr:pic>
      <xdr:nvPicPr>
        <xdr:cNvPr id="7" name="Picture 6">
          <a:extLst>
            <a:ext uri="{FF2B5EF4-FFF2-40B4-BE49-F238E27FC236}">
              <a16:creationId xmlns:a16="http://schemas.microsoft.com/office/drawing/2014/main" id="{00000000-0008-0000-1C00-000007000000}"/>
            </a:ext>
          </a:extLst>
        </xdr:cNvPr>
        <xdr:cNvPicPr>
          <a:picLocks noChangeAspect="1"/>
        </xdr:cNvPicPr>
      </xdr:nvPicPr>
      <xdr:blipFill>
        <a:blip xmlns:r="http://schemas.openxmlformats.org/officeDocument/2006/relationships" r:embed="rId2"/>
        <a:stretch>
          <a:fillRect/>
        </a:stretch>
      </xdr:blipFill>
      <xdr:spPr>
        <a:xfrm>
          <a:off x="7615767" y="4660900"/>
          <a:ext cx="6011332" cy="4508500"/>
        </a:xfrm>
        <a:prstGeom prst="rect">
          <a:avLst/>
        </a:prstGeom>
      </xdr:spPr>
    </xdr:pic>
    <xdr:clientData/>
  </xdr:twoCellAnchor>
  <xdr:twoCellAnchor editAs="oneCell">
    <xdr:from>
      <xdr:col>2</xdr:col>
      <xdr:colOff>0</xdr:colOff>
      <xdr:row>57</xdr:row>
      <xdr:rowOff>0</xdr:rowOff>
    </xdr:from>
    <xdr:to>
      <xdr:col>11</xdr:col>
      <xdr:colOff>190500</xdr:colOff>
      <xdr:row>82</xdr:row>
      <xdr:rowOff>130176</xdr:rowOff>
    </xdr:to>
    <xdr:pic>
      <xdr:nvPicPr>
        <xdr:cNvPr id="8" name="Picture 7">
          <a:extLst>
            <a:ext uri="{FF2B5EF4-FFF2-40B4-BE49-F238E27FC236}">
              <a16:creationId xmlns:a16="http://schemas.microsoft.com/office/drawing/2014/main" id="{00000000-0008-0000-1C00-000008000000}"/>
            </a:ext>
          </a:extLst>
        </xdr:cNvPr>
        <xdr:cNvPicPr>
          <a:picLocks noChangeAspect="1"/>
        </xdr:cNvPicPr>
      </xdr:nvPicPr>
      <xdr:blipFill>
        <a:blip xmlns:r="http://schemas.openxmlformats.org/officeDocument/2006/relationships" r:embed="rId3"/>
        <a:stretch>
          <a:fillRect/>
        </a:stretch>
      </xdr:blipFill>
      <xdr:spPr>
        <a:xfrm>
          <a:off x="1219200" y="9410700"/>
          <a:ext cx="5676900" cy="4257676"/>
        </a:xfrm>
        <a:prstGeom prst="rect">
          <a:avLst/>
        </a:prstGeom>
      </xdr:spPr>
    </xdr:pic>
    <xdr:clientData/>
  </xdr:twoCellAnchor>
  <xdr:twoCellAnchor editAs="oneCell">
    <xdr:from>
      <xdr:col>1</xdr:col>
      <xdr:colOff>444499</xdr:colOff>
      <xdr:row>30</xdr:row>
      <xdr:rowOff>50800</xdr:rowOff>
    </xdr:from>
    <xdr:to>
      <xdr:col>11</xdr:col>
      <xdr:colOff>38098</xdr:colOff>
      <xdr:row>56</xdr:row>
      <xdr:rowOff>25400</xdr:rowOff>
    </xdr:to>
    <xdr:pic>
      <xdr:nvPicPr>
        <xdr:cNvPr id="11" name="Picture 10">
          <a:extLst>
            <a:ext uri="{FF2B5EF4-FFF2-40B4-BE49-F238E27FC236}">
              <a16:creationId xmlns:a16="http://schemas.microsoft.com/office/drawing/2014/main" id="{00000000-0008-0000-1C00-00000B000000}"/>
            </a:ext>
          </a:extLst>
        </xdr:cNvPr>
        <xdr:cNvPicPr>
          <a:picLocks noChangeAspect="1"/>
        </xdr:cNvPicPr>
      </xdr:nvPicPr>
      <xdr:blipFill>
        <a:blip xmlns:r="http://schemas.openxmlformats.org/officeDocument/2006/relationships" r:embed="rId4"/>
        <a:stretch>
          <a:fillRect/>
        </a:stretch>
      </xdr:blipFill>
      <xdr:spPr>
        <a:xfrm>
          <a:off x="1054099" y="5003800"/>
          <a:ext cx="5689599" cy="4267200"/>
        </a:xfrm>
        <a:prstGeom prst="rect">
          <a:avLst/>
        </a:prstGeom>
      </xdr:spPr>
    </xdr:pic>
    <xdr:clientData/>
  </xdr:twoCellAnchor>
  <xdr:twoCellAnchor editAs="oneCell">
    <xdr:from>
      <xdr:col>13</xdr:col>
      <xdr:colOff>215900</xdr:colOff>
      <xdr:row>60</xdr:row>
      <xdr:rowOff>0</xdr:rowOff>
    </xdr:from>
    <xdr:to>
      <xdr:col>21</xdr:col>
      <xdr:colOff>305438</xdr:colOff>
      <xdr:row>82</xdr:row>
      <xdr:rowOff>92554</xdr:rowOff>
    </xdr:to>
    <xdr:pic>
      <xdr:nvPicPr>
        <xdr:cNvPr id="2" name="Picture 1">
          <a:extLst>
            <a:ext uri="{FF2B5EF4-FFF2-40B4-BE49-F238E27FC236}">
              <a16:creationId xmlns:a16="http://schemas.microsoft.com/office/drawing/2014/main" id="{00000000-0008-0000-1C00-000002000000}"/>
            </a:ext>
          </a:extLst>
        </xdr:cNvPr>
        <xdr:cNvPicPr>
          <a:picLocks noChangeAspect="1"/>
        </xdr:cNvPicPr>
      </xdr:nvPicPr>
      <xdr:blipFill>
        <a:blip xmlns:r="http://schemas.openxmlformats.org/officeDocument/2006/relationships" r:embed="rId5"/>
        <a:stretch>
          <a:fillRect/>
        </a:stretch>
      </xdr:blipFill>
      <xdr:spPr>
        <a:xfrm>
          <a:off x="8140700" y="9906000"/>
          <a:ext cx="4966338" cy="3724754"/>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absoluteAnchor>
    <xdr:pos x="0" y="0"/>
    <xdr:ext cx="18582736" cy="12130896"/>
    <xdr:graphicFrame macro="">
      <xdr:nvGraphicFramePr>
        <xdr:cNvPr id="2" name="Chart 1">
          <a:extLst>
            <a:ext uri="{FF2B5EF4-FFF2-40B4-BE49-F238E27FC236}">
              <a16:creationId xmlns:a16="http://schemas.microsoft.com/office/drawing/2014/main" id="{00000000-0008-0000-1E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4.xml><?xml version="1.0" encoding="utf-8"?>
<xdr:wsDr xmlns:xdr="http://schemas.openxmlformats.org/drawingml/2006/spreadsheetDrawing" xmlns:a="http://schemas.openxmlformats.org/drawingml/2006/main">
  <xdr:twoCellAnchor>
    <xdr:from>
      <xdr:col>0</xdr:col>
      <xdr:colOff>438149</xdr:colOff>
      <xdr:row>1</xdr:row>
      <xdr:rowOff>114299</xdr:rowOff>
    </xdr:from>
    <xdr:to>
      <xdr:col>11</xdr:col>
      <xdr:colOff>314324</xdr:colOff>
      <xdr:row>29</xdr:row>
      <xdr:rowOff>47625</xdr:rowOff>
    </xdr:to>
    <xdr:graphicFrame macro="">
      <xdr:nvGraphicFramePr>
        <xdr:cNvPr id="2" name="Chart 1">
          <a:extLst>
            <a:ext uri="{FF2B5EF4-FFF2-40B4-BE49-F238E27FC236}">
              <a16:creationId xmlns:a16="http://schemas.microsoft.com/office/drawing/2014/main" id="{00000000-0008-0000-2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5.xml><?xml version="1.0" encoding="utf-8"?>
<xdr:wsDr xmlns:xdr="http://schemas.openxmlformats.org/drawingml/2006/spreadsheetDrawing" xmlns:a="http://schemas.openxmlformats.org/drawingml/2006/main">
  <xdr:absoluteAnchor>
    <xdr:pos x="0" y="0"/>
    <xdr:ext cx="18582736" cy="12130896"/>
    <xdr:graphicFrame macro="">
      <xdr:nvGraphicFramePr>
        <xdr:cNvPr id="2" name="Chart 1">
          <a:extLst>
            <a:ext uri="{FF2B5EF4-FFF2-40B4-BE49-F238E27FC236}">
              <a16:creationId xmlns:a16="http://schemas.microsoft.com/office/drawing/2014/main" id="{00000000-0008-0000-25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6.xml><?xml version="1.0" encoding="utf-8"?>
<xdr:wsDr xmlns:xdr="http://schemas.openxmlformats.org/drawingml/2006/spreadsheetDrawing" xmlns:a="http://schemas.openxmlformats.org/drawingml/2006/main">
  <xdr:twoCellAnchor>
    <xdr:from>
      <xdr:col>4</xdr:col>
      <xdr:colOff>47625</xdr:colOff>
      <xdr:row>29</xdr:row>
      <xdr:rowOff>0</xdr:rowOff>
    </xdr:from>
    <xdr:to>
      <xdr:col>7</xdr:col>
      <xdr:colOff>523875</xdr:colOff>
      <xdr:row>29</xdr:row>
      <xdr:rowOff>0</xdr:rowOff>
    </xdr:to>
    <xdr:sp macro="" textlink="">
      <xdr:nvSpPr>
        <xdr:cNvPr id="13609" name="Line 1">
          <a:extLst>
            <a:ext uri="{FF2B5EF4-FFF2-40B4-BE49-F238E27FC236}">
              <a16:creationId xmlns:a16="http://schemas.microsoft.com/office/drawing/2014/main" id="{00000000-0008-0000-2600-000029350000}"/>
            </a:ext>
          </a:extLst>
        </xdr:cNvPr>
        <xdr:cNvSpPr>
          <a:spLocks noChangeShapeType="1"/>
        </xdr:cNvSpPr>
      </xdr:nvSpPr>
      <xdr:spPr bwMode="auto">
        <a:xfrm>
          <a:off x="2486025" y="4819650"/>
          <a:ext cx="2305050" cy="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200025</xdr:colOff>
      <xdr:row>29</xdr:row>
      <xdr:rowOff>0</xdr:rowOff>
    </xdr:from>
    <xdr:to>
      <xdr:col>15</xdr:col>
      <xdr:colOff>523875</xdr:colOff>
      <xdr:row>29</xdr:row>
      <xdr:rowOff>9525</xdr:rowOff>
    </xdr:to>
    <xdr:sp macro="" textlink="">
      <xdr:nvSpPr>
        <xdr:cNvPr id="13610" name="Line 2">
          <a:extLst>
            <a:ext uri="{FF2B5EF4-FFF2-40B4-BE49-F238E27FC236}">
              <a16:creationId xmlns:a16="http://schemas.microsoft.com/office/drawing/2014/main" id="{00000000-0008-0000-2600-00002A350000}"/>
            </a:ext>
          </a:extLst>
        </xdr:cNvPr>
        <xdr:cNvSpPr>
          <a:spLocks noChangeShapeType="1"/>
        </xdr:cNvSpPr>
      </xdr:nvSpPr>
      <xdr:spPr bwMode="auto">
        <a:xfrm flipV="1">
          <a:off x="7515225" y="4819650"/>
          <a:ext cx="2943225" cy="9525"/>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311150</xdr:colOff>
      <xdr:row>8</xdr:row>
      <xdr:rowOff>161925</xdr:rowOff>
    </xdr:from>
    <xdr:to>
      <xdr:col>9</xdr:col>
      <xdr:colOff>330200</xdr:colOff>
      <xdr:row>25</xdr:row>
      <xdr:rowOff>104775</xdr:rowOff>
    </xdr:to>
    <xdr:sp macro="" textlink="">
      <xdr:nvSpPr>
        <xdr:cNvPr id="13611" name="Line 3">
          <a:extLst>
            <a:ext uri="{FF2B5EF4-FFF2-40B4-BE49-F238E27FC236}">
              <a16:creationId xmlns:a16="http://schemas.microsoft.com/office/drawing/2014/main" id="{00000000-0008-0000-2600-00002B350000}"/>
            </a:ext>
          </a:extLst>
        </xdr:cNvPr>
        <xdr:cNvSpPr>
          <a:spLocks noChangeShapeType="1"/>
        </xdr:cNvSpPr>
      </xdr:nvSpPr>
      <xdr:spPr bwMode="auto">
        <a:xfrm>
          <a:off x="6454775" y="1511300"/>
          <a:ext cx="19050" cy="2689225"/>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346075</xdr:colOff>
      <xdr:row>33</xdr:row>
      <xdr:rowOff>107950</xdr:rowOff>
    </xdr:from>
    <xdr:to>
      <xdr:col>9</xdr:col>
      <xdr:colOff>346075</xdr:colOff>
      <xdr:row>51</xdr:row>
      <xdr:rowOff>69850</xdr:rowOff>
    </xdr:to>
    <xdr:sp macro="" textlink="">
      <xdr:nvSpPr>
        <xdr:cNvPr id="13612" name="Line 4">
          <a:extLst>
            <a:ext uri="{FF2B5EF4-FFF2-40B4-BE49-F238E27FC236}">
              <a16:creationId xmlns:a16="http://schemas.microsoft.com/office/drawing/2014/main" id="{00000000-0008-0000-2600-00002C350000}"/>
            </a:ext>
          </a:extLst>
        </xdr:cNvPr>
        <xdr:cNvSpPr>
          <a:spLocks noChangeShapeType="1"/>
        </xdr:cNvSpPr>
      </xdr:nvSpPr>
      <xdr:spPr bwMode="auto">
        <a:xfrm flipH="1" flipV="1">
          <a:off x="6489700" y="5505450"/>
          <a:ext cx="0" cy="285115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27.xml><?xml version="1.0" encoding="utf-8"?>
<xdr:wsDr xmlns:xdr="http://schemas.openxmlformats.org/drawingml/2006/spreadsheetDrawing" xmlns:a="http://schemas.openxmlformats.org/drawingml/2006/main">
  <xdr:absoluteAnchor>
    <xdr:pos x="0" y="0"/>
    <xdr:ext cx="18582736" cy="12130896"/>
    <xdr:graphicFrame macro="">
      <xdr:nvGraphicFramePr>
        <xdr:cNvPr id="2" name="Chart 1">
          <a:extLst>
            <a:ext uri="{FF2B5EF4-FFF2-40B4-BE49-F238E27FC236}">
              <a16:creationId xmlns:a16="http://schemas.microsoft.com/office/drawing/2014/main" id="{00000000-0008-0000-28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8.xml><?xml version="1.0" encoding="utf-8"?>
<xdr:wsDr xmlns:xdr="http://schemas.openxmlformats.org/drawingml/2006/spreadsheetDrawing" xmlns:a="http://schemas.openxmlformats.org/drawingml/2006/main">
  <xdr:absoluteAnchor>
    <xdr:pos x="0" y="0"/>
    <xdr:ext cx="18582736" cy="12130896"/>
    <xdr:graphicFrame macro="">
      <xdr:nvGraphicFramePr>
        <xdr:cNvPr id="2" name="Chart 1">
          <a:extLst>
            <a:ext uri="{FF2B5EF4-FFF2-40B4-BE49-F238E27FC236}">
              <a16:creationId xmlns:a16="http://schemas.microsoft.com/office/drawing/2014/main" id="{00000000-0008-0000-29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9.xml><?xml version="1.0" encoding="utf-8"?>
<xdr:wsDr xmlns:xdr="http://schemas.openxmlformats.org/drawingml/2006/spreadsheetDrawing" xmlns:a="http://schemas.openxmlformats.org/drawingml/2006/main">
  <xdr:absoluteAnchor>
    <xdr:pos x="0" y="0"/>
    <xdr:ext cx="18582736" cy="12130896"/>
    <xdr:graphicFrame macro="">
      <xdr:nvGraphicFramePr>
        <xdr:cNvPr id="2" name="Chart 1">
          <a:extLst>
            <a:ext uri="{FF2B5EF4-FFF2-40B4-BE49-F238E27FC236}">
              <a16:creationId xmlns:a16="http://schemas.microsoft.com/office/drawing/2014/main" id="{00000000-0008-0000-2B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0.xml><?xml version="1.0" encoding="utf-8"?>
<xdr:wsDr xmlns:xdr="http://schemas.openxmlformats.org/drawingml/2006/spreadsheetDrawing" xmlns:a="http://schemas.openxmlformats.org/drawingml/2006/main">
  <xdr:twoCellAnchor>
    <xdr:from>
      <xdr:col>4</xdr:col>
      <xdr:colOff>28575</xdr:colOff>
      <xdr:row>29</xdr:row>
      <xdr:rowOff>28575</xdr:rowOff>
    </xdr:from>
    <xdr:to>
      <xdr:col>7</xdr:col>
      <xdr:colOff>504825</xdr:colOff>
      <xdr:row>29</xdr:row>
      <xdr:rowOff>28575</xdr:rowOff>
    </xdr:to>
    <xdr:sp macro="" textlink="">
      <xdr:nvSpPr>
        <xdr:cNvPr id="17705" name="Line 1">
          <a:extLst>
            <a:ext uri="{FF2B5EF4-FFF2-40B4-BE49-F238E27FC236}">
              <a16:creationId xmlns:a16="http://schemas.microsoft.com/office/drawing/2014/main" id="{00000000-0008-0000-2C00-000029450000}"/>
            </a:ext>
          </a:extLst>
        </xdr:cNvPr>
        <xdr:cNvSpPr>
          <a:spLocks noChangeShapeType="1"/>
        </xdr:cNvSpPr>
      </xdr:nvSpPr>
      <xdr:spPr bwMode="auto">
        <a:xfrm>
          <a:off x="2466975" y="4819650"/>
          <a:ext cx="2305050" cy="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295275</xdr:colOff>
      <xdr:row>28</xdr:row>
      <xdr:rowOff>76200</xdr:rowOff>
    </xdr:from>
    <xdr:to>
      <xdr:col>15</xdr:col>
      <xdr:colOff>485775</xdr:colOff>
      <xdr:row>28</xdr:row>
      <xdr:rowOff>85725</xdr:rowOff>
    </xdr:to>
    <xdr:sp macro="" textlink="">
      <xdr:nvSpPr>
        <xdr:cNvPr id="17706" name="Line 2">
          <a:extLst>
            <a:ext uri="{FF2B5EF4-FFF2-40B4-BE49-F238E27FC236}">
              <a16:creationId xmlns:a16="http://schemas.microsoft.com/office/drawing/2014/main" id="{00000000-0008-0000-2C00-00002A450000}"/>
            </a:ext>
          </a:extLst>
        </xdr:cNvPr>
        <xdr:cNvSpPr>
          <a:spLocks noChangeShapeType="1"/>
        </xdr:cNvSpPr>
      </xdr:nvSpPr>
      <xdr:spPr bwMode="auto">
        <a:xfrm flipV="1">
          <a:off x="7610475" y="4705350"/>
          <a:ext cx="2847975" cy="9525"/>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381000</xdr:colOff>
      <xdr:row>4</xdr:row>
      <xdr:rowOff>219075</xdr:rowOff>
    </xdr:from>
    <xdr:to>
      <xdr:col>9</xdr:col>
      <xdr:colOff>400050</xdr:colOff>
      <xdr:row>21</xdr:row>
      <xdr:rowOff>95250</xdr:rowOff>
    </xdr:to>
    <xdr:sp macro="" textlink="">
      <xdr:nvSpPr>
        <xdr:cNvPr id="17707" name="Line 3">
          <a:extLst>
            <a:ext uri="{FF2B5EF4-FFF2-40B4-BE49-F238E27FC236}">
              <a16:creationId xmlns:a16="http://schemas.microsoft.com/office/drawing/2014/main" id="{00000000-0008-0000-2C00-00002B450000}"/>
            </a:ext>
          </a:extLst>
        </xdr:cNvPr>
        <xdr:cNvSpPr>
          <a:spLocks noChangeShapeType="1"/>
        </xdr:cNvSpPr>
      </xdr:nvSpPr>
      <xdr:spPr bwMode="auto">
        <a:xfrm>
          <a:off x="5867400" y="876300"/>
          <a:ext cx="19050" cy="270510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428625</xdr:colOff>
      <xdr:row>34</xdr:row>
      <xdr:rowOff>38100</xdr:rowOff>
    </xdr:from>
    <xdr:to>
      <xdr:col>9</xdr:col>
      <xdr:colOff>466725</xdr:colOff>
      <xdr:row>52</xdr:row>
      <xdr:rowOff>9525</xdr:rowOff>
    </xdr:to>
    <xdr:sp macro="" textlink="">
      <xdr:nvSpPr>
        <xdr:cNvPr id="17708" name="Line 4">
          <a:extLst>
            <a:ext uri="{FF2B5EF4-FFF2-40B4-BE49-F238E27FC236}">
              <a16:creationId xmlns:a16="http://schemas.microsoft.com/office/drawing/2014/main" id="{00000000-0008-0000-2C00-00002C450000}"/>
            </a:ext>
          </a:extLst>
        </xdr:cNvPr>
        <xdr:cNvSpPr>
          <a:spLocks noChangeShapeType="1"/>
        </xdr:cNvSpPr>
      </xdr:nvSpPr>
      <xdr:spPr bwMode="auto">
        <a:xfrm flipH="1" flipV="1">
          <a:off x="5915025" y="5778500"/>
          <a:ext cx="38100" cy="2955925"/>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28575</xdr:colOff>
      <xdr:row>29</xdr:row>
      <xdr:rowOff>28575</xdr:rowOff>
    </xdr:from>
    <xdr:to>
      <xdr:col>7</xdr:col>
      <xdr:colOff>504825</xdr:colOff>
      <xdr:row>29</xdr:row>
      <xdr:rowOff>28575</xdr:rowOff>
    </xdr:to>
    <xdr:sp macro="" textlink="">
      <xdr:nvSpPr>
        <xdr:cNvPr id="2" name="Line 1">
          <a:extLst>
            <a:ext uri="{FF2B5EF4-FFF2-40B4-BE49-F238E27FC236}">
              <a16:creationId xmlns:a16="http://schemas.microsoft.com/office/drawing/2014/main" id="{7DE71922-A115-4CEE-B11A-77561E027FEB}"/>
            </a:ext>
          </a:extLst>
        </xdr:cNvPr>
        <xdr:cNvSpPr>
          <a:spLocks noChangeShapeType="1"/>
        </xdr:cNvSpPr>
      </xdr:nvSpPr>
      <xdr:spPr bwMode="auto">
        <a:xfrm>
          <a:off x="2657475" y="4805363"/>
          <a:ext cx="2447925" cy="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295275</xdr:colOff>
      <xdr:row>28</xdr:row>
      <xdr:rowOff>76200</xdr:rowOff>
    </xdr:from>
    <xdr:to>
      <xdr:col>15</xdr:col>
      <xdr:colOff>485775</xdr:colOff>
      <xdr:row>28</xdr:row>
      <xdr:rowOff>85725</xdr:rowOff>
    </xdr:to>
    <xdr:sp macro="" textlink="">
      <xdr:nvSpPr>
        <xdr:cNvPr id="3" name="Line 2">
          <a:extLst>
            <a:ext uri="{FF2B5EF4-FFF2-40B4-BE49-F238E27FC236}">
              <a16:creationId xmlns:a16="http://schemas.microsoft.com/office/drawing/2014/main" id="{D7FEE518-6E2E-4C10-BECB-F5B8588373B9}"/>
            </a:ext>
          </a:extLst>
        </xdr:cNvPr>
        <xdr:cNvSpPr>
          <a:spLocks noChangeShapeType="1"/>
        </xdr:cNvSpPr>
      </xdr:nvSpPr>
      <xdr:spPr bwMode="auto">
        <a:xfrm flipV="1">
          <a:off x="8181975" y="4691063"/>
          <a:ext cx="3043238" cy="9525"/>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381000</xdr:colOff>
      <xdr:row>4</xdr:row>
      <xdr:rowOff>219075</xdr:rowOff>
    </xdr:from>
    <xdr:to>
      <xdr:col>9</xdr:col>
      <xdr:colOff>400050</xdr:colOff>
      <xdr:row>21</xdr:row>
      <xdr:rowOff>95250</xdr:rowOff>
    </xdr:to>
    <xdr:sp macro="" textlink="">
      <xdr:nvSpPr>
        <xdr:cNvPr id="4" name="Line 3">
          <a:extLst>
            <a:ext uri="{FF2B5EF4-FFF2-40B4-BE49-F238E27FC236}">
              <a16:creationId xmlns:a16="http://schemas.microsoft.com/office/drawing/2014/main" id="{9C38CC00-1D32-4AFF-9F8B-5A8C59937EFD}"/>
            </a:ext>
          </a:extLst>
        </xdr:cNvPr>
        <xdr:cNvSpPr>
          <a:spLocks noChangeShapeType="1"/>
        </xdr:cNvSpPr>
      </xdr:nvSpPr>
      <xdr:spPr bwMode="auto">
        <a:xfrm>
          <a:off x="6296025" y="871538"/>
          <a:ext cx="19050" cy="2700337"/>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428625</xdr:colOff>
      <xdr:row>34</xdr:row>
      <xdr:rowOff>38100</xdr:rowOff>
    </xdr:from>
    <xdr:to>
      <xdr:col>9</xdr:col>
      <xdr:colOff>466725</xdr:colOff>
      <xdr:row>52</xdr:row>
      <xdr:rowOff>9525</xdr:rowOff>
    </xdr:to>
    <xdr:sp macro="" textlink="">
      <xdr:nvSpPr>
        <xdr:cNvPr id="5" name="Line 4">
          <a:extLst>
            <a:ext uri="{FF2B5EF4-FFF2-40B4-BE49-F238E27FC236}">
              <a16:creationId xmlns:a16="http://schemas.microsoft.com/office/drawing/2014/main" id="{1115264B-635B-4E37-8608-25CF7C08B746}"/>
            </a:ext>
          </a:extLst>
        </xdr:cNvPr>
        <xdr:cNvSpPr>
          <a:spLocks noChangeShapeType="1"/>
        </xdr:cNvSpPr>
      </xdr:nvSpPr>
      <xdr:spPr bwMode="auto">
        <a:xfrm flipH="1" flipV="1">
          <a:off x="6343650" y="5643563"/>
          <a:ext cx="38100" cy="289560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31.xml><?xml version="1.0" encoding="utf-8"?>
<xdr:wsDr xmlns:xdr="http://schemas.openxmlformats.org/drawingml/2006/spreadsheetDrawing" xmlns:a="http://schemas.openxmlformats.org/drawingml/2006/main">
  <xdr:absoluteAnchor>
    <xdr:pos x="0" y="0"/>
    <xdr:ext cx="18582736" cy="12130896"/>
    <xdr:graphicFrame macro="">
      <xdr:nvGraphicFramePr>
        <xdr:cNvPr id="2" name="Chart 1">
          <a:extLst>
            <a:ext uri="{FF2B5EF4-FFF2-40B4-BE49-F238E27FC236}">
              <a16:creationId xmlns:a16="http://schemas.microsoft.com/office/drawing/2014/main" id="{00000000-0008-0000-2E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2.xml><?xml version="1.0" encoding="utf-8"?>
<xdr:wsDr xmlns:xdr="http://schemas.openxmlformats.org/drawingml/2006/spreadsheetDrawing" xmlns:a="http://schemas.openxmlformats.org/drawingml/2006/main">
  <xdr:absoluteAnchor>
    <xdr:pos x="0" y="0"/>
    <xdr:ext cx="18582736" cy="12130896"/>
    <xdr:graphicFrame macro="">
      <xdr:nvGraphicFramePr>
        <xdr:cNvPr id="2" name="Chart 1">
          <a:extLst>
            <a:ext uri="{FF2B5EF4-FFF2-40B4-BE49-F238E27FC236}">
              <a16:creationId xmlns:a16="http://schemas.microsoft.com/office/drawing/2014/main" id="{00000000-0008-0000-2F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3.xml><?xml version="1.0" encoding="utf-8"?>
<xdr:wsDr xmlns:xdr="http://schemas.openxmlformats.org/drawingml/2006/spreadsheetDrawing" xmlns:a="http://schemas.openxmlformats.org/drawingml/2006/main">
  <xdr:absoluteAnchor>
    <xdr:pos x="0" y="0"/>
    <xdr:ext cx="18582736" cy="12130896"/>
    <xdr:graphicFrame macro="">
      <xdr:nvGraphicFramePr>
        <xdr:cNvPr id="2" name="Chart 1">
          <a:extLst>
            <a:ext uri="{FF2B5EF4-FFF2-40B4-BE49-F238E27FC236}">
              <a16:creationId xmlns:a16="http://schemas.microsoft.com/office/drawing/2014/main" id="{00000000-0008-0000-31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https://uowtsd-my.sharepoint.com/personal/d_holley_uwtsd_ac_uk/Documents/Swansea/Info%20and%20Presentation%20Material/Systems%20Engineering/New%20Level%205/Junk%20and%20spares/Spreadheet%20for%20shell%20Completed%20(DAH%2010_8_18).xlsx" TargetMode="External"/><Relationship Id="rId1" Type="http://schemas.openxmlformats.org/officeDocument/2006/relationships/externalLinkPath" Target="Junk%20and%20spares/Spreadheet%20for%20shell%20Completed%20(DAH%2010_8_1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Design Book Title"/>
      <sheetName val="Requirements Set"/>
      <sheetName val="Design QFD 1"/>
      <sheetName val="Required Functionality"/>
      <sheetName val="Concept"/>
      <sheetName val="Pairwise comparison"/>
      <sheetName val="Functional Metrics"/>
      <sheetName val="Functional Importances Graph"/>
      <sheetName val="Function Means Analysis"/>
      <sheetName val=" System Pugh"/>
      <sheetName val="Design QFD 2"/>
      <sheetName val="QFD2 Body"/>
      <sheetName val="Feature Importances Chart"/>
      <sheetName val="Prime P Diagram (Given)"/>
      <sheetName val="Prime &quot;What Why&quot;"/>
      <sheetName val="Control factors Chart"/>
      <sheetName val="Noise Factors Chart"/>
      <sheetName val="P-Diagram 2 (Derived)"/>
      <sheetName val="What Why 2"/>
      <sheetName val="P-Diagram 3 (Target Defeat)"/>
      <sheetName val="what why 3 (Target Defeat)"/>
      <sheetName val="What Why 3.1 (Building)"/>
      <sheetName val="What Why 3.2 (Human)"/>
      <sheetName val="P Diagram Component"/>
      <sheetName val="What Why Component"/>
      <sheetName val="Manufacturing Requirements"/>
      <sheetName val="Process Map "/>
      <sheetName val="Manufacturing QFD 1"/>
      <sheetName val="Process Importances Chart"/>
      <sheetName val="Sheet2"/>
      <sheetName val="QFD 2 Manufacturing"/>
      <sheetName val="Means importance"/>
      <sheetName val="Process FMA"/>
      <sheetName val="Process Pugh"/>
      <sheetName val="QFD 3"/>
      <sheetName val="Technique Importances Chart"/>
      <sheetName val="1st Key P Diagram"/>
      <sheetName val="1st Key  &quot;What Why&quot;"/>
      <sheetName val="1st Key Controls Chart"/>
      <sheetName val="1st Key Noise Chart"/>
      <sheetName val="1st QFD4"/>
      <sheetName val="QFD 4 Importances Chart"/>
      <sheetName val="2nd Key P Diag"/>
      <sheetName val="2nd Key What Why"/>
      <sheetName val="2nd Key Controls Chart"/>
      <sheetName val="2nd Key Noise Chart"/>
      <sheetName val="2nd QFD 4 "/>
      <sheetName val="2nd QFD 4 Importance Charts"/>
    </sheetNames>
    <sheetDataSet>
      <sheetData sheetId="0">
        <row r="10">
          <cell r="C10" t="str">
            <v xml:space="preserve"> HESH Example for course</v>
          </cell>
        </row>
      </sheetData>
      <sheetData sheetId="1" refreshError="1"/>
      <sheetData sheetId="2" refreshError="1"/>
      <sheetData sheetId="3" refreshError="1"/>
      <sheetData sheetId="4" refreshError="1"/>
      <sheetData sheetId="5">
        <row r="4">
          <cell r="B4" t="str">
            <v>Range</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ow r="9">
          <cell r="B9" t="str">
            <v>Coolant type</v>
          </cell>
          <cell r="X9">
            <v>18</v>
          </cell>
        </row>
        <row r="10">
          <cell r="B10" t="str">
            <v>Coolant Concentration</v>
          </cell>
          <cell r="X10">
            <v>153</v>
          </cell>
        </row>
        <row r="11">
          <cell r="B11" t="str">
            <v>Coolant flow rate</v>
          </cell>
          <cell r="X11">
            <v>288</v>
          </cell>
        </row>
        <row r="12">
          <cell r="B12" t="str">
            <v>Vice type</v>
          </cell>
          <cell r="X12">
            <v>30</v>
          </cell>
        </row>
        <row r="13">
          <cell r="B13" t="str">
            <v>Vice pressure</v>
          </cell>
          <cell r="X13">
            <v>105</v>
          </cell>
        </row>
        <row r="14">
          <cell r="B14" t="str">
            <v>Spin rate</v>
          </cell>
          <cell r="X14">
            <v>162</v>
          </cell>
        </row>
        <row r="15">
          <cell r="B15" t="str">
            <v>Tool Type</v>
          </cell>
          <cell r="X15">
            <v>117</v>
          </cell>
        </row>
        <row r="16">
          <cell r="B16" t="str">
            <v>Feed rate</v>
          </cell>
          <cell r="X16">
            <v>135</v>
          </cell>
        </row>
        <row r="17">
          <cell r="X17">
            <v>0</v>
          </cell>
        </row>
        <row r="18">
          <cell r="X18">
            <v>0</v>
          </cell>
        </row>
      </sheetData>
      <sheetData sheetId="44" refreshError="1"/>
      <sheetData sheetId="45" refreshError="1"/>
      <sheetData sheetId="46">
        <row r="4">
          <cell r="L4" t="str">
            <v>SPC</v>
          </cell>
          <cell r="M4" t="str">
            <v>Smart tools</v>
          </cell>
          <cell r="N4" t="str">
            <v>Speed sensor</v>
          </cell>
          <cell r="O4" t="str">
            <v>Feed rate sensor</v>
          </cell>
          <cell r="P4" t="str">
            <v>PM Schedule</v>
          </cell>
          <cell r="Q4" t="str">
            <v>QA on incoming coolant</v>
          </cell>
          <cell r="R4" t="str">
            <v>C of C on coolant</v>
          </cell>
          <cell r="S4" t="str">
            <v>Approved supplier on coolant</v>
          </cell>
          <cell r="T4" t="str">
            <v>Flow ratre monitor for coolant</v>
          </cell>
          <cell r="U4" t="str">
            <v>SOP</v>
          </cell>
          <cell r="V4" t="str">
            <v>Training</v>
          </cell>
        </row>
        <row r="16">
          <cell r="L16">
            <v>3078</v>
          </cell>
          <cell r="M16">
            <v>2187</v>
          </cell>
          <cell r="N16">
            <v>324</v>
          </cell>
          <cell r="O16">
            <v>324</v>
          </cell>
          <cell r="P16">
            <v>3078</v>
          </cell>
          <cell r="Q16">
            <v>729</v>
          </cell>
          <cell r="R16">
            <v>243</v>
          </cell>
          <cell r="S16">
            <v>243</v>
          </cell>
          <cell r="T16">
            <v>729</v>
          </cell>
          <cell r="U16">
            <v>3321</v>
          </cell>
          <cell r="V16">
            <v>3321</v>
          </cell>
        </row>
      </sheetData>
      <sheetData sheetId="47"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5.bin"/></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11.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drawing" Target="../drawings/drawing13.xml"/></Relationships>
</file>

<file path=xl/worksheets/_rels/sheet18.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drawing" Target="../drawings/drawing14.xml"/></Relationships>
</file>

<file path=xl/worksheets/_rels/sheet19.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drawing" Target="../drawings/drawing15.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22.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drawing" Target="../drawings/drawing18.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21.xml"/><Relationship Id="rId1" Type="http://schemas.openxmlformats.org/officeDocument/2006/relationships/printerSettings" Target="../printerSettings/printerSettings6.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7.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31.xml.rels><?xml version="1.0" encoding="UTF-8" standalone="yes"?>
<Relationships xmlns="http://schemas.openxmlformats.org/package/2006/relationships"><Relationship Id="rId2" Type="http://schemas.openxmlformats.org/officeDocument/2006/relationships/comments" Target="../comments8.xml"/><Relationship Id="rId1" Type="http://schemas.openxmlformats.org/officeDocument/2006/relationships/vmlDrawing" Target="../drawings/vmlDrawing9.vml"/></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10.bin"/></Relationships>
</file>

<file path=xl/worksheets/_rels/sheet34.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10.vml"/><Relationship Id="rId1" Type="http://schemas.openxmlformats.org/officeDocument/2006/relationships/printerSettings" Target="../printerSettings/printerSettings11.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37.xml.rels><?xml version="1.0" encoding="UTF-8" standalone="yes"?>
<Relationships xmlns="http://schemas.openxmlformats.org/package/2006/relationships"><Relationship Id="rId2" Type="http://schemas.openxmlformats.org/officeDocument/2006/relationships/comments" Target="../comments10.xml"/><Relationship Id="rId1" Type="http://schemas.openxmlformats.org/officeDocument/2006/relationships/vmlDrawing" Target="../drawings/vmlDrawing1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R18"/>
  <sheetViews>
    <sheetView showGridLines="0" showRowColHeaders="0" topLeftCell="A60" zoomScale="80" zoomScaleNormal="80" workbookViewId="0">
      <selection activeCell="C10" sqref="C10:R12"/>
    </sheetView>
  </sheetViews>
  <sheetFormatPr defaultColWidth="8.796875" defaultRowHeight="12.75" x14ac:dyDescent="0.35"/>
  <sheetData>
    <row r="1" spans="1:18" x14ac:dyDescent="0.35">
      <c r="A1" s="51" t="s">
        <v>84</v>
      </c>
      <c r="H1" s="593"/>
      <c r="I1" s="593"/>
      <c r="J1" s="593"/>
      <c r="K1" s="593"/>
    </row>
    <row r="2" spans="1:18" x14ac:dyDescent="0.35">
      <c r="A2" s="51" t="s">
        <v>85</v>
      </c>
    </row>
    <row r="3" spans="1:18" ht="13.5" x14ac:dyDescent="0.35">
      <c r="F3" s="286"/>
    </row>
    <row r="4" spans="1:18" ht="12.75" customHeight="1" thickBot="1" x14ac:dyDescent="0.4"/>
    <row r="5" spans="1:18" ht="6" customHeight="1" x14ac:dyDescent="0.35">
      <c r="C5" s="594" t="s">
        <v>86</v>
      </c>
      <c r="D5" s="595"/>
      <c r="E5" s="595"/>
      <c r="F5" s="595"/>
      <c r="G5" s="595"/>
      <c r="H5" s="595"/>
      <c r="I5" s="595"/>
      <c r="J5" s="595"/>
      <c r="K5" s="595"/>
      <c r="L5" s="595"/>
      <c r="M5" s="595"/>
      <c r="N5" s="595"/>
      <c r="O5" s="595"/>
      <c r="P5" s="595"/>
      <c r="Q5" s="595"/>
      <c r="R5" s="596"/>
    </row>
    <row r="6" spans="1:18" x14ac:dyDescent="0.35">
      <c r="C6" s="597"/>
      <c r="D6" s="598"/>
      <c r="E6" s="598"/>
      <c r="F6" s="598"/>
      <c r="G6" s="598"/>
      <c r="H6" s="598"/>
      <c r="I6" s="598"/>
      <c r="J6" s="598"/>
      <c r="K6" s="598"/>
      <c r="L6" s="598"/>
      <c r="M6" s="598"/>
      <c r="N6" s="598"/>
      <c r="O6" s="598"/>
      <c r="P6" s="598"/>
      <c r="Q6" s="598"/>
      <c r="R6" s="599"/>
    </row>
    <row r="7" spans="1:18" ht="5.25" customHeight="1" thickBot="1" x14ac:dyDescent="0.4">
      <c r="C7" s="600"/>
      <c r="D7" s="601"/>
      <c r="E7" s="601"/>
      <c r="F7" s="601"/>
      <c r="G7" s="601"/>
      <c r="H7" s="601"/>
      <c r="I7" s="601"/>
      <c r="J7" s="601"/>
      <c r="K7" s="601"/>
      <c r="L7" s="601"/>
      <c r="M7" s="601"/>
      <c r="N7" s="601"/>
      <c r="O7" s="601"/>
      <c r="P7" s="601"/>
      <c r="Q7" s="601"/>
      <c r="R7" s="602"/>
    </row>
    <row r="9" spans="1:18" ht="13.15" thickBot="1" x14ac:dyDescent="0.4"/>
    <row r="10" spans="1:18" ht="12.75" customHeight="1" x14ac:dyDescent="0.35">
      <c r="C10" s="603" t="s">
        <v>87</v>
      </c>
      <c r="D10" s="604"/>
      <c r="E10" s="604"/>
      <c r="F10" s="604"/>
      <c r="G10" s="604"/>
      <c r="H10" s="604"/>
      <c r="I10" s="604"/>
      <c r="J10" s="604"/>
      <c r="K10" s="604"/>
      <c r="L10" s="604"/>
      <c r="M10" s="604"/>
      <c r="N10" s="604"/>
      <c r="O10" s="604"/>
      <c r="P10" s="604"/>
      <c r="Q10" s="604"/>
      <c r="R10" s="605"/>
    </row>
    <row r="11" spans="1:18" ht="12.75" customHeight="1" x14ac:dyDescent="0.35">
      <c r="C11" s="606"/>
      <c r="D11" s="607"/>
      <c r="E11" s="607"/>
      <c r="F11" s="607"/>
      <c r="G11" s="607"/>
      <c r="H11" s="607"/>
      <c r="I11" s="607"/>
      <c r="J11" s="607"/>
      <c r="K11" s="607"/>
      <c r="L11" s="607"/>
      <c r="M11" s="607"/>
      <c r="N11" s="607"/>
      <c r="O11" s="607"/>
      <c r="P11" s="607"/>
      <c r="Q11" s="607"/>
      <c r="R11" s="608"/>
    </row>
    <row r="12" spans="1:18" ht="13.5" customHeight="1" thickBot="1" x14ac:dyDescent="0.4">
      <c r="C12" s="609"/>
      <c r="D12" s="610"/>
      <c r="E12" s="610"/>
      <c r="F12" s="610"/>
      <c r="G12" s="610"/>
      <c r="H12" s="610"/>
      <c r="I12" s="610"/>
      <c r="J12" s="610"/>
      <c r="K12" s="610"/>
      <c r="L12" s="610"/>
      <c r="M12" s="610"/>
      <c r="N12" s="610"/>
      <c r="O12" s="610"/>
      <c r="P12" s="610"/>
      <c r="Q12" s="610"/>
      <c r="R12" s="611"/>
    </row>
    <row r="14" spans="1:18" ht="13.15" thickBot="1" x14ac:dyDescent="0.4"/>
    <row r="15" spans="1:18" ht="13.15" thickBot="1" x14ac:dyDescent="0.4">
      <c r="C15" s="612" t="s">
        <v>56</v>
      </c>
      <c r="D15" s="613"/>
      <c r="E15" s="613"/>
      <c r="F15" s="613"/>
      <c r="G15" s="613"/>
      <c r="H15" s="613"/>
      <c r="I15" s="613"/>
      <c r="J15" s="613"/>
      <c r="K15" s="613"/>
      <c r="L15" s="614"/>
      <c r="M15" s="612" t="s">
        <v>57</v>
      </c>
      <c r="N15" s="613"/>
      <c r="O15" s="614"/>
      <c r="P15" s="612" t="s">
        <v>58</v>
      </c>
      <c r="Q15" s="613"/>
      <c r="R15" s="614"/>
    </row>
    <row r="16" spans="1:18" x14ac:dyDescent="0.35">
      <c r="C16" s="615" t="s">
        <v>81</v>
      </c>
      <c r="D16" s="616"/>
      <c r="E16" s="616"/>
      <c r="F16" s="616"/>
      <c r="G16" s="616"/>
      <c r="H16" s="616"/>
      <c r="I16" s="616"/>
      <c r="J16" s="616"/>
      <c r="K16" s="616"/>
      <c r="L16" s="617"/>
      <c r="M16" s="615"/>
      <c r="N16" s="616"/>
      <c r="O16" s="617"/>
      <c r="P16" s="624" t="s">
        <v>82</v>
      </c>
      <c r="Q16" s="625"/>
      <c r="R16" s="626"/>
    </row>
    <row r="17" spans="3:18" x14ac:dyDescent="0.35">
      <c r="C17" s="618"/>
      <c r="D17" s="619"/>
      <c r="E17" s="619"/>
      <c r="F17" s="619"/>
      <c r="G17" s="619"/>
      <c r="H17" s="619"/>
      <c r="I17" s="619"/>
      <c r="J17" s="619"/>
      <c r="K17" s="619"/>
      <c r="L17" s="620"/>
      <c r="M17" s="618"/>
      <c r="N17" s="619"/>
      <c r="O17" s="620"/>
      <c r="P17" s="627"/>
      <c r="Q17" s="628"/>
      <c r="R17" s="629"/>
    </row>
    <row r="18" spans="3:18" ht="13.15" thickBot="1" x14ac:dyDescent="0.4">
      <c r="C18" s="621"/>
      <c r="D18" s="622"/>
      <c r="E18" s="622"/>
      <c r="F18" s="622"/>
      <c r="G18" s="622"/>
      <c r="H18" s="622"/>
      <c r="I18" s="622"/>
      <c r="J18" s="622"/>
      <c r="K18" s="622"/>
      <c r="L18" s="623"/>
      <c r="M18" s="621"/>
      <c r="N18" s="622"/>
      <c r="O18" s="623"/>
      <c r="P18" s="630"/>
      <c r="Q18" s="631"/>
      <c r="R18" s="632"/>
    </row>
  </sheetData>
  <mergeCells count="9">
    <mergeCell ref="H1:K1"/>
    <mergeCell ref="C5:R7"/>
    <mergeCell ref="C10:R12"/>
    <mergeCell ref="C15:L15"/>
    <mergeCell ref="C16:L18"/>
    <mergeCell ref="M15:O15"/>
    <mergeCell ref="M16:O18"/>
    <mergeCell ref="P15:R15"/>
    <mergeCell ref="P16:R18"/>
  </mergeCells>
  <phoneticPr fontId="2" type="noConversion"/>
  <pageMargins left="0.75" right="0.75" top="1" bottom="1" header="0.5" footer="0.5"/>
  <headerFooter alignWithMargins="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9" tint="0.79998168889431442"/>
  </sheetPr>
  <dimension ref="A1:E45"/>
  <sheetViews>
    <sheetView zoomScaleNormal="100" workbookViewId="0">
      <selection activeCell="D29" sqref="D29:D31"/>
    </sheetView>
  </sheetViews>
  <sheetFormatPr defaultColWidth="9.19921875" defaultRowHeight="12.75" x14ac:dyDescent="0.35"/>
  <cols>
    <col min="1" max="1" width="16.46484375" customWidth="1"/>
    <col min="2" max="2" width="22" customWidth="1"/>
    <col min="3" max="3" width="14.796875" customWidth="1"/>
    <col min="4" max="4" width="107.6640625" customWidth="1"/>
    <col min="5" max="5" width="36.19921875" customWidth="1"/>
    <col min="6" max="6" width="28" customWidth="1"/>
  </cols>
  <sheetData>
    <row r="1" spans="1:5" x14ac:dyDescent="0.35">
      <c r="A1" s="283" t="s">
        <v>79</v>
      </c>
    </row>
    <row r="3" spans="1:5" ht="13.15" thickBot="1" x14ac:dyDescent="0.4"/>
    <row r="4" spans="1:5" s="8" customFormat="1" ht="13.5" thickBot="1" x14ac:dyDescent="0.45">
      <c r="B4" s="520" t="s">
        <v>0</v>
      </c>
      <c r="C4" s="539" t="s">
        <v>676</v>
      </c>
      <c r="D4" s="521" t="s">
        <v>1</v>
      </c>
      <c r="E4" s="520" t="s">
        <v>523</v>
      </c>
    </row>
    <row r="5" spans="1:5" ht="13.5" x14ac:dyDescent="0.35">
      <c r="B5" s="522" t="s">
        <v>677</v>
      </c>
      <c r="C5" s="523" t="s">
        <v>678</v>
      </c>
      <c r="D5" s="524"/>
      <c r="E5" s="525"/>
    </row>
    <row r="6" spans="1:5" ht="13.15" customHeight="1" x14ac:dyDescent="0.35">
      <c r="B6" s="526"/>
      <c r="C6" s="527"/>
      <c r="D6" s="527" t="s">
        <v>679</v>
      </c>
      <c r="E6" s="528" t="s">
        <v>680</v>
      </c>
    </row>
    <row r="7" spans="1:5" ht="13.5" x14ac:dyDescent="0.35">
      <c r="B7" s="526"/>
      <c r="C7" s="527"/>
      <c r="D7" s="527" t="s">
        <v>681</v>
      </c>
      <c r="E7" s="528" t="s">
        <v>680</v>
      </c>
    </row>
    <row r="8" spans="1:5" ht="13.5" x14ac:dyDescent="0.35">
      <c r="B8" s="526"/>
      <c r="C8" s="527"/>
      <c r="D8" s="527" t="s">
        <v>682</v>
      </c>
      <c r="E8" s="528" t="s">
        <v>680</v>
      </c>
    </row>
    <row r="9" spans="1:5" ht="13.5" x14ac:dyDescent="0.35">
      <c r="B9" s="526"/>
      <c r="C9" s="527"/>
      <c r="D9" s="527" t="s">
        <v>683</v>
      </c>
      <c r="E9" s="528" t="s">
        <v>684</v>
      </c>
    </row>
    <row r="10" spans="1:5" ht="13.5" x14ac:dyDescent="0.35">
      <c r="B10" s="526" t="s">
        <v>685</v>
      </c>
      <c r="C10" s="527"/>
      <c r="D10" s="527"/>
      <c r="E10" s="528"/>
    </row>
    <row r="11" spans="1:5" ht="13.5" x14ac:dyDescent="0.35">
      <c r="B11" s="526"/>
      <c r="C11" s="527"/>
      <c r="D11" s="529" t="s">
        <v>686</v>
      </c>
      <c r="E11" s="528" t="s">
        <v>680</v>
      </c>
    </row>
    <row r="12" spans="1:5" ht="13.5" x14ac:dyDescent="0.35">
      <c r="B12" s="526"/>
      <c r="C12" s="527"/>
      <c r="D12" s="529" t="s">
        <v>687</v>
      </c>
      <c r="E12" s="525" t="s">
        <v>680</v>
      </c>
    </row>
    <row r="13" spans="1:5" ht="13.5" x14ac:dyDescent="0.35">
      <c r="B13" s="526"/>
      <c r="C13" s="527" t="s">
        <v>688</v>
      </c>
      <c r="D13" s="530" t="s">
        <v>689</v>
      </c>
      <c r="E13" s="525" t="s">
        <v>680</v>
      </c>
    </row>
    <row r="14" spans="1:5" ht="13.5" x14ac:dyDescent="0.35">
      <c r="B14" s="526" t="s">
        <v>88</v>
      </c>
      <c r="C14" s="527" t="s">
        <v>690</v>
      </c>
      <c r="D14" s="529"/>
      <c r="E14" s="525"/>
    </row>
    <row r="15" spans="1:5" ht="13.5" x14ac:dyDescent="0.35">
      <c r="B15" s="526"/>
      <c r="C15" s="527" t="s">
        <v>690</v>
      </c>
      <c r="D15" s="529" t="s">
        <v>691</v>
      </c>
      <c r="E15" s="525" t="s">
        <v>680</v>
      </c>
    </row>
    <row r="16" spans="1:5" ht="13.5" x14ac:dyDescent="0.35">
      <c r="B16" s="526"/>
      <c r="C16" s="527" t="s">
        <v>690</v>
      </c>
      <c r="D16" s="529" t="s">
        <v>692</v>
      </c>
      <c r="E16" s="525" t="s">
        <v>680</v>
      </c>
    </row>
    <row r="17" spans="2:5" ht="13.5" x14ac:dyDescent="0.35">
      <c r="B17" s="526"/>
      <c r="C17" s="527"/>
      <c r="D17" s="529" t="s">
        <v>693</v>
      </c>
      <c r="E17" s="525" t="s">
        <v>680</v>
      </c>
    </row>
    <row r="18" spans="2:5" ht="13.5" x14ac:dyDescent="0.35">
      <c r="B18" s="526" t="s">
        <v>694</v>
      </c>
      <c r="C18" s="527"/>
      <c r="D18" s="529"/>
      <c r="E18" s="525"/>
    </row>
    <row r="19" spans="2:5" ht="13.5" x14ac:dyDescent="0.35">
      <c r="B19" s="526"/>
      <c r="C19" s="527"/>
      <c r="D19" s="529" t="s">
        <v>695</v>
      </c>
      <c r="E19" s="525" t="s">
        <v>680</v>
      </c>
    </row>
    <row r="20" spans="2:5" ht="13.5" x14ac:dyDescent="0.35">
      <c r="B20" s="526"/>
      <c r="C20" s="527"/>
      <c r="D20" s="529"/>
      <c r="E20" s="525"/>
    </row>
    <row r="21" spans="2:5" x14ac:dyDescent="0.35">
      <c r="B21" s="526" t="s">
        <v>696</v>
      </c>
      <c r="C21" s="527"/>
      <c r="D21" s="524"/>
      <c r="E21" s="531"/>
    </row>
    <row r="22" spans="2:5" ht="13.5" x14ac:dyDescent="0.35">
      <c r="B22" s="526"/>
      <c r="C22" s="527" t="s">
        <v>697</v>
      </c>
      <c r="D22" s="529" t="s">
        <v>698</v>
      </c>
      <c r="E22" s="531" t="s">
        <v>680</v>
      </c>
    </row>
    <row r="23" spans="2:5" ht="13.5" x14ac:dyDescent="0.35">
      <c r="B23" s="526"/>
      <c r="C23" s="527" t="s">
        <v>697</v>
      </c>
      <c r="D23" s="529" t="s">
        <v>699</v>
      </c>
      <c r="E23" s="531" t="s">
        <v>680</v>
      </c>
    </row>
    <row r="24" spans="2:5" ht="13.5" x14ac:dyDescent="0.35">
      <c r="B24" s="526"/>
      <c r="C24" s="527" t="s">
        <v>697</v>
      </c>
      <c r="D24" s="529" t="s">
        <v>700</v>
      </c>
      <c r="E24" s="531" t="s">
        <v>680</v>
      </c>
    </row>
    <row r="25" spans="2:5" ht="13.5" x14ac:dyDescent="0.35">
      <c r="B25" s="526"/>
      <c r="C25" s="527" t="s">
        <v>697</v>
      </c>
      <c r="D25" s="529" t="s">
        <v>701</v>
      </c>
      <c r="E25" s="531" t="s">
        <v>680</v>
      </c>
    </row>
    <row r="26" spans="2:5" ht="13.5" x14ac:dyDescent="0.35">
      <c r="B26" s="525"/>
      <c r="C26" s="527" t="s">
        <v>697</v>
      </c>
      <c r="D26" s="529" t="s">
        <v>702</v>
      </c>
      <c r="E26" s="531" t="s">
        <v>680</v>
      </c>
    </row>
    <row r="27" spans="2:5" ht="13.5" x14ac:dyDescent="0.35">
      <c r="B27" s="532"/>
      <c r="C27" s="527" t="s">
        <v>697</v>
      </c>
      <c r="D27" s="529" t="s">
        <v>703</v>
      </c>
      <c r="E27" s="525" t="s">
        <v>680</v>
      </c>
    </row>
    <row r="28" spans="2:5" ht="13.5" x14ac:dyDescent="0.35">
      <c r="B28" s="525" t="s">
        <v>704</v>
      </c>
      <c r="C28" s="529"/>
      <c r="D28" s="529"/>
      <c r="E28" s="525"/>
    </row>
    <row r="29" spans="2:5" ht="13.5" x14ac:dyDescent="0.35">
      <c r="B29" s="525"/>
      <c r="C29" s="529" t="s">
        <v>705</v>
      </c>
      <c r="D29" s="529" t="s">
        <v>706</v>
      </c>
      <c r="E29" s="525" t="s">
        <v>680</v>
      </c>
    </row>
    <row r="30" spans="2:5" ht="13.5" x14ac:dyDescent="0.35">
      <c r="B30" s="525"/>
      <c r="C30" s="529" t="s">
        <v>705</v>
      </c>
      <c r="D30" s="529" t="s">
        <v>707</v>
      </c>
      <c r="E30" s="525" t="s">
        <v>680</v>
      </c>
    </row>
    <row r="31" spans="2:5" ht="13.5" x14ac:dyDescent="0.35">
      <c r="B31" s="525"/>
      <c r="C31" s="529" t="s">
        <v>705</v>
      </c>
      <c r="D31" s="529" t="s">
        <v>708</v>
      </c>
      <c r="E31" s="525" t="s">
        <v>680</v>
      </c>
    </row>
    <row r="32" spans="2:5" ht="13.5" x14ac:dyDescent="0.35">
      <c r="B32" s="525"/>
      <c r="C32" s="529"/>
      <c r="D32" s="529"/>
      <c r="E32" s="525"/>
    </row>
    <row r="33" spans="2:5" ht="13.15" x14ac:dyDescent="0.4">
      <c r="B33" s="533"/>
      <c r="C33" s="534"/>
      <c r="D33" s="266"/>
      <c r="E33" s="535"/>
    </row>
    <row r="34" spans="2:5" ht="13.5" x14ac:dyDescent="0.35">
      <c r="B34" s="525"/>
      <c r="C34" s="529"/>
      <c r="D34" s="529"/>
      <c r="E34" s="525"/>
    </row>
    <row r="35" spans="2:5" ht="13.5" x14ac:dyDescent="0.35">
      <c r="B35" s="525"/>
      <c r="C35" s="529"/>
      <c r="D35" s="529"/>
      <c r="E35" s="525"/>
    </row>
    <row r="36" spans="2:5" ht="13.5" x14ac:dyDescent="0.35">
      <c r="B36" s="525"/>
      <c r="C36" s="529"/>
      <c r="D36" s="529"/>
      <c r="E36" s="525"/>
    </row>
    <row r="37" spans="2:5" ht="13.5" x14ac:dyDescent="0.35">
      <c r="B37" s="525"/>
      <c r="C37" s="529"/>
      <c r="D37" s="529"/>
      <c r="E37" s="525"/>
    </row>
    <row r="38" spans="2:5" ht="13.5" x14ac:dyDescent="0.35">
      <c r="B38" s="525"/>
      <c r="C38" s="529"/>
      <c r="D38" s="529"/>
      <c r="E38" s="525"/>
    </row>
    <row r="39" spans="2:5" ht="13.5" x14ac:dyDescent="0.35">
      <c r="B39" s="525"/>
      <c r="C39" s="529"/>
      <c r="D39" s="529"/>
      <c r="E39" s="525"/>
    </row>
    <row r="40" spans="2:5" ht="13.5" x14ac:dyDescent="0.35">
      <c r="B40" s="525"/>
      <c r="C40" s="529"/>
      <c r="D40" s="529"/>
      <c r="E40" s="525"/>
    </row>
    <row r="41" spans="2:5" x14ac:dyDescent="0.35">
      <c r="B41" s="535"/>
      <c r="C41" s="266"/>
      <c r="D41" s="266"/>
      <c r="E41" s="535"/>
    </row>
    <row r="42" spans="2:5" ht="13.15" thickBot="1" x14ac:dyDescent="0.4">
      <c r="B42" s="536"/>
      <c r="C42" s="537"/>
      <c r="D42" s="537"/>
      <c r="E42" s="536"/>
    </row>
    <row r="43" spans="2:5" ht="13.5" x14ac:dyDescent="0.35">
      <c r="B43" s="538"/>
      <c r="C43" s="538"/>
      <c r="D43" s="25"/>
      <c r="E43" s="25"/>
    </row>
    <row r="44" spans="2:5" ht="13.5" x14ac:dyDescent="0.35">
      <c r="B44" s="538"/>
      <c r="C44" s="538"/>
      <c r="D44" s="25"/>
      <c r="E44" s="25"/>
    </row>
    <row r="45" spans="2:5" x14ac:dyDescent="0.35">
      <c r="B45" s="25"/>
      <c r="C45" s="25"/>
      <c r="D45" s="25"/>
      <c r="E45" s="25"/>
    </row>
  </sheetData>
  <phoneticPr fontId="2" type="noConversion"/>
  <dataValidations count="1">
    <dataValidation allowBlank="1" showInputMessage="1" showErrorMessage="1" prompt="use this sheet to capture the affinity diagram requirments for cascade to QFD1. Where performance target are known insert into the relevant How Much? column. Expand table to capture all requirments." sqref="A1" xr:uid="{7D99030E-0C93-4F60-B251-643BDB20A8E0}"/>
  </dataValidations>
  <pageMargins left="0.75" right="0.75" top="1" bottom="1" header="0.5" footer="0.5"/>
  <pageSetup paperSize="9" orientation="portrait" horizontalDpi="4294967293"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8290B0-6331-4C96-9A58-F15D40F5B51F}">
  <dimension ref="A1:AD240"/>
  <sheetViews>
    <sheetView topLeftCell="A3" zoomScale="70" zoomScaleNormal="70" workbookViewId="0">
      <selection activeCell="Y4" sqref="Y4:Y23"/>
    </sheetView>
  </sheetViews>
  <sheetFormatPr defaultColWidth="8.73046875" defaultRowHeight="12.75" x14ac:dyDescent="0.35"/>
  <cols>
    <col min="1" max="1" width="8.73046875" style="51"/>
    <col min="2" max="2" width="66" style="274" customWidth="1"/>
    <col min="3" max="3" width="8.59765625" style="555" customWidth="1"/>
    <col min="4" max="21" width="8.59765625" style="552" customWidth="1"/>
    <col min="22" max="22" width="8.59765625" style="556" customWidth="1"/>
    <col min="23" max="23" width="9.59765625" style="447" customWidth="1"/>
    <col min="24" max="24" width="5.73046875" style="447" customWidth="1"/>
    <col min="25" max="25" width="6.265625" style="51" customWidth="1"/>
    <col min="26" max="16384" width="8.73046875" style="51"/>
  </cols>
  <sheetData>
    <row r="1" spans="1:25" ht="13.15" thickBot="1" x14ac:dyDescent="0.4">
      <c r="C1" s="557"/>
      <c r="D1" s="558"/>
      <c r="E1" s="558"/>
      <c r="F1" s="558"/>
      <c r="G1" s="558"/>
      <c r="H1" s="558"/>
      <c r="I1" s="558"/>
      <c r="J1" s="558"/>
      <c r="K1" s="558"/>
      <c r="L1" s="558"/>
      <c r="M1" s="558"/>
      <c r="N1" s="558"/>
      <c r="O1" s="558"/>
      <c r="P1" s="558"/>
      <c r="Q1" s="558"/>
      <c r="R1" s="558"/>
      <c r="S1" s="558"/>
      <c r="T1" s="558"/>
      <c r="U1" s="558"/>
      <c r="V1" s="559"/>
    </row>
    <row r="2" spans="1:25" ht="13.15" thickBot="1" x14ac:dyDescent="0.4">
      <c r="A2" s="448"/>
      <c r="B2" s="546"/>
      <c r="C2" s="560">
        <v>1</v>
      </c>
      <c r="D2" s="561">
        <v>2</v>
      </c>
      <c r="E2" s="561">
        <v>3</v>
      </c>
      <c r="F2" s="561">
        <v>4</v>
      </c>
      <c r="G2" s="561">
        <v>5</v>
      </c>
      <c r="H2" s="561">
        <v>6</v>
      </c>
      <c r="I2" s="561">
        <v>7</v>
      </c>
      <c r="J2" s="561">
        <v>8</v>
      </c>
      <c r="K2" s="561">
        <v>9</v>
      </c>
      <c r="L2" s="561">
        <v>10</v>
      </c>
      <c r="M2" s="561">
        <v>11</v>
      </c>
      <c r="N2" s="561">
        <v>12</v>
      </c>
      <c r="O2" s="561">
        <v>13</v>
      </c>
      <c r="P2" s="561">
        <v>14</v>
      </c>
      <c r="Q2" s="561">
        <v>15</v>
      </c>
      <c r="R2" s="561">
        <v>16</v>
      </c>
      <c r="S2" s="561">
        <v>17</v>
      </c>
      <c r="T2" s="561">
        <v>18</v>
      </c>
      <c r="U2" s="561">
        <v>19</v>
      </c>
      <c r="V2" s="561">
        <v>20</v>
      </c>
      <c r="W2" s="547" t="s">
        <v>536</v>
      </c>
      <c r="X2" s="449"/>
      <c r="Y2" s="450" t="s">
        <v>536</v>
      </c>
    </row>
    <row r="3" spans="1:25" ht="408" thickBot="1" x14ac:dyDescent="0.4">
      <c r="A3" s="448"/>
      <c r="B3" s="573" t="s">
        <v>537</v>
      </c>
      <c r="C3" s="576" t="s">
        <v>679</v>
      </c>
      <c r="D3" s="577" t="s">
        <v>681</v>
      </c>
      <c r="E3" s="577" t="s">
        <v>682</v>
      </c>
      <c r="F3" s="577" t="s">
        <v>683</v>
      </c>
      <c r="G3" s="578" t="s">
        <v>686</v>
      </c>
      <c r="H3" s="578" t="s">
        <v>687</v>
      </c>
      <c r="I3" s="578" t="s">
        <v>689</v>
      </c>
      <c r="J3" s="578" t="s">
        <v>691</v>
      </c>
      <c r="K3" s="578" t="s">
        <v>692</v>
      </c>
      <c r="L3" s="578" t="s">
        <v>693</v>
      </c>
      <c r="M3" s="578" t="s">
        <v>695</v>
      </c>
      <c r="N3" s="578" t="s">
        <v>698</v>
      </c>
      <c r="O3" s="578" t="s">
        <v>699</v>
      </c>
      <c r="P3" s="578" t="s">
        <v>700</v>
      </c>
      <c r="Q3" s="578" t="s">
        <v>701</v>
      </c>
      <c r="R3" s="578" t="s">
        <v>702</v>
      </c>
      <c r="S3" s="578" t="s">
        <v>703</v>
      </c>
      <c r="T3" s="578" t="s">
        <v>706</v>
      </c>
      <c r="U3" s="578" t="s">
        <v>707</v>
      </c>
      <c r="V3" s="579" t="s">
        <v>708</v>
      </c>
      <c r="W3" s="548" t="s">
        <v>538</v>
      </c>
      <c r="X3" s="545" t="s">
        <v>539</v>
      </c>
      <c r="Y3" s="451" t="s">
        <v>540</v>
      </c>
    </row>
    <row r="4" spans="1:25" s="456" customFormat="1" ht="25.5" x14ac:dyDescent="0.35">
      <c r="A4" s="562">
        <v>1</v>
      </c>
      <c r="B4" s="574" t="s">
        <v>679</v>
      </c>
      <c r="C4" s="452">
        <v>1</v>
      </c>
      <c r="D4" s="453">
        <v>1</v>
      </c>
      <c r="E4" s="453">
        <v>1</v>
      </c>
      <c r="F4" s="453">
        <v>1</v>
      </c>
      <c r="G4" s="453">
        <v>5</v>
      </c>
      <c r="H4" s="453">
        <v>0.2</v>
      </c>
      <c r="I4" s="453">
        <v>0.5</v>
      </c>
      <c r="J4" s="453">
        <v>9</v>
      </c>
      <c r="K4" s="453">
        <v>2</v>
      </c>
      <c r="L4" s="453">
        <v>1</v>
      </c>
      <c r="M4" s="453">
        <v>1</v>
      </c>
      <c r="N4" s="453">
        <v>9</v>
      </c>
      <c r="O4" s="453">
        <v>5</v>
      </c>
      <c r="P4" s="453">
        <v>1</v>
      </c>
      <c r="Q4" s="453">
        <v>5</v>
      </c>
      <c r="R4" s="453">
        <v>5</v>
      </c>
      <c r="S4" s="453">
        <v>5</v>
      </c>
      <c r="T4" s="453">
        <v>2</v>
      </c>
      <c r="U4" s="453">
        <v>2</v>
      </c>
      <c r="V4" s="569">
        <v>1</v>
      </c>
      <c r="W4" s="549">
        <f>+C4*D4*E4*F4*G4*H4*I4*J4*K4*L4*M4*N4*O4*P4*Q4*R4*S4*T4*U4*V4</f>
        <v>202500</v>
      </c>
      <c r="X4" s="454">
        <f>POWER(W4,1/20)</f>
        <v>1.8421341401406111</v>
      </c>
      <c r="Y4" s="455">
        <f t="shared" ref="Y4:Y12" si="0">+X4/$X$24*$Y$24</f>
        <v>8.0779075764504977</v>
      </c>
    </row>
    <row r="5" spans="1:25" s="456" customFormat="1" ht="25.5" x14ac:dyDescent="0.35">
      <c r="A5" s="563">
        <v>2</v>
      </c>
      <c r="B5" s="540" t="s">
        <v>681</v>
      </c>
      <c r="C5" s="291">
        <v>1</v>
      </c>
      <c r="D5" s="553">
        <v>1</v>
      </c>
      <c r="E5" s="228">
        <v>1</v>
      </c>
      <c r="F5" s="228">
        <v>1</v>
      </c>
      <c r="G5" s="228">
        <v>5</v>
      </c>
      <c r="H5" s="228">
        <v>9</v>
      </c>
      <c r="I5" s="228">
        <v>5</v>
      </c>
      <c r="J5" s="228">
        <v>9</v>
      </c>
      <c r="K5" s="228">
        <v>5</v>
      </c>
      <c r="L5" s="228">
        <v>1</v>
      </c>
      <c r="M5" s="228">
        <v>1</v>
      </c>
      <c r="N5" s="228">
        <v>5</v>
      </c>
      <c r="O5" s="228">
        <v>5</v>
      </c>
      <c r="P5" s="228">
        <v>1</v>
      </c>
      <c r="Q5" s="228">
        <v>5</v>
      </c>
      <c r="R5" s="228">
        <v>1</v>
      </c>
      <c r="S5" s="228">
        <v>1</v>
      </c>
      <c r="T5" s="228">
        <v>2</v>
      </c>
      <c r="U5" s="228">
        <v>2</v>
      </c>
      <c r="V5" s="554">
        <v>1</v>
      </c>
      <c r="W5" s="550">
        <f t="shared" ref="W5:W23" si="1">+C5*D5*E5*F5*G5*H5*I5*J5*K5*L5*M5*N5*O5*P5*Q5*R5*S5*T5*U5*V5</f>
        <v>5062500</v>
      </c>
      <c r="X5" s="543">
        <f t="shared" ref="X5:X23" si="2">POWER(W5,1/20)</f>
        <v>2.1638056567183215</v>
      </c>
      <c r="Y5" s="455">
        <f t="shared" si="0"/>
        <v>9.4884632598129865</v>
      </c>
    </row>
    <row r="6" spans="1:25" s="456" customFormat="1" ht="25.5" x14ac:dyDescent="0.35">
      <c r="A6" s="563">
        <v>3</v>
      </c>
      <c r="B6" s="540" t="s">
        <v>682</v>
      </c>
      <c r="C6" s="291">
        <v>1</v>
      </c>
      <c r="D6" s="228">
        <v>1</v>
      </c>
      <c r="E6" s="553">
        <v>1</v>
      </c>
      <c r="F6" s="228">
        <v>1</v>
      </c>
      <c r="G6" s="228">
        <v>5</v>
      </c>
      <c r="H6" s="228">
        <v>9</v>
      </c>
      <c r="I6" s="228">
        <v>2</v>
      </c>
      <c r="J6" s="228">
        <v>9</v>
      </c>
      <c r="K6" s="228">
        <v>1</v>
      </c>
      <c r="L6" s="228">
        <v>1</v>
      </c>
      <c r="M6" s="228">
        <v>1</v>
      </c>
      <c r="N6" s="228">
        <v>9</v>
      </c>
      <c r="O6" s="228">
        <v>9</v>
      </c>
      <c r="P6" s="228">
        <v>1</v>
      </c>
      <c r="Q6" s="228">
        <v>5</v>
      </c>
      <c r="R6" s="228">
        <v>5</v>
      </c>
      <c r="S6" s="228">
        <v>1</v>
      </c>
      <c r="T6" s="228">
        <v>2</v>
      </c>
      <c r="U6" s="228">
        <v>2</v>
      </c>
      <c r="V6" s="554">
        <v>1</v>
      </c>
      <c r="W6" s="550">
        <f t="shared" si="1"/>
        <v>6561000</v>
      </c>
      <c r="X6" s="543">
        <f t="shared" si="2"/>
        <v>2.1920401366120914</v>
      </c>
      <c r="Y6" s="455">
        <f t="shared" si="0"/>
        <v>9.6122737435780898</v>
      </c>
    </row>
    <row r="7" spans="1:25" s="456" customFormat="1" ht="25.5" x14ac:dyDescent="0.35">
      <c r="A7" s="563">
        <v>4</v>
      </c>
      <c r="B7" s="540" t="s">
        <v>683</v>
      </c>
      <c r="C7" s="291">
        <v>1</v>
      </c>
      <c r="D7" s="228">
        <v>1</v>
      </c>
      <c r="E7" s="228">
        <v>1</v>
      </c>
      <c r="F7" s="553">
        <v>1</v>
      </c>
      <c r="G7" s="228">
        <v>1</v>
      </c>
      <c r="H7" s="228">
        <v>5</v>
      </c>
      <c r="I7" s="228">
        <v>5</v>
      </c>
      <c r="J7" s="228">
        <v>9</v>
      </c>
      <c r="K7" s="228">
        <v>1</v>
      </c>
      <c r="L7" s="228">
        <v>1</v>
      </c>
      <c r="M7" s="228">
        <v>1</v>
      </c>
      <c r="N7" s="228">
        <v>9</v>
      </c>
      <c r="O7" s="228">
        <v>2</v>
      </c>
      <c r="P7" s="228">
        <v>1</v>
      </c>
      <c r="Q7" s="228">
        <v>5</v>
      </c>
      <c r="R7" s="228">
        <v>5</v>
      </c>
      <c r="S7" s="228">
        <v>1</v>
      </c>
      <c r="T7" s="228">
        <v>2</v>
      </c>
      <c r="U7" s="228">
        <v>2</v>
      </c>
      <c r="V7" s="554">
        <v>1</v>
      </c>
      <c r="W7" s="550">
        <f t="shared" si="1"/>
        <v>405000</v>
      </c>
      <c r="X7" s="543">
        <f t="shared" si="2"/>
        <v>1.9070968602982712</v>
      </c>
      <c r="Y7" s="455">
        <f t="shared" si="0"/>
        <v>8.3627743719317102</v>
      </c>
    </row>
    <row r="8" spans="1:25" s="456" customFormat="1" ht="27" x14ac:dyDescent="0.35">
      <c r="A8" s="563">
        <v>5</v>
      </c>
      <c r="B8" s="541" t="s">
        <v>686</v>
      </c>
      <c r="C8" s="291">
        <v>0.2</v>
      </c>
      <c r="D8" s="228">
        <v>0.2</v>
      </c>
      <c r="E8" s="228">
        <v>0.2</v>
      </c>
      <c r="F8" s="228">
        <v>1</v>
      </c>
      <c r="G8" s="553">
        <v>1</v>
      </c>
      <c r="H8" s="228">
        <v>1</v>
      </c>
      <c r="I8" s="228">
        <v>1</v>
      </c>
      <c r="J8" s="228">
        <v>9</v>
      </c>
      <c r="K8" s="228">
        <v>1</v>
      </c>
      <c r="L8" s="228">
        <v>1</v>
      </c>
      <c r="M8" s="228">
        <v>1</v>
      </c>
      <c r="N8" s="228">
        <v>5</v>
      </c>
      <c r="O8" s="228">
        <v>1</v>
      </c>
      <c r="P8" s="228">
        <v>1</v>
      </c>
      <c r="Q8" s="228">
        <v>5</v>
      </c>
      <c r="R8" s="228">
        <v>5</v>
      </c>
      <c r="S8" s="228">
        <v>1</v>
      </c>
      <c r="T8" s="228">
        <v>2</v>
      </c>
      <c r="U8" s="228">
        <v>2</v>
      </c>
      <c r="V8" s="554">
        <v>1</v>
      </c>
      <c r="W8" s="550">
        <f t="shared" si="1"/>
        <v>36.000000000000007</v>
      </c>
      <c r="X8" s="543">
        <f t="shared" si="2"/>
        <v>1.1962311988513155</v>
      </c>
      <c r="Y8" s="455">
        <f t="shared" si="0"/>
        <v>5.2455708049848742</v>
      </c>
    </row>
    <row r="9" spans="1:25" s="456" customFormat="1" ht="27" x14ac:dyDescent="0.35">
      <c r="A9" s="563">
        <v>6</v>
      </c>
      <c r="B9" s="541" t="s">
        <v>687</v>
      </c>
      <c r="C9" s="291">
        <v>5</v>
      </c>
      <c r="D9" s="228">
        <v>0.1</v>
      </c>
      <c r="E9" s="228">
        <v>0.1</v>
      </c>
      <c r="F9" s="228">
        <v>0.2</v>
      </c>
      <c r="G9" s="228">
        <v>1</v>
      </c>
      <c r="H9" s="553">
        <v>1</v>
      </c>
      <c r="I9" s="228">
        <v>1</v>
      </c>
      <c r="J9" s="228">
        <v>5</v>
      </c>
      <c r="K9" s="228">
        <v>0.5</v>
      </c>
      <c r="L9" s="228">
        <v>0.2</v>
      </c>
      <c r="M9" s="228">
        <v>0.2</v>
      </c>
      <c r="N9" s="228">
        <v>1</v>
      </c>
      <c r="O9" s="228">
        <v>2</v>
      </c>
      <c r="P9" s="228">
        <v>2</v>
      </c>
      <c r="Q9" s="228">
        <v>5</v>
      </c>
      <c r="R9" s="228">
        <v>9</v>
      </c>
      <c r="S9" s="228">
        <v>5</v>
      </c>
      <c r="T9" s="228">
        <v>2</v>
      </c>
      <c r="U9" s="228">
        <v>2</v>
      </c>
      <c r="V9" s="554">
        <v>1</v>
      </c>
      <c r="W9" s="550">
        <f t="shared" si="1"/>
        <v>3.600000000000001</v>
      </c>
      <c r="X9" s="543">
        <f t="shared" si="2"/>
        <v>1.06614217820109</v>
      </c>
      <c r="Y9" s="455">
        <f t="shared" si="0"/>
        <v>4.6751199009897553</v>
      </c>
    </row>
    <row r="10" spans="1:25" s="456" customFormat="1" ht="20.25" x14ac:dyDescent="0.35">
      <c r="A10" s="563">
        <v>7</v>
      </c>
      <c r="B10" s="542" t="s">
        <v>689</v>
      </c>
      <c r="C10" s="291">
        <v>2</v>
      </c>
      <c r="D10" s="228">
        <v>0.2</v>
      </c>
      <c r="E10" s="228">
        <v>0.5</v>
      </c>
      <c r="F10" s="228">
        <v>0.2</v>
      </c>
      <c r="G10" s="228">
        <v>1</v>
      </c>
      <c r="H10" s="228">
        <v>1</v>
      </c>
      <c r="I10" s="553">
        <v>1</v>
      </c>
      <c r="J10" s="228">
        <v>1</v>
      </c>
      <c r="K10" s="228">
        <v>0.2</v>
      </c>
      <c r="L10" s="228">
        <v>1</v>
      </c>
      <c r="M10" s="228">
        <v>0.2</v>
      </c>
      <c r="N10" s="228">
        <v>1</v>
      </c>
      <c r="O10" s="228">
        <v>1</v>
      </c>
      <c r="P10" s="228">
        <v>0.1</v>
      </c>
      <c r="Q10" s="228">
        <v>1</v>
      </c>
      <c r="R10" s="228">
        <v>1</v>
      </c>
      <c r="S10" s="228">
        <v>1</v>
      </c>
      <c r="T10" s="228">
        <v>1</v>
      </c>
      <c r="U10" s="228">
        <v>1</v>
      </c>
      <c r="V10" s="554">
        <v>1</v>
      </c>
      <c r="W10" s="550">
        <f t="shared" si="1"/>
        <v>1.6000000000000007E-4</v>
      </c>
      <c r="X10" s="543">
        <f t="shared" si="2"/>
        <v>0.64596055519300666</v>
      </c>
      <c r="Y10" s="455">
        <f t="shared" si="0"/>
        <v>2.8325894131050982</v>
      </c>
    </row>
    <row r="11" spans="1:25" s="456" customFormat="1" ht="27" x14ac:dyDescent="0.35">
      <c r="A11" s="563">
        <v>8</v>
      </c>
      <c r="B11" s="541" t="s">
        <v>691</v>
      </c>
      <c r="C11" s="291">
        <v>0.1</v>
      </c>
      <c r="D11" s="228">
        <v>0.1</v>
      </c>
      <c r="E11" s="228">
        <v>0.1</v>
      </c>
      <c r="F11" s="228">
        <v>0.1</v>
      </c>
      <c r="G11" s="228">
        <v>0.1</v>
      </c>
      <c r="H11" s="228">
        <v>0.2</v>
      </c>
      <c r="I11" s="228">
        <v>1</v>
      </c>
      <c r="J11" s="553">
        <v>1</v>
      </c>
      <c r="K11" s="228">
        <v>1</v>
      </c>
      <c r="L11" s="228">
        <v>1</v>
      </c>
      <c r="M11" s="228">
        <v>0.2</v>
      </c>
      <c r="N11" s="228">
        <v>1</v>
      </c>
      <c r="O11" s="228">
        <v>1</v>
      </c>
      <c r="P11" s="228">
        <v>1</v>
      </c>
      <c r="Q11" s="228">
        <v>1</v>
      </c>
      <c r="R11" s="228">
        <v>1</v>
      </c>
      <c r="S11" s="228">
        <v>1</v>
      </c>
      <c r="T11" s="228">
        <v>1</v>
      </c>
      <c r="U11" s="228">
        <v>1</v>
      </c>
      <c r="V11" s="554">
        <v>1</v>
      </c>
      <c r="W11" s="550">
        <f t="shared" si="1"/>
        <v>4.0000000000000019E-7</v>
      </c>
      <c r="X11" s="543">
        <f t="shared" si="2"/>
        <v>0.47874362021778716</v>
      </c>
      <c r="Y11" s="455">
        <f t="shared" si="0"/>
        <v>2.0993295942278198</v>
      </c>
    </row>
    <row r="12" spans="1:25" s="456" customFormat="1" ht="27" x14ac:dyDescent="0.35">
      <c r="A12" s="563">
        <v>9</v>
      </c>
      <c r="B12" s="541" t="s">
        <v>692</v>
      </c>
      <c r="C12" s="291">
        <v>0.5</v>
      </c>
      <c r="D12" s="228">
        <v>0.2</v>
      </c>
      <c r="E12" s="228">
        <v>1</v>
      </c>
      <c r="F12" s="228">
        <v>1</v>
      </c>
      <c r="G12" s="228">
        <v>1</v>
      </c>
      <c r="H12" s="228">
        <v>2</v>
      </c>
      <c r="I12" s="228">
        <v>5</v>
      </c>
      <c r="J12" s="228">
        <v>1</v>
      </c>
      <c r="K12" s="553">
        <v>1</v>
      </c>
      <c r="L12" s="228">
        <v>1</v>
      </c>
      <c r="M12" s="228">
        <v>1</v>
      </c>
      <c r="N12" s="228">
        <v>5</v>
      </c>
      <c r="O12" s="228">
        <v>5</v>
      </c>
      <c r="P12" s="228">
        <v>1</v>
      </c>
      <c r="Q12" s="228">
        <v>9</v>
      </c>
      <c r="R12" s="228">
        <v>1</v>
      </c>
      <c r="S12" s="228">
        <v>1</v>
      </c>
      <c r="T12" s="228">
        <v>1</v>
      </c>
      <c r="U12" s="228">
        <v>1</v>
      </c>
      <c r="V12" s="554">
        <v>1</v>
      </c>
      <c r="W12" s="550">
        <f t="shared" si="1"/>
        <v>225</v>
      </c>
      <c r="X12" s="543">
        <f t="shared" si="2"/>
        <v>1.3110194230397498</v>
      </c>
      <c r="Y12" s="455">
        <f t="shared" si="0"/>
        <v>5.7489264758092986</v>
      </c>
    </row>
    <row r="13" spans="1:25" s="456" customFormat="1" ht="27" x14ac:dyDescent="0.35">
      <c r="A13" s="563">
        <v>10</v>
      </c>
      <c r="B13" s="541" t="s">
        <v>693</v>
      </c>
      <c r="C13" s="291">
        <v>1</v>
      </c>
      <c r="D13" s="228">
        <v>1</v>
      </c>
      <c r="E13" s="228">
        <v>1</v>
      </c>
      <c r="F13" s="228">
        <v>1</v>
      </c>
      <c r="G13" s="228">
        <v>1</v>
      </c>
      <c r="H13" s="228">
        <v>5</v>
      </c>
      <c r="I13" s="228">
        <v>1</v>
      </c>
      <c r="J13" s="228">
        <v>1</v>
      </c>
      <c r="K13" s="290">
        <v>1</v>
      </c>
      <c r="L13" s="553">
        <v>1</v>
      </c>
      <c r="M13" s="228">
        <v>5</v>
      </c>
      <c r="N13" s="228">
        <v>5</v>
      </c>
      <c r="O13" s="228">
        <v>5</v>
      </c>
      <c r="P13" s="228">
        <v>1</v>
      </c>
      <c r="Q13" s="228">
        <v>9</v>
      </c>
      <c r="R13" s="228">
        <v>1</v>
      </c>
      <c r="S13" s="228">
        <v>1</v>
      </c>
      <c r="T13" s="228">
        <v>1</v>
      </c>
      <c r="U13" s="228">
        <v>1</v>
      </c>
      <c r="V13" s="554">
        <v>1</v>
      </c>
      <c r="W13" s="550">
        <f t="shared" si="1"/>
        <v>5625</v>
      </c>
      <c r="X13" s="543">
        <f t="shared" si="2"/>
        <v>1.5399482490588154</v>
      </c>
      <c r="Y13" s="455">
        <f t="shared" ref="Y13:Y22" si="3">+X13/$X$24*$Y$24</f>
        <v>6.7527979409058485</v>
      </c>
    </row>
    <row r="14" spans="1:25" s="456" customFormat="1" ht="27" x14ac:dyDescent="0.35">
      <c r="A14" s="563">
        <v>11</v>
      </c>
      <c r="B14" s="541" t="s">
        <v>695</v>
      </c>
      <c r="C14" s="291">
        <v>1</v>
      </c>
      <c r="D14" s="228">
        <v>1</v>
      </c>
      <c r="E14" s="228">
        <v>1</v>
      </c>
      <c r="F14" s="228">
        <v>1</v>
      </c>
      <c r="G14" s="228">
        <v>1</v>
      </c>
      <c r="H14" s="228">
        <v>5</v>
      </c>
      <c r="I14" s="228">
        <v>5</v>
      </c>
      <c r="J14" s="228">
        <v>5</v>
      </c>
      <c r="K14" s="290">
        <v>1</v>
      </c>
      <c r="L14" s="228">
        <v>0.2</v>
      </c>
      <c r="M14" s="553">
        <v>1</v>
      </c>
      <c r="N14" s="228">
        <v>5</v>
      </c>
      <c r="O14" s="228">
        <v>1</v>
      </c>
      <c r="P14" s="228">
        <v>1</v>
      </c>
      <c r="Q14" s="228">
        <v>1</v>
      </c>
      <c r="R14" s="228">
        <v>1</v>
      </c>
      <c r="S14" s="228">
        <v>1</v>
      </c>
      <c r="T14" s="228">
        <v>1</v>
      </c>
      <c r="U14" s="228">
        <v>1</v>
      </c>
      <c r="V14" s="554">
        <v>1</v>
      </c>
      <c r="W14" s="550">
        <f t="shared" si="1"/>
        <v>125</v>
      </c>
      <c r="X14" s="543">
        <f t="shared" si="2"/>
        <v>1.2730501155464236</v>
      </c>
      <c r="Y14" s="455">
        <f t="shared" si="3"/>
        <v>5.5824279836584996</v>
      </c>
    </row>
    <row r="15" spans="1:25" s="456" customFormat="1" ht="27" x14ac:dyDescent="0.35">
      <c r="A15" s="563">
        <v>12</v>
      </c>
      <c r="B15" s="541" t="s">
        <v>698</v>
      </c>
      <c r="C15" s="291">
        <v>0.1</v>
      </c>
      <c r="D15" s="228">
        <v>0.2</v>
      </c>
      <c r="E15" s="228">
        <v>0.1</v>
      </c>
      <c r="F15" s="228">
        <v>0.1</v>
      </c>
      <c r="G15" s="228">
        <v>0.2</v>
      </c>
      <c r="H15" s="228">
        <v>1</v>
      </c>
      <c r="I15" s="228">
        <v>1</v>
      </c>
      <c r="J15" s="228">
        <v>1</v>
      </c>
      <c r="K15" s="290">
        <v>0.2</v>
      </c>
      <c r="L15" s="290">
        <v>0.2</v>
      </c>
      <c r="M15" s="228">
        <v>5</v>
      </c>
      <c r="N15" s="553">
        <v>1</v>
      </c>
      <c r="O15" s="228">
        <v>1</v>
      </c>
      <c r="P15" s="228">
        <v>1</v>
      </c>
      <c r="Q15" s="228">
        <v>1</v>
      </c>
      <c r="R15" s="228">
        <v>1</v>
      </c>
      <c r="S15" s="228">
        <v>1</v>
      </c>
      <c r="T15" s="228">
        <v>1</v>
      </c>
      <c r="U15" s="228">
        <v>1</v>
      </c>
      <c r="V15" s="554">
        <v>1</v>
      </c>
      <c r="W15" s="550">
        <f>+C15*D15*E15*F15*G15*H15*I15*J15*K15*L15*M15*N15*O15*P15*Q15*R15*S15*T15*U15*V15</f>
        <v>8.0000000000000047E-6</v>
      </c>
      <c r="X15" s="543">
        <f t="shared" si="2"/>
        <v>0.55610205422295622</v>
      </c>
      <c r="Y15" s="455">
        <f t="shared" si="3"/>
        <v>2.4385526000535531</v>
      </c>
    </row>
    <row r="16" spans="1:25" s="456" customFormat="1" ht="20.25" x14ac:dyDescent="0.35">
      <c r="A16" s="563">
        <v>13</v>
      </c>
      <c r="B16" s="541" t="s">
        <v>699</v>
      </c>
      <c r="C16" s="291">
        <v>0.2</v>
      </c>
      <c r="D16" s="228">
        <v>0.2</v>
      </c>
      <c r="E16" s="228">
        <v>0.1</v>
      </c>
      <c r="F16" s="228">
        <v>0.5</v>
      </c>
      <c r="G16" s="228">
        <v>1</v>
      </c>
      <c r="H16" s="228">
        <v>0.5</v>
      </c>
      <c r="I16" s="228">
        <v>1</v>
      </c>
      <c r="J16" s="228">
        <v>1</v>
      </c>
      <c r="K16" s="290">
        <v>0.2</v>
      </c>
      <c r="L16" s="290">
        <v>0.2</v>
      </c>
      <c r="M16" s="228">
        <v>1</v>
      </c>
      <c r="N16" s="228">
        <v>1</v>
      </c>
      <c r="O16" s="553">
        <v>1</v>
      </c>
      <c r="P16" s="228">
        <v>5</v>
      </c>
      <c r="Q16" s="228">
        <v>1</v>
      </c>
      <c r="R16" s="228">
        <v>0.2</v>
      </c>
      <c r="S16" s="228">
        <v>2</v>
      </c>
      <c r="T16" s="228">
        <v>0.5</v>
      </c>
      <c r="U16" s="228">
        <v>0.2</v>
      </c>
      <c r="V16" s="554">
        <v>0.2</v>
      </c>
      <c r="W16" s="550">
        <f>+C16*D16*E16*F16*G16*H16*I16*J16*K16*L16*M16*N16*O16*P16*Q16*R16*S16*T16*U16*V16</f>
        <v>1.600000000000001E-6</v>
      </c>
      <c r="X16" s="543">
        <f t="shared" si="2"/>
        <v>0.51310470750797788</v>
      </c>
      <c r="Y16" s="455">
        <f t="shared" si="3"/>
        <v>2.2500057482104618</v>
      </c>
    </row>
    <row r="17" spans="1:30" s="456" customFormat="1" ht="20.25" x14ac:dyDescent="0.35">
      <c r="A17" s="563">
        <v>14</v>
      </c>
      <c r="B17" s="541" t="s">
        <v>700</v>
      </c>
      <c r="C17" s="291">
        <v>1</v>
      </c>
      <c r="D17" s="228">
        <v>1</v>
      </c>
      <c r="E17" s="228">
        <v>1</v>
      </c>
      <c r="F17" s="228">
        <v>1</v>
      </c>
      <c r="G17" s="228">
        <v>1</v>
      </c>
      <c r="H17" s="228">
        <v>0.5</v>
      </c>
      <c r="I17" s="228">
        <v>9</v>
      </c>
      <c r="J17" s="228">
        <v>1</v>
      </c>
      <c r="K17" s="290">
        <v>1</v>
      </c>
      <c r="L17" s="290">
        <v>1</v>
      </c>
      <c r="M17" s="290">
        <v>1</v>
      </c>
      <c r="N17" s="290">
        <v>1</v>
      </c>
      <c r="O17" s="290">
        <v>0.2</v>
      </c>
      <c r="P17" s="553">
        <v>1</v>
      </c>
      <c r="Q17" s="228">
        <v>9</v>
      </c>
      <c r="R17" s="228">
        <v>1</v>
      </c>
      <c r="S17" s="228">
        <v>1</v>
      </c>
      <c r="T17" s="228">
        <v>1</v>
      </c>
      <c r="U17" s="228">
        <v>1</v>
      </c>
      <c r="V17" s="554">
        <v>1</v>
      </c>
      <c r="W17" s="550">
        <f t="shared" si="1"/>
        <v>8.1</v>
      </c>
      <c r="X17" s="543">
        <f t="shared" si="2"/>
        <v>1.1102588685945622</v>
      </c>
      <c r="Y17" s="455">
        <f t="shared" si="3"/>
        <v>4.8685751656265364</v>
      </c>
    </row>
    <row r="18" spans="1:30" s="456" customFormat="1" ht="27" x14ac:dyDescent="0.35">
      <c r="A18" s="563">
        <v>15</v>
      </c>
      <c r="B18" s="541" t="s">
        <v>701</v>
      </c>
      <c r="C18" s="291">
        <v>0.2</v>
      </c>
      <c r="D18" s="228">
        <v>0.2</v>
      </c>
      <c r="E18" s="228">
        <v>0.2</v>
      </c>
      <c r="F18" s="228">
        <v>0.2</v>
      </c>
      <c r="G18" s="228">
        <v>0.2</v>
      </c>
      <c r="H18" s="228">
        <v>0.2</v>
      </c>
      <c r="I18" s="228">
        <v>1</v>
      </c>
      <c r="J18" s="228">
        <v>1</v>
      </c>
      <c r="K18" s="290">
        <v>0.1</v>
      </c>
      <c r="L18" s="290">
        <v>0.1</v>
      </c>
      <c r="M18" s="290">
        <v>1</v>
      </c>
      <c r="N18" s="290">
        <v>1</v>
      </c>
      <c r="O18" s="290">
        <v>1</v>
      </c>
      <c r="P18" s="228">
        <v>0.1</v>
      </c>
      <c r="Q18" s="553">
        <v>1</v>
      </c>
      <c r="R18" s="228">
        <v>0.2</v>
      </c>
      <c r="S18" s="228">
        <v>0.2</v>
      </c>
      <c r="T18" s="228">
        <v>0.2</v>
      </c>
      <c r="U18" s="228">
        <v>0.2</v>
      </c>
      <c r="V18" s="554">
        <v>0.2</v>
      </c>
      <c r="W18" s="550">
        <f t="shared" si="1"/>
        <v>2.0480000000000016E-11</v>
      </c>
      <c r="X18" s="543">
        <f t="shared" si="2"/>
        <v>0.29212350150052918</v>
      </c>
      <c r="Y18" s="455">
        <f t="shared" si="3"/>
        <v>1.2809852413083513</v>
      </c>
    </row>
    <row r="19" spans="1:30" s="456" customFormat="1" ht="27" x14ac:dyDescent="0.35">
      <c r="A19" s="563">
        <v>16</v>
      </c>
      <c r="B19" s="541" t="s">
        <v>702</v>
      </c>
      <c r="C19" s="291">
        <v>0.2</v>
      </c>
      <c r="D19" s="228">
        <v>1</v>
      </c>
      <c r="E19" s="228">
        <v>0.2</v>
      </c>
      <c r="F19" s="228">
        <v>0.2</v>
      </c>
      <c r="G19" s="228">
        <v>0.2</v>
      </c>
      <c r="H19" s="228">
        <v>0.2</v>
      </c>
      <c r="I19" s="228">
        <v>1</v>
      </c>
      <c r="J19" s="228">
        <v>1</v>
      </c>
      <c r="K19" s="290">
        <v>1</v>
      </c>
      <c r="L19" s="228">
        <v>1</v>
      </c>
      <c r="M19" s="290">
        <v>1</v>
      </c>
      <c r="N19" s="290">
        <v>1</v>
      </c>
      <c r="O19" s="290">
        <v>5</v>
      </c>
      <c r="P19" s="228">
        <v>1</v>
      </c>
      <c r="Q19" s="228">
        <v>5</v>
      </c>
      <c r="R19" s="553">
        <v>1</v>
      </c>
      <c r="S19" s="228">
        <v>1</v>
      </c>
      <c r="T19" s="228">
        <v>1</v>
      </c>
      <c r="U19" s="228">
        <v>1</v>
      </c>
      <c r="V19" s="554">
        <v>1</v>
      </c>
      <c r="W19" s="550">
        <f t="shared" si="1"/>
        <v>8.0000000000000036E-3</v>
      </c>
      <c r="X19" s="543">
        <f t="shared" si="2"/>
        <v>0.78551503023176439</v>
      </c>
      <c r="Y19" s="455">
        <f t="shared" si="3"/>
        <v>3.4445471021130798</v>
      </c>
    </row>
    <row r="20" spans="1:30" s="456" customFormat="1" ht="20.25" x14ac:dyDescent="0.35">
      <c r="A20" s="563">
        <v>17</v>
      </c>
      <c r="B20" s="541" t="s">
        <v>703</v>
      </c>
      <c r="C20" s="291">
        <v>0.2</v>
      </c>
      <c r="D20" s="228">
        <v>1</v>
      </c>
      <c r="E20" s="228">
        <v>1</v>
      </c>
      <c r="F20" s="228">
        <v>1</v>
      </c>
      <c r="G20" s="228">
        <v>1</v>
      </c>
      <c r="H20" s="228">
        <v>0.2</v>
      </c>
      <c r="I20" s="228">
        <v>1</v>
      </c>
      <c r="J20" s="228">
        <v>1</v>
      </c>
      <c r="K20" s="290">
        <v>1</v>
      </c>
      <c r="L20" s="228">
        <v>1</v>
      </c>
      <c r="M20" s="290">
        <v>1</v>
      </c>
      <c r="N20" s="290">
        <v>1</v>
      </c>
      <c r="O20" s="290">
        <v>0.5</v>
      </c>
      <c r="P20" s="228">
        <v>1</v>
      </c>
      <c r="Q20" s="228">
        <v>5</v>
      </c>
      <c r="R20" s="228">
        <v>1</v>
      </c>
      <c r="S20" s="553">
        <v>1</v>
      </c>
      <c r="T20" s="228">
        <v>1</v>
      </c>
      <c r="U20" s="228">
        <v>1</v>
      </c>
      <c r="V20" s="554">
        <v>1</v>
      </c>
      <c r="W20" s="550">
        <f t="shared" si="1"/>
        <v>0.10000000000000002</v>
      </c>
      <c r="X20" s="543">
        <f t="shared" si="2"/>
        <v>0.89125093813374556</v>
      </c>
      <c r="Y20" s="455">
        <f t="shared" si="3"/>
        <v>3.9082076320021191</v>
      </c>
    </row>
    <row r="21" spans="1:30" s="456" customFormat="1" ht="27" x14ac:dyDescent="0.35">
      <c r="A21" s="563">
        <v>18</v>
      </c>
      <c r="B21" s="541" t="s">
        <v>706</v>
      </c>
      <c r="C21" s="291">
        <v>0.5</v>
      </c>
      <c r="D21" s="228">
        <v>0.5</v>
      </c>
      <c r="E21" s="228">
        <v>0.5</v>
      </c>
      <c r="F21" s="228">
        <v>0.5</v>
      </c>
      <c r="G21" s="228">
        <v>0.5</v>
      </c>
      <c r="H21" s="228">
        <v>0.5</v>
      </c>
      <c r="I21" s="228">
        <v>1</v>
      </c>
      <c r="J21" s="228">
        <v>1</v>
      </c>
      <c r="K21" s="290">
        <v>1</v>
      </c>
      <c r="L21" s="228">
        <v>1</v>
      </c>
      <c r="M21" s="290">
        <v>1</v>
      </c>
      <c r="N21" s="290">
        <v>1</v>
      </c>
      <c r="O21" s="290">
        <v>2</v>
      </c>
      <c r="P21" s="228">
        <v>1</v>
      </c>
      <c r="Q21" s="228">
        <v>5</v>
      </c>
      <c r="R21" s="228">
        <v>1</v>
      </c>
      <c r="S21" s="228">
        <v>1</v>
      </c>
      <c r="T21" s="553">
        <v>1</v>
      </c>
      <c r="U21" s="228">
        <v>1</v>
      </c>
      <c r="V21" s="554">
        <v>1</v>
      </c>
      <c r="W21" s="550">
        <f t="shared" si="1"/>
        <v>0.15625</v>
      </c>
      <c r="X21" s="543">
        <f t="shared" si="2"/>
        <v>0.91136217826268917</v>
      </c>
      <c r="Y21" s="455">
        <f t="shared" si="3"/>
        <v>3.9963970507145961</v>
      </c>
    </row>
    <row r="22" spans="1:30" s="456" customFormat="1" ht="27" x14ac:dyDescent="0.35">
      <c r="A22" s="563">
        <v>19</v>
      </c>
      <c r="B22" s="541" t="s">
        <v>707</v>
      </c>
      <c r="C22" s="291">
        <v>0.5</v>
      </c>
      <c r="D22" s="228">
        <v>0.5</v>
      </c>
      <c r="E22" s="228">
        <v>0.5</v>
      </c>
      <c r="F22" s="228">
        <v>0.5</v>
      </c>
      <c r="G22" s="228">
        <v>0.5</v>
      </c>
      <c r="H22" s="228">
        <v>0.5</v>
      </c>
      <c r="I22" s="228">
        <v>1</v>
      </c>
      <c r="J22" s="228">
        <v>1</v>
      </c>
      <c r="K22" s="290">
        <v>1</v>
      </c>
      <c r="L22" s="228">
        <v>1</v>
      </c>
      <c r="M22" s="290">
        <v>1</v>
      </c>
      <c r="N22" s="290">
        <v>1</v>
      </c>
      <c r="O22" s="290">
        <v>5</v>
      </c>
      <c r="P22" s="228">
        <v>1</v>
      </c>
      <c r="Q22" s="228">
        <v>5</v>
      </c>
      <c r="R22" s="228">
        <v>1</v>
      </c>
      <c r="S22" s="228">
        <v>1</v>
      </c>
      <c r="T22" s="228">
        <v>1</v>
      </c>
      <c r="U22" s="553">
        <v>1</v>
      </c>
      <c r="V22" s="554">
        <v>1</v>
      </c>
      <c r="W22" s="550">
        <f t="shared" si="1"/>
        <v>0.390625</v>
      </c>
      <c r="X22" s="543">
        <f t="shared" si="2"/>
        <v>0.95408705132867211</v>
      </c>
      <c r="Y22" s="455">
        <f t="shared" si="3"/>
        <v>4.1837490835129492</v>
      </c>
    </row>
    <row r="23" spans="1:30" s="456" customFormat="1" ht="27.4" thickBot="1" x14ac:dyDescent="0.4">
      <c r="A23" s="564">
        <v>20</v>
      </c>
      <c r="B23" s="575" t="s">
        <v>708</v>
      </c>
      <c r="C23" s="570">
        <v>1</v>
      </c>
      <c r="D23" s="571">
        <v>1</v>
      </c>
      <c r="E23" s="571">
        <v>1</v>
      </c>
      <c r="F23" s="571">
        <v>1</v>
      </c>
      <c r="G23" s="571">
        <v>1</v>
      </c>
      <c r="H23" s="571">
        <v>1</v>
      </c>
      <c r="I23" s="571">
        <v>1</v>
      </c>
      <c r="J23" s="571">
        <v>1</v>
      </c>
      <c r="K23" s="580">
        <v>1</v>
      </c>
      <c r="L23" s="581">
        <v>1</v>
      </c>
      <c r="M23" s="580">
        <v>1</v>
      </c>
      <c r="N23" s="580">
        <v>1</v>
      </c>
      <c r="O23" s="580">
        <v>5</v>
      </c>
      <c r="P23" s="580">
        <v>1</v>
      </c>
      <c r="Q23" s="580">
        <v>5</v>
      </c>
      <c r="R23" s="580">
        <v>1</v>
      </c>
      <c r="S23" s="580">
        <v>1</v>
      </c>
      <c r="T23" s="580">
        <v>1</v>
      </c>
      <c r="U23" s="580">
        <v>1</v>
      </c>
      <c r="V23" s="572">
        <v>1</v>
      </c>
      <c r="W23" s="551">
        <f t="shared" si="1"/>
        <v>25</v>
      </c>
      <c r="X23" s="544">
        <f t="shared" si="2"/>
        <v>1.174618943088019</v>
      </c>
      <c r="Y23" s="455">
        <f>+X23/$X$24*$Y$24</f>
        <v>5.1507993110038797</v>
      </c>
    </row>
    <row r="24" spans="1:30" ht="33.5" customHeight="1" x14ac:dyDescent="0.35">
      <c r="C24" s="568"/>
      <c r="D24" s="568"/>
      <c r="E24" s="568"/>
      <c r="F24" s="568"/>
      <c r="G24" s="568"/>
      <c r="H24" s="568"/>
      <c r="I24" s="568"/>
      <c r="J24" s="568"/>
      <c r="K24" s="568"/>
      <c r="L24" s="568"/>
      <c r="M24" s="568"/>
      <c r="N24" s="568"/>
      <c r="O24" s="568"/>
      <c r="P24" s="568"/>
      <c r="Q24" s="568"/>
      <c r="R24" s="568"/>
      <c r="S24" s="568"/>
      <c r="T24" s="568"/>
      <c r="U24" s="568"/>
      <c r="V24" s="568"/>
      <c r="W24" s="447">
        <f>SUM(W4:W23)</f>
        <v>12237048.355044998</v>
      </c>
      <c r="X24" s="447">
        <f>SUM(X4:X23)</f>
        <v>22.804595406748398</v>
      </c>
      <c r="Y24" s="447">
        <v>100</v>
      </c>
      <c r="AD24" s="456"/>
    </row>
    <row r="25" spans="1:30" x14ac:dyDescent="0.35">
      <c r="C25" s="568"/>
      <c r="D25" s="568"/>
      <c r="E25" s="568"/>
      <c r="F25" s="568"/>
      <c r="G25" s="568"/>
      <c r="H25" s="568"/>
      <c r="I25" s="568"/>
      <c r="J25" s="568"/>
      <c r="K25" s="568"/>
      <c r="L25" s="568"/>
      <c r="M25" s="568"/>
      <c r="N25" s="568"/>
      <c r="O25" s="568"/>
      <c r="P25" s="568"/>
      <c r="Q25" s="568"/>
      <c r="R25" s="568"/>
      <c r="S25" s="568"/>
      <c r="T25" s="568"/>
      <c r="U25" s="568"/>
      <c r="V25" s="568"/>
    </row>
    <row r="26" spans="1:30" x14ac:dyDescent="0.35">
      <c r="C26" s="568"/>
      <c r="D26" s="568"/>
      <c r="E26" s="568"/>
      <c r="F26" s="568"/>
      <c r="G26" s="568"/>
      <c r="H26" s="568"/>
      <c r="I26" s="568"/>
      <c r="J26" s="568"/>
      <c r="K26" s="568"/>
      <c r="L26" s="568"/>
      <c r="M26" s="568"/>
      <c r="N26" s="568"/>
      <c r="O26" s="568"/>
      <c r="P26" s="568"/>
      <c r="Q26" s="568"/>
      <c r="R26" s="568"/>
      <c r="S26" s="568"/>
      <c r="T26" s="568"/>
      <c r="U26" s="568"/>
      <c r="V26" s="568"/>
    </row>
    <row r="27" spans="1:30" x14ac:dyDescent="0.35">
      <c r="C27" s="568"/>
      <c r="D27" s="568"/>
      <c r="E27" s="568"/>
      <c r="F27" s="568"/>
      <c r="G27" s="568"/>
      <c r="H27" s="568"/>
      <c r="I27" s="568"/>
      <c r="J27" s="568"/>
      <c r="K27" s="568"/>
      <c r="L27" s="568"/>
      <c r="M27" s="568"/>
      <c r="N27" s="568"/>
      <c r="O27" s="568"/>
      <c r="P27" s="568"/>
      <c r="Q27" s="568"/>
      <c r="R27" s="568"/>
      <c r="S27" s="568"/>
      <c r="T27" s="568"/>
      <c r="U27" s="568"/>
      <c r="V27" s="568"/>
    </row>
    <row r="28" spans="1:30" x14ac:dyDescent="0.35">
      <c r="C28" s="568"/>
      <c r="D28" s="568"/>
      <c r="E28" s="568"/>
      <c r="F28" s="568"/>
      <c r="G28" s="568"/>
      <c r="H28" s="568"/>
      <c r="I28" s="568"/>
      <c r="J28" s="568"/>
      <c r="K28" s="568"/>
      <c r="L28" s="568"/>
      <c r="M28" s="568"/>
      <c r="N28" s="568"/>
      <c r="O28" s="568"/>
      <c r="P28" s="568"/>
      <c r="Q28" s="568"/>
      <c r="R28" s="568"/>
      <c r="S28" s="568"/>
      <c r="T28" s="568"/>
      <c r="U28" s="568"/>
      <c r="V28" s="568"/>
    </row>
    <row r="29" spans="1:30" x14ac:dyDescent="0.35">
      <c r="C29" s="568"/>
      <c r="D29" s="568"/>
      <c r="E29" s="568"/>
      <c r="F29" s="568"/>
      <c r="G29" s="568"/>
      <c r="H29" s="568"/>
      <c r="I29" s="568"/>
      <c r="J29" s="568"/>
      <c r="K29" s="568"/>
      <c r="L29" s="568"/>
      <c r="M29" s="568"/>
      <c r="N29" s="568"/>
      <c r="O29" s="568"/>
      <c r="P29" s="568"/>
      <c r="Q29" s="568"/>
      <c r="R29" s="568"/>
      <c r="S29" s="568"/>
      <c r="T29" s="568"/>
      <c r="U29" s="568"/>
      <c r="V29" s="568"/>
    </row>
    <row r="30" spans="1:30" x14ac:dyDescent="0.35">
      <c r="B30" s="51"/>
      <c r="C30" s="568"/>
      <c r="D30" s="568"/>
      <c r="E30" s="568"/>
      <c r="F30" s="568"/>
      <c r="G30" s="568"/>
      <c r="H30" s="568"/>
      <c r="I30" s="568"/>
      <c r="J30" s="568"/>
      <c r="K30" s="568"/>
      <c r="L30" s="568"/>
      <c r="M30" s="568"/>
      <c r="N30" s="568"/>
      <c r="O30" s="568"/>
      <c r="P30" s="568"/>
      <c r="Q30" s="568"/>
      <c r="R30" s="568"/>
      <c r="S30" s="568"/>
      <c r="T30" s="568"/>
      <c r="U30" s="568"/>
      <c r="V30" s="568"/>
    </row>
    <row r="31" spans="1:30" x14ac:dyDescent="0.35">
      <c r="C31" s="568"/>
      <c r="D31" s="568"/>
      <c r="E31" s="568"/>
      <c r="F31" s="568"/>
      <c r="G31" s="568"/>
      <c r="H31" s="568"/>
      <c r="I31" s="568"/>
      <c r="J31" s="568"/>
      <c r="K31" s="568"/>
      <c r="L31" s="568"/>
      <c r="M31" s="568"/>
      <c r="N31" s="568"/>
      <c r="O31" s="568"/>
      <c r="P31" s="568"/>
      <c r="Q31" s="568"/>
      <c r="R31" s="568"/>
      <c r="S31" s="568"/>
      <c r="T31" s="568"/>
      <c r="U31" s="568"/>
      <c r="V31" s="568"/>
    </row>
    <row r="32" spans="1:30" x14ac:dyDescent="0.35">
      <c r="C32" s="568"/>
      <c r="D32" s="568"/>
      <c r="E32" s="568"/>
      <c r="F32" s="568"/>
      <c r="G32" s="568"/>
      <c r="H32" s="568"/>
      <c r="I32" s="568"/>
      <c r="J32" s="568"/>
      <c r="K32" s="568"/>
      <c r="L32" s="568"/>
      <c r="M32" s="568"/>
      <c r="N32" s="568"/>
      <c r="O32" s="568"/>
      <c r="P32" s="568"/>
      <c r="Q32" s="568"/>
      <c r="R32" s="568"/>
      <c r="S32" s="568"/>
      <c r="T32" s="568"/>
      <c r="U32" s="568"/>
      <c r="V32" s="568"/>
    </row>
    <row r="33" spans="3:22" x14ac:dyDescent="0.35">
      <c r="C33" s="568"/>
      <c r="D33" s="568"/>
      <c r="E33" s="568"/>
      <c r="F33" s="568"/>
      <c r="G33" s="568"/>
      <c r="H33" s="568"/>
      <c r="I33" s="568"/>
      <c r="J33" s="568"/>
      <c r="K33" s="568"/>
      <c r="L33" s="568"/>
      <c r="M33" s="568"/>
      <c r="N33" s="568"/>
      <c r="O33" s="568"/>
      <c r="P33" s="568"/>
      <c r="Q33" s="568"/>
      <c r="R33" s="568"/>
      <c r="S33" s="568"/>
      <c r="T33" s="568"/>
      <c r="U33" s="568"/>
      <c r="V33" s="568"/>
    </row>
    <row r="34" spans="3:22" x14ac:dyDescent="0.35">
      <c r="C34" s="568"/>
      <c r="D34" s="568"/>
      <c r="E34" s="568"/>
      <c r="F34" s="568"/>
      <c r="G34" s="568"/>
      <c r="H34" s="568"/>
      <c r="I34" s="568"/>
      <c r="J34" s="568"/>
      <c r="K34" s="568"/>
      <c r="L34" s="568"/>
      <c r="M34" s="568"/>
      <c r="N34" s="568"/>
      <c r="O34" s="568"/>
      <c r="P34" s="568"/>
      <c r="Q34" s="568"/>
      <c r="R34" s="568"/>
      <c r="S34" s="568"/>
      <c r="T34" s="568"/>
      <c r="U34" s="568"/>
      <c r="V34" s="568"/>
    </row>
    <row r="35" spans="3:22" x14ac:dyDescent="0.35">
      <c r="C35" s="568"/>
      <c r="D35" s="568"/>
      <c r="E35" s="568"/>
      <c r="F35" s="568"/>
      <c r="G35" s="568"/>
      <c r="H35" s="568"/>
      <c r="I35" s="568"/>
      <c r="J35" s="568"/>
      <c r="K35" s="568"/>
      <c r="L35" s="568"/>
      <c r="M35" s="568"/>
      <c r="N35" s="568"/>
      <c r="O35" s="568"/>
      <c r="P35" s="568"/>
      <c r="Q35" s="568"/>
      <c r="R35" s="568"/>
      <c r="S35" s="568"/>
      <c r="T35" s="568"/>
      <c r="U35" s="568"/>
      <c r="V35" s="568"/>
    </row>
    <row r="36" spans="3:22" x14ac:dyDescent="0.35">
      <c r="C36" s="568"/>
      <c r="D36" s="568"/>
      <c r="E36" s="568"/>
      <c r="F36" s="568"/>
      <c r="G36" s="568"/>
      <c r="H36" s="568"/>
      <c r="I36" s="568"/>
      <c r="J36" s="568"/>
      <c r="K36" s="568"/>
      <c r="L36" s="568"/>
      <c r="M36" s="568"/>
      <c r="N36" s="568"/>
      <c r="O36" s="568"/>
      <c r="P36" s="568"/>
      <c r="Q36" s="568"/>
      <c r="R36" s="568"/>
      <c r="S36" s="568"/>
      <c r="T36" s="568"/>
      <c r="U36" s="568"/>
      <c r="V36" s="568"/>
    </row>
    <row r="37" spans="3:22" x14ac:dyDescent="0.35">
      <c r="C37" s="568"/>
      <c r="D37" s="568"/>
      <c r="E37" s="568"/>
      <c r="F37" s="568"/>
      <c r="G37" s="568"/>
      <c r="H37" s="568"/>
      <c r="I37" s="568"/>
      <c r="J37" s="568"/>
      <c r="K37" s="568"/>
      <c r="L37" s="568"/>
      <c r="M37" s="568"/>
      <c r="N37" s="568"/>
      <c r="O37" s="568"/>
      <c r="P37" s="568"/>
      <c r="Q37" s="568"/>
      <c r="R37" s="568"/>
      <c r="S37" s="568"/>
      <c r="T37" s="568"/>
      <c r="U37" s="568"/>
      <c r="V37" s="568"/>
    </row>
    <row r="38" spans="3:22" x14ac:dyDescent="0.35">
      <c r="C38" s="568"/>
      <c r="D38" s="568"/>
      <c r="E38" s="568"/>
      <c r="F38" s="568"/>
      <c r="G38" s="568"/>
      <c r="H38" s="568"/>
      <c r="I38" s="568"/>
      <c r="J38" s="568"/>
      <c r="K38" s="568"/>
      <c r="L38" s="568"/>
      <c r="M38" s="568"/>
      <c r="N38" s="568"/>
      <c r="O38" s="568"/>
      <c r="P38" s="568"/>
      <c r="Q38" s="568"/>
      <c r="R38" s="568"/>
      <c r="S38" s="568"/>
      <c r="T38" s="568"/>
      <c r="U38" s="568"/>
      <c r="V38" s="568"/>
    </row>
    <row r="39" spans="3:22" x14ac:dyDescent="0.35">
      <c r="C39" s="568"/>
      <c r="D39" s="568"/>
      <c r="E39" s="568"/>
      <c r="F39" s="568"/>
      <c r="G39" s="568"/>
      <c r="H39" s="568"/>
      <c r="I39" s="568"/>
      <c r="J39" s="568"/>
      <c r="K39" s="568"/>
      <c r="L39" s="568"/>
      <c r="M39" s="568"/>
      <c r="N39" s="568"/>
      <c r="O39" s="568"/>
      <c r="P39" s="568"/>
      <c r="Q39" s="568"/>
      <c r="R39" s="568"/>
      <c r="S39" s="568"/>
      <c r="T39" s="568"/>
      <c r="U39" s="568"/>
      <c r="V39" s="568"/>
    </row>
    <row r="40" spans="3:22" x14ac:dyDescent="0.35">
      <c r="C40" s="568"/>
      <c r="D40" s="568"/>
      <c r="E40" s="568"/>
      <c r="F40" s="568"/>
      <c r="G40" s="568"/>
      <c r="H40" s="568"/>
      <c r="I40" s="568"/>
      <c r="J40" s="568"/>
      <c r="K40" s="568"/>
      <c r="L40" s="568"/>
      <c r="M40" s="568"/>
      <c r="N40" s="568"/>
      <c r="O40" s="568"/>
      <c r="P40" s="568"/>
      <c r="Q40" s="568"/>
      <c r="R40" s="568"/>
      <c r="S40" s="568"/>
      <c r="T40" s="568"/>
      <c r="U40" s="568"/>
      <c r="V40" s="568"/>
    </row>
    <row r="41" spans="3:22" x14ac:dyDescent="0.35">
      <c r="C41" s="568"/>
      <c r="D41" s="568"/>
      <c r="E41" s="568"/>
      <c r="F41" s="568"/>
      <c r="G41" s="568"/>
      <c r="H41" s="568"/>
      <c r="I41" s="568"/>
      <c r="J41" s="568"/>
      <c r="K41" s="568"/>
      <c r="L41" s="568"/>
      <c r="M41" s="568"/>
      <c r="N41" s="568"/>
      <c r="O41" s="568"/>
      <c r="P41" s="568"/>
      <c r="Q41" s="568"/>
      <c r="R41" s="568"/>
      <c r="S41" s="568"/>
      <c r="T41" s="568"/>
      <c r="U41" s="568"/>
      <c r="V41" s="568"/>
    </row>
    <row r="42" spans="3:22" x14ac:dyDescent="0.35">
      <c r="C42" s="568"/>
      <c r="D42" s="568"/>
      <c r="E42" s="568"/>
      <c r="F42" s="568"/>
      <c r="G42" s="568"/>
      <c r="H42" s="568"/>
      <c r="I42" s="568"/>
      <c r="J42" s="568"/>
      <c r="K42" s="568"/>
      <c r="L42" s="568"/>
      <c r="M42" s="568"/>
      <c r="N42" s="568"/>
      <c r="O42" s="568"/>
      <c r="P42" s="568"/>
      <c r="Q42" s="568"/>
      <c r="R42" s="568"/>
      <c r="S42" s="568"/>
      <c r="T42" s="568"/>
      <c r="U42" s="568"/>
      <c r="V42" s="568"/>
    </row>
    <row r="43" spans="3:22" x14ac:dyDescent="0.35">
      <c r="C43" s="568"/>
      <c r="D43" s="568"/>
      <c r="E43" s="568"/>
      <c r="F43" s="568"/>
      <c r="G43" s="568"/>
      <c r="H43" s="568"/>
      <c r="I43" s="568"/>
      <c r="J43" s="568"/>
      <c r="K43" s="568"/>
      <c r="L43" s="568"/>
      <c r="M43" s="568"/>
      <c r="N43" s="568"/>
      <c r="O43" s="568"/>
      <c r="P43" s="568"/>
      <c r="Q43" s="568"/>
      <c r="R43" s="568"/>
      <c r="S43" s="568"/>
      <c r="T43" s="568"/>
      <c r="U43" s="568"/>
      <c r="V43" s="568"/>
    </row>
    <row r="44" spans="3:22" x14ac:dyDescent="0.35">
      <c r="C44" s="568"/>
      <c r="D44" s="568"/>
      <c r="E44" s="568"/>
      <c r="F44" s="568"/>
      <c r="G44" s="568"/>
      <c r="H44" s="568"/>
      <c r="I44" s="568"/>
      <c r="J44" s="568"/>
      <c r="K44" s="568"/>
      <c r="L44" s="568"/>
      <c r="M44" s="568"/>
      <c r="N44" s="568"/>
      <c r="O44" s="568"/>
      <c r="P44" s="568"/>
      <c r="Q44" s="568"/>
      <c r="R44" s="568"/>
      <c r="S44" s="568"/>
      <c r="T44" s="568"/>
      <c r="U44" s="568"/>
      <c r="V44" s="568"/>
    </row>
    <row r="45" spans="3:22" x14ac:dyDescent="0.35">
      <c r="C45" s="568"/>
      <c r="D45" s="568"/>
      <c r="E45" s="568"/>
      <c r="F45" s="568"/>
      <c r="G45" s="568"/>
      <c r="H45" s="568"/>
      <c r="I45" s="568"/>
      <c r="J45" s="568"/>
      <c r="K45" s="568"/>
      <c r="L45" s="568"/>
      <c r="M45" s="568"/>
      <c r="N45" s="568"/>
      <c r="O45" s="568"/>
      <c r="P45" s="568"/>
      <c r="Q45" s="568"/>
      <c r="R45" s="568"/>
      <c r="S45" s="568"/>
      <c r="T45" s="568"/>
      <c r="U45" s="568"/>
      <c r="V45" s="568"/>
    </row>
    <row r="46" spans="3:22" x14ac:dyDescent="0.35">
      <c r="C46" s="568"/>
      <c r="D46" s="568"/>
      <c r="E46" s="568"/>
      <c r="F46" s="568"/>
      <c r="G46" s="568"/>
      <c r="H46" s="568"/>
      <c r="I46" s="568"/>
      <c r="J46" s="568"/>
      <c r="K46" s="568"/>
      <c r="L46" s="568"/>
      <c r="M46" s="568"/>
      <c r="N46" s="568"/>
      <c r="O46" s="568"/>
      <c r="P46" s="568"/>
      <c r="Q46" s="568"/>
      <c r="R46" s="568"/>
      <c r="S46" s="568"/>
      <c r="T46" s="568"/>
      <c r="U46" s="568"/>
      <c r="V46" s="568"/>
    </row>
    <row r="47" spans="3:22" x14ac:dyDescent="0.35">
      <c r="C47" s="568"/>
      <c r="D47" s="568"/>
      <c r="E47" s="568"/>
      <c r="F47" s="568"/>
      <c r="G47" s="568"/>
      <c r="H47" s="568"/>
      <c r="I47" s="568"/>
      <c r="J47" s="568"/>
      <c r="K47" s="568"/>
      <c r="L47" s="568"/>
      <c r="M47" s="568"/>
      <c r="N47" s="568"/>
      <c r="O47" s="568"/>
      <c r="P47" s="568"/>
      <c r="Q47" s="568"/>
      <c r="R47" s="568"/>
      <c r="S47" s="568"/>
      <c r="T47" s="568"/>
      <c r="U47" s="568"/>
      <c r="V47" s="568"/>
    </row>
    <row r="48" spans="3:22" x14ac:dyDescent="0.35">
      <c r="C48" s="568"/>
      <c r="D48" s="568"/>
      <c r="E48" s="568"/>
      <c r="F48" s="568"/>
      <c r="G48" s="568"/>
      <c r="H48" s="568"/>
      <c r="I48" s="568"/>
      <c r="J48" s="568"/>
      <c r="K48" s="568"/>
      <c r="L48" s="568"/>
      <c r="M48" s="568"/>
      <c r="N48" s="568"/>
      <c r="O48" s="568"/>
      <c r="P48" s="568"/>
      <c r="Q48" s="568"/>
      <c r="R48" s="568"/>
      <c r="S48" s="568"/>
      <c r="T48" s="568"/>
      <c r="U48" s="568"/>
      <c r="V48" s="568"/>
    </row>
    <row r="49" spans="3:22" x14ac:dyDescent="0.35">
      <c r="C49" s="568"/>
      <c r="D49" s="568"/>
      <c r="E49" s="568"/>
      <c r="F49" s="568"/>
      <c r="G49" s="568"/>
      <c r="H49" s="568"/>
      <c r="I49" s="568"/>
      <c r="J49" s="568"/>
      <c r="K49" s="568"/>
      <c r="L49" s="568"/>
      <c r="M49" s="568"/>
      <c r="N49" s="568"/>
      <c r="O49" s="568"/>
      <c r="P49" s="568"/>
      <c r="Q49" s="568"/>
      <c r="R49" s="568"/>
      <c r="S49" s="568"/>
      <c r="T49" s="568"/>
      <c r="U49" s="568"/>
      <c r="V49" s="568"/>
    </row>
    <row r="50" spans="3:22" x14ac:dyDescent="0.35">
      <c r="C50" s="568"/>
      <c r="D50" s="568"/>
      <c r="E50" s="568"/>
      <c r="F50" s="568"/>
      <c r="G50" s="568"/>
      <c r="H50" s="568"/>
      <c r="I50" s="568"/>
      <c r="J50" s="568"/>
      <c r="K50" s="568"/>
      <c r="L50" s="568"/>
      <c r="M50" s="568"/>
      <c r="N50" s="568"/>
      <c r="O50" s="568"/>
      <c r="P50" s="568"/>
      <c r="Q50" s="568"/>
      <c r="R50" s="568"/>
      <c r="S50" s="568"/>
      <c r="T50" s="568"/>
      <c r="U50" s="568"/>
      <c r="V50" s="568"/>
    </row>
    <row r="51" spans="3:22" x14ac:dyDescent="0.35">
      <c r="C51" s="568"/>
      <c r="D51" s="568"/>
      <c r="E51" s="568"/>
      <c r="F51" s="568"/>
      <c r="G51" s="568"/>
      <c r="H51" s="568"/>
      <c r="I51" s="568"/>
      <c r="J51" s="568"/>
      <c r="K51" s="568"/>
      <c r="L51" s="568"/>
      <c r="M51" s="568"/>
      <c r="N51" s="568"/>
      <c r="O51" s="568"/>
      <c r="P51" s="568"/>
      <c r="Q51" s="568"/>
      <c r="R51" s="568"/>
      <c r="S51" s="568"/>
      <c r="T51" s="568"/>
      <c r="U51" s="568"/>
      <c r="V51" s="568"/>
    </row>
    <row r="52" spans="3:22" x14ac:dyDescent="0.35">
      <c r="C52" s="568"/>
      <c r="D52" s="568"/>
      <c r="E52" s="568"/>
      <c r="F52" s="568"/>
      <c r="G52" s="568"/>
      <c r="H52" s="568"/>
      <c r="I52" s="568"/>
      <c r="J52" s="568"/>
      <c r="K52" s="568"/>
      <c r="L52" s="568"/>
      <c r="M52" s="568"/>
      <c r="N52" s="568"/>
      <c r="O52" s="568"/>
      <c r="P52" s="568"/>
      <c r="Q52" s="568"/>
      <c r="R52" s="568"/>
      <c r="S52" s="568"/>
      <c r="T52" s="568"/>
      <c r="U52" s="568"/>
      <c r="V52" s="568"/>
    </row>
    <row r="53" spans="3:22" x14ac:dyDescent="0.35">
      <c r="C53" s="568"/>
      <c r="D53" s="568"/>
      <c r="E53" s="568"/>
      <c r="F53" s="568"/>
      <c r="G53" s="568"/>
      <c r="H53" s="568"/>
      <c r="I53" s="568"/>
      <c r="J53" s="568"/>
      <c r="K53" s="568"/>
      <c r="L53" s="568"/>
      <c r="M53" s="568"/>
      <c r="N53" s="568"/>
      <c r="O53" s="568"/>
      <c r="P53" s="568"/>
      <c r="Q53" s="568"/>
      <c r="R53" s="568"/>
      <c r="S53" s="568"/>
      <c r="T53" s="568"/>
      <c r="U53" s="568"/>
      <c r="V53" s="568"/>
    </row>
    <row r="54" spans="3:22" x14ac:dyDescent="0.35">
      <c r="C54" s="568"/>
      <c r="D54" s="568"/>
      <c r="E54" s="568"/>
      <c r="F54" s="568"/>
      <c r="G54" s="568"/>
      <c r="H54" s="568"/>
      <c r="I54" s="568"/>
      <c r="J54" s="568"/>
      <c r="K54" s="568"/>
      <c r="L54" s="568"/>
      <c r="M54" s="568"/>
      <c r="N54" s="568"/>
      <c r="O54" s="568"/>
      <c r="P54" s="568"/>
      <c r="Q54" s="568"/>
      <c r="R54" s="568"/>
      <c r="S54" s="568"/>
      <c r="T54" s="568"/>
      <c r="U54" s="568"/>
      <c r="V54" s="568"/>
    </row>
    <row r="55" spans="3:22" x14ac:dyDescent="0.35">
      <c r="C55" s="568"/>
      <c r="D55" s="568"/>
      <c r="E55" s="568"/>
      <c r="F55" s="568"/>
      <c r="G55" s="568"/>
      <c r="H55" s="568"/>
      <c r="I55" s="568"/>
      <c r="J55" s="568"/>
      <c r="K55" s="568"/>
      <c r="L55" s="568"/>
      <c r="M55" s="568"/>
      <c r="N55" s="568"/>
      <c r="O55" s="568"/>
      <c r="P55" s="568"/>
      <c r="Q55" s="568"/>
      <c r="R55" s="568"/>
      <c r="S55" s="568"/>
      <c r="T55" s="568"/>
      <c r="U55" s="568"/>
      <c r="V55" s="568"/>
    </row>
    <row r="56" spans="3:22" x14ac:dyDescent="0.35">
      <c r="C56" s="568"/>
      <c r="D56" s="568"/>
      <c r="E56" s="568"/>
      <c r="F56" s="568"/>
      <c r="G56" s="568"/>
      <c r="H56" s="568"/>
      <c r="I56" s="568"/>
      <c r="J56" s="568"/>
      <c r="K56" s="568"/>
      <c r="L56" s="568"/>
      <c r="M56" s="568"/>
      <c r="N56" s="568"/>
      <c r="O56" s="568"/>
      <c r="P56" s="568"/>
      <c r="Q56" s="568"/>
      <c r="R56" s="568"/>
      <c r="S56" s="568"/>
      <c r="T56" s="568"/>
      <c r="U56" s="568"/>
      <c r="V56" s="568"/>
    </row>
    <row r="57" spans="3:22" x14ac:dyDescent="0.35">
      <c r="C57" s="568"/>
      <c r="D57" s="568"/>
      <c r="E57" s="568"/>
      <c r="F57" s="568"/>
      <c r="G57" s="568"/>
      <c r="H57" s="568"/>
      <c r="I57" s="568"/>
      <c r="J57" s="568"/>
      <c r="K57" s="568"/>
      <c r="L57" s="568"/>
      <c r="M57" s="568"/>
      <c r="N57" s="568"/>
      <c r="O57" s="568"/>
      <c r="P57" s="568"/>
      <c r="Q57" s="568"/>
      <c r="R57" s="568"/>
      <c r="S57" s="568"/>
      <c r="T57" s="568"/>
      <c r="U57" s="568"/>
      <c r="V57" s="568"/>
    </row>
    <row r="58" spans="3:22" x14ac:dyDescent="0.35">
      <c r="C58" s="568"/>
      <c r="D58" s="568"/>
      <c r="E58" s="568"/>
      <c r="F58" s="568"/>
      <c r="G58" s="568"/>
      <c r="H58" s="568"/>
      <c r="I58" s="568"/>
      <c r="J58" s="568"/>
      <c r="K58" s="568"/>
      <c r="L58" s="568"/>
      <c r="M58" s="568"/>
      <c r="N58" s="568"/>
      <c r="O58" s="568"/>
      <c r="P58" s="568"/>
      <c r="Q58" s="568"/>
      <c r="R58" s="568"/>
      <c r="S58" s="568"/>
      <c r="T58" s="568"/>
      <c r="U58" s="568"/>
      <c r="V58" s="568"/>
    </row>
    <row r="59" spans="3:22" x14ac:dyDescent="0.35">
      <c r="C59" s="568"/>
      <c r="D59" s="568"/>
      <c r="E59" s="568"/>
      <c r="F59" s="568"/>
      <c r="G59" s="568"/>
      <c r="H59" s="568"/>
      <c r="I59" s="568"/>
      <c r="J59" s="568"/>
      <c r="K59" s="568"/>
      <c r="L59" s="568"/>
      <c r="M59" s="568"/>
      <c r="N59" s="568"/>
      <c r="O59" s="568"/>
      <c r="P59" s="568"/>
      <c r="Q59" s="568"/>
      <c r="R59" s="568"/>
      <c r="S59" s="568"/>
      <c r="T59" s="568"/>
      <c r="U59" s="568"/>
      <c r="V59" s="568"/>
    </row>
    <row r="60" spans="3:22" x14ac:dyDescent="0.35">
      <c r="C60" s="568"/>
      <c r="D60" s="568"/>
      <c r="E60" s="568"/>
      <c r="F60" s="568"/>
      <c r="G60" s="568"/>
      <c r="H60" s="568"/>
      <c r="I60" s="568"/>
      <c r="J60" s="568"/>
      <c r="K60" s="568"/>
      <c r="L60" s="568"/>
      <c r="M60" s="568"/>
      <c r="N60" s="568"/>
      <c r="O60" s="568"/>
      <c r="P60" s="568"/>
      <c r="Q60" s="568"/>
      <c r="R60" s="568"/>
      <c r="S60" s="568"/>
      <c r="T60" s="568"/>
      <c r="U60" s="568"/>
      <c r="V60" s="568"/>
    </row>
    <row r="61" spans="3:22" x14ac:dyDescent="0.35">
      <c r="C61" s="568"/>
      <c r="D61" s="568"/>
      <c r="E61" s="568"/>
      <c r="F61" s="568"/>
      <c r="G61" s="568"/>
      <c r="H61" s="568"/>
      <c r="I61" s="568"/>
      <c r="J61" s="568"/>
      <c r="K61" s="568"/>
      <c r="L61" s="568"/>
      <c r="M61" s="568"/>
      <c r="N61" s="568"/>
      <c r="O61" s="568"/>
      <c r="P61" s="568"/>
      <c r="Q61" s="568"/>
      <c r="R61" s="568"/>
      <c r="S61" s="568"/>
      <c r="T61" s="568"/>
      <c r="U61" s="568"/>
      <c r="V61" s="568"/>
    </row>
    <row r="62" spans="3:22" x14ac:dyDescent="0.35">
      <c r="C62" s="568"/>
      <c r="D62" s="568"/>
      <c r="E62" s="568"/>
      <c r="F62" s="568"/>
      <c r="G62" s="568"/>
      <c r="H62" s="568"/>
      <c r="I62" s="568"/>
      <c r="J62" s="568"/>
      <c r="K62" s="568"/>
      <c r="L62" s="568"/>
      <c r="M62" s="568"/>
      <c r="N62" s="568"/>
      <c r="O62" s="568"/>
      <c r="P62" s="568"/>
      <c r="Q62" s="568"/>
      <c r="R62" s="568"/>
      <c r="S62" s="568"/>
      <c r="T62" s="568"/>
      <c r="U62" s="568"/>
      <c r="V62" s="568"/>
    </row>
    <row r="63" spans="3:22" x14ac:dyDescent="0.35">
      <c r="C63" s="568"/>
      <c r="D63" s="568"/>
      <c r="E63" s="568"/>
      <c r="F63" s="568"/>
      <c r="G63" s="568"/>
      <c r="H63" s="568"/>
      <c r="I63" s="568"/>
      <c r="J63" s="568"/>
      <c r="K63" s="568"/>
      <c r="L63" s="568"/>
      <c r="M63" s="568"/>
      <c r="N63" s="568"/>
      <c r="O63" s="568"/>
      <c r="P63" s="568"/>
      <c r="Q63" s="568"/>
      <c r="R63" s="568"/>
      <c r="S63" s="568"/>
      <c r="T63" s="568"/>
      <c r="U63" s="568"/>
      <c r="V63" s="568"/>
    </row>
    <row r="64" spans="3:22" x14ac:dyDescent="0.35">
      <c r="C64" s="568"/>
      <c r="D64" s="568"/>
      <c r="E64" s="568"/>
      <c r="F64" s="568"/>
      <c r="G64" s="568"/>
      <c r="H64" s="568"/>
      <c r="I64" s="568"/>
      <c r="J64" s="568"/>
      <c r="K64" s="568"/>
      <c r="L64" s="568"/>
      <c r="M64" s="568"/>
      <c r="N64" s="568"/>
      <c r="O64" s="568"/>
      <c r="P64" s="568"/>
      <c r="Q64" s="568"/>
      <c r="R64" s="568"/>
      <c r="S64" s="568"/>
      <c r="T64" s="568"/>
      <c r="U64" s="568"/>
      <c r="V64" s="568"/>
    </row>
    <row r="65" spans="3:22" x14ac:dyDescent="0.35">
      <c r="C65" s="568"/>
      <c r="D65" s="568"/>
      <c r="E65" s="568"/>
      <c r="F65" s="568"/>
      <c r="G65" s="568"/>
      <c r="H65" s="568"/>
      <c r="I65" s="568"/>
      <c r="J65" s="568"/>
      <c r="K65" s="568"/>
      <c r="L65" s="568"/>
      <c r="M65" s="568"/>
      <c r="N65" s="568"/>
      <c r="O65" s="568"/>
      <c r="P65" s="568"/>
      <c r="Q65" s="568"/>
      <c r="R65" s="568"/>
      <c r="S65" s="568"/>
      <c r="T65" s="568"/>
      <c r="U65" s="568"/>
      <c r="V65" s="568"/>
    </row>
    <row r="66" spans="3:22" x14ac:dyDescent="0.35">
      <c r="C66" s="568"/>
      <c r="D66" s="568"/>
      <c r="E66" s="568"/>
      <c r="F66" s="568"/>
      <c r="G66" s="568"/>
      <c r="H66" s="568"/>
      <c r="I66" s="568"/>
      <c r="J66" s="568"/>
      <c r="K66" s="568"/>
      <c r="L66" s="568"/>
      <c r="M66" s="568"/>
      <c r="N66" s="568"/>
      <c r="O66" s="568"/>
      <c r="P66" s="568"/>
      <c r="Q66" s="568"/>
      <c r="R66" s="568"/>
      <c r="S66" s="568"/>
      <c r="T66" s="568"/>
      <c r="U66" s="568"/>
      <c r="V66" s="568"/>
    </row>
    <row r="67" spans="3:22" x14ac:dyDescent="0.35">
      <c r="C67" s="568"/>
      <c r="D67" s="568"/>
      <c r="E67" s="568"/>
      <c r="F67" s="568"/>
      <c r="G67" s="568"/>
      <c r="H67" s="568"/>
      <c r="I67" s="568"/>
      <c r="J67" s="568"/>
      <c r="K67" s="568"/>
      <c r="L67" s="568"/>
      <c r="M67" s="568"/>
      <c r="N67" s="568"/>
      <c r="O67" s="568"/>
      <c r="P67" s="568"/>
      <c r="Q67" s="568"/>
      <c r="R67" s="568"/>
      <c r="S67" s="568"/>
      <c r="T67" s="568"/>
      <c r="U67" s="568"/>
      <c r="V67" s="568"/>
    </row>
    <row r="68" spans="3:22" x14ac:dyDescent="0.35">
      <c r="C68" s="568"/>
      <c r="D68" s="568"/>
      <c r="E68" s="568"/>
      <c r="F68" s="568"/>
      <c r="G68" s="568"/>
      <c r="H68" s="568"/>
      <c r="I68" s="568"/>
      <c r="J68" s="568"/>
      <c r="K68" s="568"/>
      <c r="L68" s="568"/>
      <c r="M68" s="568"/>
      <c r="N68" s="568"/>
      <c r="O68" s="568"/>
      <c r="P68" s="568"/>
      <c r="Q68" s="568"/>
      <c r="R68" s="568"/>
      <c r="S68" s="568"/>
      <c r="T68" s="568"/>
      <c r="U68" s="568"/>
      <c r="V68" s="568"/>
    </row>
    <row r="69" spans="3:22" x14ac:dyDescent="0.35">
      <c r="C69" s="568"/>
      <c r="D69" s="568"/>
      <c r="E69" s="568"/>
      <c r="F69" s="568"/>
      <c r="G69" s="568"/>
      <c r="H69" s="568"/>
      <c r="I69" s="568"/>
      <c r="J69" s="568"/>
      <c r="K69" s="568"/>
      <c r="L69" s="568"/>
      <c r="M69" s="568"/>
      <c r="N69" s="568"/>
      <c r="O69" s="568"/>
      <c r="P69" s="568"/>
      <c r="Q69" s="568"/>
      <c r="R69" s="568"/>
      <c r="S69" s="568"/>
      <c r="T69" s="568"/>
      <c r="U69" s="568"/>
      <c r="V69" s="568"/>
    </row>
    <row r="70" spans="3:22" x14ac:dyDescent="0.35">
      <c r="C70" s="568"/>
      <c r="D70" s="568"/>
      <c r="E70" s="568"/>
      <c r="F70" s="568"/>
      <c r="G70" s="568"/>
      <c r="H70" s="568"/>
      <c r="I70" s="568"/>
      <c r="J70" s="568"/>
      <c r="K70" s="568"/>
      <c r="L70" s="568"/>
      <c r="M70" s="568"/>
      <c r="N70" s="568"/>
      <c r="O70" s="568"/>
      <c r="P70" s="568"/>
      <c r="Q70" s="568"/>
      <c r="R70" s="568"/>
      <c r="S70" s="568"/>
      <c r="T70" s="568"/>
      <c r="U70" s="568"/>
      <c r="V70" s="568"/>
    </row>
    <row r="71" spans="3:22" x14ac:dyDescent="0.35">
      <c r="C71" s="568"/>
      <c r="D71" s="568"/>
      <c r="E71" s="568"/>
      <c r="F71" s="568"/>
      <c r="G71" s="568"/>
      <c r="H71" s="568"/>
      <c r="I71" s="568"/>
      <c r="J71" s="568"/>
      <c r="K71" s="568"/>
      <c r="L71" s="568"/>
      <c r="M71" s="568"/>
      <c r="N71" s="568"/>
      <c r="O71" s="568"/>
      <c r="P71" s="568"/>
      <c r="Q71" s="568"/>
      <c r="R71" s="568"/>
      <c r="S71" s="568"/>
      <c r="T71" s="568"/>
      <c r="U71" s="568"/>
      <c r="V71" s="568"/>
    </row>
    <row r="72" spans="3:22" x14ac:dyDescent="0.35">
      <c r="C72" s="568"/>
      <c r="D72" s="568"/>
      <c r="E72" s="568"/>
      <c r="F72" s="568"/>
      <c r="G72" s="568"/>
      <c r="H72" s="568"/>
      <c r="I72" s="568"/>
      <c r="J72" s="568"/>
      <c r="K72" s="568"/>
      <c r="L72" s="568"/>
      <c r="M72" s="568"/>
      <c r="N72" s="568"/>
      <c r="O72" s="568"/>
      <c r="P72" s="568"/>
      <c r="Q72" s="568"/>
      <c r="R72" s="568"/>
      <c r="S72" s="568"/>
      <c r="T72" s="568"/>
      <c r="U72" s="568"/>
      <c r="V72" s="568"/>
    </row>
    <row r="73" spans="3:22" x14ac:dyDescent="0.35">
      <c r="C73" s="568"/>
      <c r="D73" s="568"/>
      <c r="E73" s="568"/>
      <c r="F73" s="568"/>
      <c r="G73" s="568"/>
      <c r="H73" s="568"/>
      <c r="I73" s="568"/>
      <c r="J73" s="568"/>
      <c r="K73" s="568"/>
      <c r="L73" s="568"/>
      <c r="M73" s="568"/>
      <c r="N73" s="568"/>
      <c r="O73" s="568"/>
      <c r="P73" s="568"/>
      <c r="Q73" s="568"/>
      <c r="R73" s="568"/>
      <c r="S73" s="568"/>
      <c r="T73" s="568"/>
      <c r="U73" s="568"/>
      <c r="V73" s="568"/>
    </row>
    <row r="74" spans="3:22" x14ac:dyDescent="0.35">
      <c r="C74" s="568"/>
      <c r="D74" s="568"/>
      <c r="E74" s="568"/>
      <c r="F74" s="568"/>
      <c r="G74" s="568"/>
      <c r="H74" s="568"/>
      <c r="I74" s="568"/>
      <c r="J74" s="568"/>
      <c r="K74" s="568"/>
      <c r="L74" s="568"/>
      <c r="M74" s="568"/>
      <c r="N74" s="568"/>
      <c r="O74" s="568"/>
      <c r="P74" s="568"/>
      <c r="Q74" s="568"/>
      <c r="R74" s="568"/>
      <c r="S74" s="568"/>
      <c r="T74" s="568"/>
      <c r="U74" s="568"/>
      <c r="V74" s="568"/>
    </row>
    <row r="75" spans="3:22" x14ac:dyDescent="0.35">
      <c r="C75" s="568"/>
      <c r="D75" s="568"/>
      <c r="E75" s="568"/>
      <c r="F75" s="568"/>
      <c r="G75" s="568"/>
      <c r="H75" s="568"/>
      <c r="I75" s="568"/>
      <c r="J75" s="568"/>
      <c r="K75" s="568"/>
      <c r="L75" s="568"/>
      <c r="M75" s="568"/>
      <c r="N75" s="568"/>
      <c r="O75" s="568"/>
      <c r="P75" s="568"/>
      <c r="Q75" s="568"/>
      <c r="R75" s="568"/>
      <c r="S75" s="568"/>
      <c r="T75" s="568"/>
      <c r="U75" s="568"/>
      <c r="V75" s="568"/>
    </row>
    <row r="76" spans="3:22" x14ac:dyDescent="0.35">
      <c r="C76" s="568"/>
      <c r="D76" s="568"/>
      <c r="E76" s="568"/>
      <c r="F76" s="568"/>
      <c r="G76" s="568"/>
      <c r="H76" s="568"/>
      <c r="I76" s="568"/>
      <c r="J76" s="568"/>
      <c r="K76" s="568"/>
      <c r="L76" s="568"/>
      <c r="M76" s="568"/>
      <c r="N76" s="568"/>
      <c r="O76" s="568"/>
      <c r="P76" s="568"/>
      <c r="Q76" s="568"/>
      <c r="R76" s="568"/>
      <c r="S76" s="568"/>
      <c r="T76" s="568"/>
      <c r="U76" s="568"/>
      <c r="V76" s="568"/>
    </row>
    <row r="77" spans="3:22" x14ac:dyDescent="0.35">
      <c r="C77" s="568"/>
      <c r="D77" s="568"/>
      <c r="E77" s="568"/>
      <c r="F77" s="568"/>
      <c r="G77" s="568"/>
      <c r="H77" s="568"/>
      <c r="I77" s="568"/>
      <c r="J77" s="568"/>
      <c r="K77" s="568"/>
      <c r="L77" s="568"/>
      <c r="M77" s="568"/>
      <c r="N77" s="568"/>
      <c r="O77" s="568"/>
      <c r="P77" s="568"/>
      <c r="Q77" s="568"/>
      <c r="R77" s="568"/>
      <c r="S77" s="568"/>
      <c r="T77" s="568"/>
      <c r="U77" s="568"/>
      <c r="V77" s="568"/>
    </row>
    <row r="78" spans="3:22" x14ac:dyDescent="0.35">
      <c r="C78" s="568"/>
      <c r="D78" s="568"/>
      <c r="E78" s="568"/>
      <c r="F78" s="568"/>
      <c r="G78" s="568"/>
      <c r="H78" s="568"/>
      <c r="I78" s="568"/>
      <c r="J78" s="568"/>
      <c r="K78" s="568"/>
      <c r="L78" s="568"/>
      <c r="M78" s="568"/>
      <c r="N78" s="568"/>
      <c r="O78" s="568"/>
      <c r="P78" s="568"/>
      <c r="Q78" s="568"/>
      <c r="R78" s="568"/>
      <c r="S78" s="568"/>
      <c r="T78" s="568"/>
      <c r="U78" s="568"/>
      <c r="V78" s="568"/>
    </row>
    <row r="79" spans="3:22" x14ac:dyDescent="0.35">
      <c r="C79" s="568"/>
      <c r="D79" s="568"/>
      <c r="E79" s="568"/>
      <c r="F79" s="568"/>
      <c r="G79" s="568"/>
      <c r="H79" s="568"/>
      <c r="I79" s="568"/>
      <c r="J79" s="568"/>
      <c r="K79" s="568"/>
      <c r="L79" s="568"/>
      <c r="M79" s="568"/>
      <c r="N79" s="568"/>
      <c r="O79" s="568"/>
      <c r="P79" s="568"/>
      <c r="Q79" s="568"/>
      <c r="R79" s="568"/>
      <c r="S79" s="568"/>
      <c r="T79" s="568"/>
      <c r="U79" s="568"/>
      <c r="V79" s="568"/>
    </row>
    <row r="80" spans="3:22" x14ac:dyDescent="0.35">
      <c r="C80" s="568"/>
      <c r="D80" s="568"/>
      <c r="E80" s="568"/>
      <c r="F80" s="568"/>
      <c r="G80" s="568"/>
      <c r="H80" s="568"/>
      <c r="I80" s="568"/>
      <c r="J80" s="568"/>
      <c r="K80" s="568"/>
      <c r="L80" s="568"/>
      <c r="M80" s="568"/>
      <c r="N80" s="568"/>
      <c r="O80" s="568"/>
      <c r="P80" s="568"/>
      <c r="Q80" s="568"/>
      <c r="R80" s="568"/>
      <c r="S80" s="568"/>
      <c r="T80" s="568"/>
      <c r="U80" s="568"/>
      <c r="V80" s="568"/>
    </row>
    <row r="81" spans="3:22" x14ac:dyDescent="0.35">
      <c r="C81" s="568"/>
      <c r="D81" s="568"/>
      <c r="E81" s="568"/>
      <c r="F81" s="568"/>
      <c r="G81" s="568"/>
      <c r="H81" s="568"/>
      <c r="I81" s="568"/>
      <c r="J81" s="568"/>
      <c r="K81" s="568"/>
      <c r="L81" s="568"/>
      <c r="M81" s="568"/>
      <c r="N81" s="568"/>
      <c r="O81" s="568"/>
      <c r="P81" s="568"/>
      <c r="Q81" s="568"/>
      <c r="R81" s="568"/>
      <c r="S81" s="568"/>
      <c r="T81" s="568"/>
      <c r="U81" s="568"/>
      <c r="V81" s="568"/>
    </row>
    <row r="82" spans="3:22" x14ac:dyDescent="0.35">
      <c r="C82" s="568"/>
      <c r="D82" s="568"/>
      <c r="E82" s="568"/>
      <c r="F82" s="568"/>
      <c r="G82" s="568"/>
      <c r="H82" s="568"/>
      <c r="I82" s="568"/>
      <c r="J82" s="568"/>
      <c r="K82" s="568"/>
      <c r="L82" s="568"/>
      <c r="M82" s="568"/>
      <c r="N82" s="568"/>
      <c r="O82" s="568"/>
      <c r="P82" s="568"/>
      <c r="Q82" s="568"/>
      <c r="R82" s="568"/>
      <c r="S82" s="568"/>
      <c r="T82" s="568"/>
      <c r="U82" s="568"/>
      <c r="V82" s="568"/>
    </row>
    <row r="83" spans="3:22" x14ac:dyDescent="0.35">
      <c r="C83" s="568"/>
      <c r="D83" s="568"/>
      <c r="E83" s="568"/>
      <c r="F83" s="568"/>
      <c r="G83" s="568"/>
      <c r="H83" s="568"/>
      <c r="I83" s="568"/>
      <c r="J83" s="568"/>
      <c r="K83" s="568"/>
      <c r="L83" s="568"/>
      <c r="M83" s="568"/>
      <c r="N83" s="568"/>
      <c r="O83" s="568"/>
      <c r="P83" s="568"/>
      <c r="Q83" s="568"/>
      <c r="R83" s="568"/>
      <c r="S83" s="568"/>
      <c r="T83" s="568"/>
      <c r="U83" s="568"/>
      <c r="V83" s="568"/>
    </row>
    <row r="84" spans="3:22" x14ac:dyDescent="0.35">
      <c r="C84" s="568"/>
      <c r="D84" s="568"/>
      <c r="E84" s="568"/>
      <c r="F84" s="568"/>
      <c r="G84" s="568"/>
      <c r="H84" s="568"/>
      <c r="I84" s="568"/>
      <c r="J84" s="568"/>
      <c r="K84" s="568"/>
      <c r="L84" s="568"/>
      <c r="M84" s="568"/>
      <c r="N84" s="568"/>
      <c r="O84" s="568"/>
      <c r="P84" s="568"/>
      <c r="Q84" s="568"/>
      <c r="R84" s="568"/>
      <c r="S84" s="568"/>
      <c r="T84" s="568"/>
      <c r="U84" s="568"/>
      <c r="V84" s="568"/>
    </row>
    <row r="85" spans="3:22" x14ac:dyDescent="0.35">
      <c r="C85" s="568"/>
      <c r="D85" s="568"/>
      <c r="E85" s="568"/>
      <c r="F85" s="568"/>
      <c r="G85" s="568"/>
      <c r="H85" s="568"/>
      <c r="I85" s="568"/>
      <c r="J85" s="568"/>
      <c r="K85" s="568"/>
      <c r="L85" s="568"/>
      <c r="M85" s="568"/>
      <c r="N85" s="568"/>
      <c r="O85" s="568"/>
      <c r="P85" s="568"/>
      <c r="Q85" s="568"/>
      <c r="R85" s="568"/>
      <c r="S85" s="568"/>
      <c r="T85" s="568"/>
      <c r="U85" s="568"/>
      <c r="V85" s="568"/>
    </row>
    <row r="86" spans="3:22" x14ac:dyDescent="0.35">
      <c r="C86" s="568"/>
      <c r="D86" s="568"/>
      <c r="E86" s="568"/>
      <c r="F86" s="568"/>
      <c r="G86" s="568"/>
      <c r="H86" s="568"/>
      <c r="I86" s="568"/>
      <c r="J86" s="568"/>
      <c r="K86" s="568"/>
      <c r="L86" s="568"/>
      <c r="M86" s="568"/>
      <c r="N86" s="568"/>
      <c r="O86" s="568"/>
      <c r="P86" s="568"/>
      <c r="Q86" s="568"/>
      <c r="R86" s="568"/>
      <c r="S86" s="568"/>
      <c r="T86" s="568"/>
      <c r="U86" s="568"/>
      <c r="V86" s="568"/>
    </row>
    <row r="87" spans="3:22" x14ac:dyDescent="0.35">
      <c r="C87" s="568"/>
      <c r="D87" s="568"/>
      <c r="E87" s="568"/>
      <c r="F87" s="568"/>
      <c r="G87" s="568"/>
      <c r="H87" s="568"/>
      <c r="I87" s="568"/>
      <c r="J87" s="568"/>
      <c r="K87" s="568"/>
      <c r="L87" s="568"/>
      <c r="M87" s="568"/>
      <c r="N87" s="568"/>
      <c r="O87" s="568"/>
      <c r="P87" s="568"/>
      <c r="Q87" s="568"/>
      <c r="R87" s="568"/>
      <c r="S87" s="568"/>
      <c r="T87" s="568"/>
      <c r="U87" s="568"/>
      <c r="V87" s="568"/>
    </row>
    <row r="88" spans="3:22" x14ac:dyDescent="0.35">
      <c r="C88" s="568"/>
      <c r="D88" s="568"/>
      <c r="E88" s="568"/>
      <c r="F88" s="568"/>
      <c r="G88" s="568"/>
      <c r="H88" s="568"/>
      <c r="I88" s="568"/>
      <c r="J88" s="568"/>
      <c r="K88" s="568"/>
      <c r="L88" s="568"/>
      <c r="M88" s="568"/>
      <c r="N88" s="568"/>
      <c r="O88" s="568"/>
      <c r="P88" s="568"/>
      <c r="Q88" s="568"/>
      <c r="R88" s="568"/>
      <c r="S88" s="568"/>
      <c r="T88" s="568"/>
      <c r="U88" s="568"/>
      <c r="V88" s="568"/>
    </row>
    <row r="89" spans="3:22" x14ac:dyDescent="0.35">
      <c r="C89" s="568"/>
      <c r="D89" s="568"/>
      <c r="E89" s="568"/>
      <c r="F89" s="568"/>
      <c r="G89" s="568"/>
      <c r="H89" s="568"/>
      <c r="I89" s="568"/>
      <c r="J89" s="568"/>
      <c r="K89" s="568"/>
      <c r="L89" s="568"/>
      <c r="M89" s="568"/>
      <c r="N89" s="568"/>
      <c r="O89" s="568"/>
      <c r="P89" s="568"/>
      <c r="Q89" s="568"/>
      <c r="R89" s="568"/>
      <c r="S89" s="568"/>
      <c r="T89" s="568"/>
      <c r="U89" s="568"/>
      <c r="V89" s="568"/>
    </row>
    <row r="90" spans="3:22" x14ac:dyDescent="0.35">
      <c r="C90" s="568"/>
      <c r="D90" s="568"/>
      <c r="E90" s="568"/>
      <c r="F90" s="568"/>
      <c r="G90" s="568"/>
      <c r="H90" s="568"/>
      <c r="I90" s="568"/>
      <c r="J90" s="568"/>
      <c r="K90" s="568"/>
      <c r="L90" s="568"/>
      <c r="M90" s="568"/>
      <c r="N90" s="568"/>
      <c r="O90" s="568"/>
      <c r="P90" s="568"/>
      <c r="Q90" s="568"/>
      <c r="R90" s="568"/>
      <c r="S90" s="568"/>
      <c r="T90" s="568"/>
      <c r="U90" s="568"/>
      <c r="V90" s="568"/>
    </row>
    <row r="91" spans="3:22" x14ac:dyDescent="0.35">
      <c r="C91" s="568"/>
      <c r="D91" s="568"/>
      <c r="E91" s="568"/>
      <c r="F91" s="568"/>
      <c r="G91" s="568"/>
      <c r="H91" s="568"/>
      <c r="I91" s="568"/>
      <c r="J91" s="568"/>
      <c r="K91" s="568"/>
      <c r="L91" s="568"/>
      <c r="M91" s="568"/>
      <c r="N91" s="568"/>
      <c r="O91" s="568"/>
      <c r="P91" s="568"/>
      <c r="Q91" s="568"/>
      <c r="R91" s="568"/>
      <c r="S91" s="568"/>
      <c r="T91" s="568"/>
      <c r="U91" s="568"/>
      <c r="V91" s="568"/>
    </row>
    <row r="92" spans="3:22" x14ac:dyDescent="0.35">
      <c r="C92" s="568"/>
      <c r="D92" s="568"/>
      <c r="E92" s="568"/>
      <c r="F92" s="568"/>
      <c r="G92" s="568"/>
      <c r="H92" s="568"/>
      <c r="I92" s="568"/>
      <c r="J92" s="568"/>
      <c r="K92" s="568"/>
      <c r="L92" s="568"/>
      <c r="M92" s="568"/>
      <c r="N92" s="568"/>
      <c r="O92" s="568"/>
      <c r="P92" s="568"/>
      <c r="Q92" s="568"/>
      <c r="R92" s="568"/>
      <c r="S92" s="568"/>
      <c r="T92" s="568"/>
      <c r="U92" s="568"/>
      <c r="V92" s="568"/>
    </row>
    <row r="93" spans="3:22" x14ac:dyDescent="0.35">
      <c r="C93" s="568"/>
      <c r="D93" s="568"/>
      <c r="E93" s="568"/>
      <c r="F93" s="568"/>
      <c r="G93" s="568"/>
      <c r="H93" s="568"/>
      <c r="I93" s="568"/>
      <c r="J93" s="568"/>
      <c r="K93" s="568"/>
      <c r="L93" s="568"/>
      <c r="M93" s="568"/>
      <c r="N93" s="568"/>
      <c r="O93" s="568"/>
      <c r="P93" s="568"/>
      <c r="Q93" s="568"/>
      <c r="R93" s="568"/>
      <c r="S93" s="568"/>
      <c r="T93" s="568"/>
      <c r="U93" s="568"/>
      <c r="V93" s="568"/>
    </row>
    <row r="94" spans="3:22" x14ac:dyDescent="0.35">
      <c r="C94" s="568"/>
      <c r="D94" s="568"/>
      <c r="E94" s="568"/>
      <c r="F94" s="568"/>
      <c r="G94" s="568"/>
      <c r="H94" s="568"/>
      <c r="I94" s="568"/>
      <c r="J94" s="568"/>
      <c r="K94" s="568"/>
      <c r="L94" s="568"/>
      <c r="M94" s="568"/>
      <c r="N94" s="568"/>
      <c r="O94" s="568"/>
      <c r="P94" s="568"/>
      <c r="Q94" s="568"/>
      <c r="R94" s="568"/>
      <c r="S94" s="568"/>
      <c r="T94" s="568"/>
      <c r="U94" s="568"/>
      <c r="V94" s="568"/>
    </row>
    <row r="95" spans="3:22" x14ac:dyDescent="0.35">
      <c r="C95" s="568"/>
      <c r="D95" s="568"/>
      <c r="E95" s="568"/>
      <c r="F95" s="568"/>
      <c r="G95" s="568"/>
      <c r="H95" s="568"/>
      <c r="I95" s="568"/>
      <c r="J95" s="568"/>
      <c r="K95" s="568"/>
      <c r="L95" s="568"/>
      <c r="M95" s="568"/>
      <c r="N95" s="568"/>
      <c r="O95" s="568"/>
      <c r="P95" s="568"/>
      <c r="Q95" s="568"/>
      <c r="R95" s="568"/>
      <c r="S95" s="568"/>
      <c r="T95" s="568"/>
      <c r="U95" s="568"/>
      <c r="V95" s="568"/>
    </row>
    <row r="96" spans="3:22" x14ac:dyDescent="0.35">
      <c r="C96" s="568"/>
      <c r="D96" s="568"/>
      <c r="E96" s="568"/>
      <c r="F96" s="568"/>
      <c r="G96" s="568"/>
      <c r="H96" s="568"/>
      <c r="I96" s="568"/>
      <c r="J96" s="568"/>
      <c r="K96" s="568"/>
      <c r="L96" s="568"/>
      <c r="M96" s="568"/>
      <c r="N96" s="568"/>
      <c r="O96" s="568"/>
      <c r="P96" s="568"/>
      <c r="Q96" s="568"/>
      <c r="R96" s="568"/>
      <c r="S96" s="568"/>
      <c r="T96" s="568"/>
      <c r="U96" s="568"/>
      <c r="V96" s="568"/>
    </row>
    <row r="97" spans="3:22" x14ac:dyDescent="0.35">
      <c r="C97" s="568"/>
      <c r="D97" s="568"/>
      <c r="E97" s="568"/>
      <c r="F97" s="568"/>
      <c r="G97" s="568"/>
      <c r="H97" s="568"/>
      <c r="I97" s="568"/>
      <c r="J97" s="568"/>
      <c r="K97" s="568"/>
      <c r="L97" s="568"/>
      <c r="M97" s="568"/>
      <c r="N97" s="568"/>
      <c r="O97" s="568"/>
      <c r="P97" s="568"/>
      <c r="Q97" s="568"/>
      <c r="R97" s="568"/>
      <c r="S97" s="568"/>
      <c r="T97" s="568"/>
      <c r="U97" s="568"/>
      <c r="V97" s="568"/>
    </row>
    <row r="98" spans="3:22" x14ac:dyDescent="0.35">
      <c r="C98" s="568"/>
      <c r="D98" s="568"/>
      <c r="E98" s="568"/>
      <c r="F98" s="568"/>
      <c r="G98" s="568"/>
      <c r="H98" s="568"/>
      <c r="I98" s="568"/>
      <c r="J98" s="568"/>
      <c r="K98" s="568"/>
      <c r="L98" s="568"/>
      <c r="M98" s="568"/>
      <c r="N98" s="568"/>
      <c r="O98" s="568"/>
      <c r="P98" s="568"/>
      <c r="Q98" s="568"/>
      <c r="R98" s="568"/>
      <c r="S98" s="568"/>
      <c r="T98" s="568"/>
      <c r="U98" s="568"/>
      <c r="V98" s="568"/>
    </row>
    <row r="99" spans="3:22" x14ac:dyDescent="0.35">
      <c r="C99" s="568"/>
      <c r="D99" s="568"/>
      <c r="E99" s="568"/>
      <c r="F99" s="568"/>
      <c r="G99" s="568"/>
      <c r="H99" s="568"/>
      <c r="I99" s="568"/>
      <c r="J99" s="568"/>
      <c r="K99" s="568"/>
      <c r="L99" s="568"/>
      <c r="M99" s="568"/>
      <c r="N99" s="568"/>
      <c r="O99" s="568"/>
      <c r="P99" s="568"/>
      <c r="Q99" s="568"/>
      <c r="R99" s="568"/>
      <c r="S99" s="568"/>
      <c r="T99" s="568"/>
      <c r="U99" s="568"/>
      <c r="V99" s="568"/>
    </row>
    <row r="100" spans="3:22" x14ac:dyDescent="0.35">
      <c r="C100" s="568"/>
      <c r="D100" s="568"/>
      <c r="E100" s="568"/>
      <c r="F100" s="568"/>
      <c r="G100" s="568"/>
      <c r="H100" s="568"/>
      <c r="I100" s="568"/>
      <c r="J100" s="568"/>
      <c r="K100" s="568"/>
      <c r="L100" s="568"/>
      <c r="M100" s="568"/>
      <c r="N100" s="568"/>
      <c r="O100" s="568"/>
      <c r="P100" s="568"/>
      <c r="Q100" s="568"/>
      <c r="R100" s="568"/>
      <c r="S100" s="568"/>
      <c r="T100" s="568"/>
      <c r="U100" s="568"/>
      <c r="V100" s="568"/>
    </row>
    <row r="101" spans="3:22" x14ac:dyDescent="0.35">
      <c r="C101" s="568"/>
      <c r="D101" s="568"/>
      <c r="E101" s="568"/>
      <c r="F101" s="568"/>
      <c r="G101" s="568"/>
      <c r="H101" s="568"/>
      <c r="I101" s="568"/>
      <c r="J101" s="568"/>
      <c r="K101" s="568"/>
      <c r="L101" s="568"/>
      <c r="M101" s="568"/>
      <c r="N101" s="568"/>
      <c r="O101" s="568"/>
      <c r="P101" s="568"/>
      <c r="Q101" s="568"/>
      <c r="R101" s="568"/>
      <c r="S101" s="568"/>
      <c r="T101" s="568"/>
      <c r="U101" s="568"/>
      <c r="V101" s="568"/>
    </row>
    <row r="102" spans="3:22" x14ac:dyDescent="0.35">
      <c r="C102" s="568"/>
      <c r="D102" s="568"/>
      <c r="E102" s="568"/>
      <c r="F102" s="568"/>
      <c r="G102" s="568"/>
      <c r="H102" s="568"/>
      <c r="I102" s="568"/>
      <c r="J102" s="568"/>
      <c r="K102" s="568"/>
      <c r="L102" s="568"/>
      <c r="M102" s="568"/>
      <c r="N102" s="568"/>
      <c r="O102" s="568"/>
      <c r="P102" s="568"/>
      <c r="Q102" s="568"/>
      <c r="R102" s="568"/>
      <c r="S102" s="568"/>
      <c r="T102" s="568"/>
      <c r="U102" s="568"/>
      <c r="V102" s="568"/>
    </row>
    <row r="103" spans="3:22" x14ac:dyDescent="0.35">
      <c r="C103" s="568"/>
      <c r="D103" s="568"/>
      <c r="E103" s="568"/>
      <c r="F103" s="568"/>
      <c r="G103" s="568"/>
      <c r="H103" s="568"/>
      <c r="I103" s="568"/>
      <c r="J103" s="568"/>
      <c r="K103" s="568"/>
      <c r="L103" s="568"/>
      <c r="M103" s="568"/>
      <c r="N103" s="568"/>
      <c r="O103" s="568"/>
      <c r="P103" s="568"/>
      <c r="Q103" s="568"/>
      <c r="R103" s="568"/>
      <c r="S103" s="568"/>
      <c r="T103" s="568"/>
      <c r="U103" s="568"/>
      <c r="V103" s="568"/>
    </row>
    <row r="104" spans="3:22" x14ac:dyDescent="0.35">
      <c r="C104" s="568"/>
      <c r="D104" s="568"/>
      <c r="E104" s="568"/>
      <c r="F104" s="568"/>
      <c r="G104" s="568"/>
      <c r="H104" s="568"/>
      <c r="I104" s="568"/>
      <c r="J104" s="568"/>
      <c r="K104" s="568"/>
      <c r="L104" s="568"/>
      <c r="M104" s="568"/>
      <c r="N104" s="568"/>
      <c r="O104" s="568"/>
      <c r="P104" s="568"/>
      <c r="Q104" s="568"/>
      <c r="R104" s="568"/>
      <c r="S104" s="568"/>
      <c r="T104" s="568"/>
      <c r="U104" s="568"/>
      <c r="V104" s="568"/>
    </row>
    <row r="105" spans="3:22" x14ac:dyDescent="0.35">
      <c r="C105" s="568"/>
      <c r="D105" s="568"/>
      <c r="E105" s="568"/>
      <c r="F105" s="568"/>
      <c r="G105" s="568"/>
      <c r="H105" s="568"/>
      <c r="I105" s="568"/>
      <c r="J105" s="568"/>
      <c r="K105" s="568"/>
      <c r="L105" s="568"/>
      <c r="M105" s="568"/>
      <c r="N105" s="568"/>
      <c r="O105" s="568"/>
      <c r="P105" s="568"/>
      <c r="Q105" s="568"/>
      <c r="R105" s="568"/>
      <c r="S105" s="568"/>
      <c r="T105" s="568"/>
      <c r="U105" s="568"/>
      <c r="V105" s="568"/>
    </row>
    <row r="106" spans="3:22" x14ac:dyDescent="0.35">
      <c r="C106" s="568"/>
      <c r="D106" s="568"/>
      <c r="E106" s="568"/>
      <c r="F106" s="568"/>
      <c r="G106" s="568"/>
      <c r="H106" s="568"/>
      <c r="I106" s="568"/>
      <c r="J106" s="568"/>
      <c r="K106" s="568"/>
      <c r="L106" s="568"/>
      <c r="M106" s="568"/>
      <c r="N106" s="568"/>
      <c r="O106" s="568"/>
      <c r="P106" s="568"/>
      <c r="Q106" s="568"/>
      <c r="R106" s="568"/>
      <c r="S106" s="568"/>
      <c r="T106" s="568"/>
      <c r="U106" s="568"/>
      <c r="V106" s="568"/>
    </row>
    <row r="107" spans="3:22" x14ac:dyDescent="0.35">
      <c r="C107" s="568"/>
      <c r="D107" s="568"/>
      <c r="E107" s="568"/>
      <c r="F107" s="568"/>
      <c r="G107" s="568"/>
      <c r="H107" s="568"/>
      <c r="I107" s="568"/>
      <c r="J107" s="568"/>
      <c r="K107" s="568"/>
      <c r="L107" s="568"/>
      <c r="M107" s="568"/>
      <c r="N107" s="568"/>
      <c r="O107" s="568"/>
      <c r="P107" s="568"/>
      <c r="Q107" s="568"/>
      <c r="R107" s="568"/>
      <c r="S107" s="568"/>
      <c r="T107" s="568"/>
      <c r="U107" s="568"/>
      <c r="V107" s="568"/>
    </row>
    <row r="108" spans="3:22" x14ac:dyDescent="0.35">
      <c r="C108" s="568"/>
      <c r="D108" s="568"/>
      <c r="E108" s="568"/>
      <c r="F108" s="568"/>
      <c r="G108" s="568"/>
      <c r="H108" s="568"/>
      <c r="I108" s="568"/>
      <c r="J108" s="568"/>
      <c r="K108" s="568"/>
      <c r="L108" s="568"/>
      <c r="M108" s="568"/>
      <c r="N108" s="568"/>
      <c r="O108" s="568"/>
      <c r="P108" s="568"/>
      <c r="Q108" s="568"/>
      <c r="R108" s="568"/>
      <c r="S108" s="568"/>
      <c r="T108" s="568"/>
      <c r="U108" s="568"/>
      <c r="V108" s="568"/>
    </row>
    <row r="109" spans="3:22" x14ac:dyDescent="0.35">
      <c r="C109" s="568"/>
      <c r="D109" s="568"/>
      <c r="E109" s="568"/>
      <c r="F109" s="568"/>
      <c r="G109" s="568"/>
      <c r="H109" s="568"/>
      <c r="I109" s="568"/>
      <c r="J109" s="568"/>
      <c r="K109" s="568"/>
      <c r="L109" s="568"/>
      <c r="M109" s="568"/>
      <c r="N109" s="568"/>
      <c r="O109" s="568"/>
      <c r="P109" s="568"/>
      <c r="Q109" s="568"/>
      <c r="R109" s="568"/>
      <c r="S109" s="568"/>
      <c r="T109" s="568"/>
      <c r="U109" s="568"/>
      <c r="V109" s="568"/>
    </row>
    <row r="110" spans="3:22" x14ac:dyDescent="0.35">
      <c r="C110" s="568"/>
      <c r="D110" s="568"/>
      <c r="E110" s="568"/>
      <c r="F110" s="568"/>
      <c r="G110" s="568"/>
      <c r="H110" s="568"/>
      <c r="I110" s="568"/>
      <c r="J110" s="568"/>
      <c r="K110" s="568"/>
      <c r="L110" s="568"/>
      <c r="M110" s="568"/>
      <c r="N110" s="568"/>
      <c r="O110" s="568"/>
      <c r="P110" s="568"/>
      <c r="Q110" s="568"/>
      <c r="R110" s="568"/>
      <c r="S110" s="568"/>
      <c r="T110" s="568"/>
      <c r="U110" s="568"/>
      <c r="V110" s="568"/>
    </row>
    <row r="111" spans="3:22" x14ac:dyDescent="0.35">
      <c r="C111" s="568"/>
      <c r="D111" s="568"/>
      <c r="E111" s="568"/>
      <c r="F111" s="568"/>
      <c r="G111" s="568"/>
      <c r="H111" s="568"/>
      <c r="I111" s="568"/>
      <c r="J111" s="568"/>
      <c r="K111" s="568"/>
      <c r="L111" s="568"/>
      <c r="M111" s="568"/>
      <c r="N111" s="568"/>
      <c r="O111" s="568"/>
      <c r="P111" s="568"/>
      <c r="Q111" s="568"/>
      <c r="R111" s="568"/>
      <c r="S111" s="568"/>
      <c r="T111" s="568"/>
      <c r="U111" s="568"/>
      <c r="V111" s="568"/>
    </row>
    <row r="112" spans="3:22" x14ac:dyDescent="0.35">
      <c r="C112" s="568"/>
      <c r="D112" s="568"/>
      <c r="E112" s="568"/>
      <c r="F112" s="568"/>
      <c r="G112" s="568"/>
      <c r="H112" s="568"/>
      <c r="I112" s="568"/>
      <c r="J112" s="568"/>
      <c r="K112" s="568"/>
      <c r="L112" s="568"/>
      <c r="M112" s="568"/>
      <c r="N112" s="568"/>
      <c r="O112" s="568"/>
      <c r="P112" s="568"/>
      <c r="Q112" s="568"/>
      <c r="R112" s="568"/>
      <c r="S112" s="568"/>
      <c r="T112" s="568"/>
      <c r="U112" s="568"/>
      <c r="V112" s="568"/>
    </row>
    <row r="113" spans="3:22" x14ac:dyDescent="0.35">
      <c r="C113" s="568"/>
      <c r="D113" s="568"/>
      <c r="E113" s="568"/>
      <c r="F113" s="568"/>
      <c r="G113" s="568"/>
      <c r="H113" s="568"/>
      <c r="I113" s="568"/>
      <c r="J113" s="568"/>
      <c r="K113" s="568"/>
      <c r="L113" s="568"/>
      <c r="M113" s="568"/>
      <c r="N113" s="568"/>
      <c r="O113" s="568"/>
      <c r="P113" s="568"/>
      <c r="Q113" s="568"/>
      <c r="R113" s="568"/>
      <c r="S113" s="568"/>
      <c r="T113" s="568"/>
      <c r="U113" s="568"/>
      <c r="V113" s="568"/>
    </row>
    <row r="114" spans="3:22" x14ac:dyDescent="0.35">
      <c r="C114" s="568"/>
      <c r="D114" s="568"/>
      <c r="E114" s="568"/>
      <c r="F114" s="568"/>
      <c r="G114" s="568"/>
      <c r="H114" s="568"/>
      <c r="I114" s="568"/>
      <c r="J114" s="568"/>
      <c r="K114" s="568"/>
      <c r="L114" s="568"/>
      <c r="M114" s="568"/>
      <c r="N114" s="568"/>
      <c r="O114" s="568"/>
      <c r="P114" s="568"/>
      <c r="Q114" s="568"/>
      <c r="R114" s="568"/>
      <c r="S114" s="568"/>
      <c r="T114" s="568"/>
      <c r="U114" s="568"/>
      <c r="V114" s="568"/>
    </row>
    <row r="115" spans="3:22" x14ac:dyDescent="0.35">
      <c r="C115" s="568"/>
      <c r="D115" s="568"/>
      <c r="E115" s="568"/>
      <c r="F115" s="568"/>
      <c r="G115" s="568"/>
      <c r="H115" s="568"/>
      <c r="I115" s="568"/>
      <c r="J115" s="568"/>
      <c r="K115" s="568"/>
      <c r="L115" s="568"/>
      <c r="M115" s="568"/>
      <c r="N115" s="568"/>
      <c r="O115" s="568"/>
      <c r="P115" s="568"/>
      <c r="Q115" s="568"/>
      <c r="R115" s="568"/>
      <c r="S115" s="568"/>
      <c r="T115" s="568"/>
      <c r="U115" s="568"/>
      <c r="V115" s="568"/>
    </row>
    <row r="116" spans="3:22" x14ac:dyDescent="0.35">
      <c r="C116" s="568"/>
      <c r="D116" s="568"/>
      <c r="E116" s="568"/>
      <c r="F116" s="568"/>
      <c r="G116" s="568"/>
      <c r="H116" s="568"/>
      <c r="I116" s="568"/>
      <c r="J116" s="568"/>
      <c r="K116" s="568"/>
      <c r="L116" s="568"/>
      <c r="M116" s="568"/>
      <c r="N116" s="568"/>
      <c r="O116" s="568"/>
      <c r="P116" s="568"/>
      <c r="Q116" s="568"/>
      <c r="R116" s="568"/>
      <c r="S116" s="568"/>
      <c r="T116" s="568"/>
      <c r="U116" s="568"/>
      <c r="V116" s="568"/>
    </row>
    <row r="117" spans="3:22" x14ac:dyDescent="0.35">
      <c r="C117" s="568"/>
      <c r="D117" s="568"/>
      <c r="E117" s="568"/>
      <c r="F117" s="568"/>
      <c r="G117" s="568"/>
      <c r="H117" s="568"/>
      <c r="I117" s="568"/>
      <c r="J117" s="568"/>
      <c r="K117" s="568"/>
      <c r="L117" s="568"/>
      <c r="M117" s="568"/>
      <c r="N117" s="568"/>
      <c r="O117" s="568"/>
      <c r="P117" s="568"/>
      <c r="Q117" s="568"/>
      <c r="R117" s="568"/>
      <c r="S117" s="568"/>
      <c r="T117" s="568"/>
      <c r="U117" s="568"/>
      <c r="V117" s="568"/>
    </row>
    <row r="118" spans="3:22" x14ac:dyDescent="0.35">
      <c r="C118" s="568"/>
      <c r="D118" s="568"/>
      <c r="E118" s="568"/>
      <c r="F118" s="568"/>
      <c r="G118" s="568"/>
      <c r="H118" s="568"/>
      <c r="I118" s="568"/>
      <c r="J118" s="568"/>
      <c r="K118" s="568"/>
      <c r="L118" s="568"/>
      <c r="M118" s="568"/>
      <c r="N118" s="568"/>
      <c r="O118" s="568"/>
      <c r="P118" s="568"/>
      <c r="Q118" s="568"/>
      <c r="R118" s="568"/>
      <c r="S118" s="568"/>
      <c r="T118" s="568"/>
      <c r="U118" s="568"/>
      <c r="V118" s="568"/>
    </row>
    <row r="119" spans="3:22" x14ac:dyDescent="0.35">
      <c r="C119" s="568"/>
      <c r="D119" s="568"/>
      <c r="E119" s="568"/>
      <c r="F119" s="568"/>
      <c r="G119" s="568"/>
      <c r="H119" s="568"/>
      <c r="I119" s="568"/>
      <c r="J119" s="568"/>
      <c r="K119" s="568"/>
      <c r="L119" s="568"/>
      <c r="M119" s="568"/>
      <c r="N119" s="568"/>
      <c r="O119" s="568"/>
      <c r="P119" s="568"/>
      <c r="Q119" s="568"/>
      <c r="R119" s="568"/>
      <c r="S119" s="568"/>
      <c r="T119" s="568"/>
      <c r="U119" s="568"/>
      <c r="V119" s="568"/>
    </row>
    <row r="120" spans="3:22" x14ac:dyDescent="0.35">
      <c r="C120" s="568"/>
      <c r="D120" s="568"/>
      <c r="E120" s="568"/>
      <c r="F120" s="568"/>
      <c r="G120" s="568"/>
      <c r="H120" s="568"/>
      <c r="I120" s="568"/>
      <c r="J120" s="568"/>
      <c r="K120" s="568"/>
      <c r="L120" s="568"/>
      <c r="M120" s="568"/>
      <c r="N120" s="568"/>
      <c r="O120" s="568"/>
      <c r="P120" s="568"/>
      <c r="Q120" s="568"/>
      <c r="R120" s="568"/>
      <c r="S120" s="568"/>
      <c r="T120" s="568"/>
      <c r="U120" s="568"/>
      <c r="V120" s="568"/>
    </row>
    <row r="121" spans="3:22" x14ac:dyDescent="0.35">
      <c r="C121" s="568"/>
      <c r="D121" s="568"/>
      <c r="E121" s="568"/>
      <c r="F121" s="568"/>
      <c r="G121" s="568"/>
      <c r="H121" s="568"/>
      <c r="I121" s="568"/>
      <c r="J121" s="568"/>
      <c r="K121" s="568"/>
      <c r="L121" s="568"/>
      <c r="M121" s="568"/>
      <c r="N121" s="568"/>
      <c r="O121" s="568"/>
      <c r="P121" s="568"/>
      <c r="Q121" s="568"/>
      <c r="R121" s="568"/>
      <c r="S121" s="568"/>
      <c r="T121" s="568"/>
      <c r="U121" s="568"/>
      <c r="V121" s="568"/>
    </row>
    <row r="122" spans="3:22" x14ac:dyDescent="0.35">
      <c r="C122" s="568"/>
      <c r="D122" s="568"/>
      <c r="E122" s="568"/>
      <c r="F122" s="568"/>
      <c r="G122" s="568"/>
      <c r="H122" s="568"/>
      <c r="I122" s="568"/>
      <c r="J122" s="568"/>
      <c r="K122" s="568"/>
      <c r="L122" s="568"/>
      <c r="M122" s="568"/>
      <c r="N122" s="568"/>
      <c r="O122" s="568"/>
      <c r="P122" s="568"/>
      <c r="Q122" s="568"/>
      <c r="R122" s="568"/>
      <c r="S122" s="568"/>
      <c r="T122" s="568"/>
      <c r="U122" s="568"/>
      <c r="V122" s="568"/>
    </row>
    <row r="123" spans="3:22" x14ac:dyDescent="0.35">
      <c r="C123" s="568"/>
      <c r="D123" s="568"/>
      <c r="E123" s="568"/>
      <c r="F123" s="568"/>
      <c r="G123" s="568"/>
      <c r="H123" s="568"/>
      <c r="I123" s="568"/>
      <c r="J123" s="568"/>
      <c r="K123" s="568"/>
      <c r="L123" s="568"/>
      <c r="M123" s="568"/>
      <c r="N123" s="568"/>
      <c r="O123" s="568"/>
      <c r="P123" s="568"/>
      <c r="Q123" s="568"/>
      <c r="R123" s="568"/>
      <c r="S123" s="568"/>
      <c r="T123" s="568"/>
      <c r="U123" s="568"/>
      <c r="V123" s="568"/>
    </row>
    <row r="124" spans="3:22" x14ac:dyDescent="0.35">
      <c r="C124" s="568"/>
      <c r="D124" s="568"/>
      <c r="E124" s="568"/>
      <c r="F124" s="568"/>
      <c r="G124" s="568"/>
      <c r="H124" s="568"/>
      <c r="I124" s="568"/>
      <c r="J124" s="568"/>
      <c r="K124" s="568"/>
      <c r="L124" s="568"/>
      <c r="M124" s="568"/>
      <c r="N124" s="568"/>
      <c r="O124" s="568"/>
      <c r="P124" s="568"/>
      <c r="Q124" s="568"/>
      <c r="R124" s="568"/>
      <c r="S124" s="568"/>
      <c r="T124" s="568"/>
      <c r="U124" s="568"/>
      <c r="V124" s="568"/>
    </row>
    <row r="125" spans="3:22" x14ac:dyDescent="0.35">
      <c r="C125" s="568"/>
      <c r="D125" s="568"/>
      <c r="E125" s="568"/>
      <c r="F125" s="568"/>
      <c r="G125" s="568"/>
      <c r="H125" s="568"/>
      <c r="I125" s="568"/>
      <c r="J125" s="568"/>
      <c r="K125" s="568"/>
      <c r="L125" s="568"/>
      <c r="M125" s="568"/>
      <c r="N125" s="568"/>
      <c r="O125" s="568"/>
      <c r="P125" s="568"/>
      <c r="Q125" s="568"/>
      <c r="R125" s="568"/>
      <c r="S125" s="568"/>
      <c r="T125" s="568"/>
      <c r="U125" s="568"/>
      <c r="V125" s="568"/>
    </row>
    <row r="126" spans="3:22" x14ac:dyDescent="0.35">
      <c r="C126" s="568"/>
      <c r="D126" s="568"/>
      <c r="E126" s="568"/>
      <c r="F126" s="568"/>
      <c r="G126" s="568"/>
      <c r="H126" s="568"/>
      <c r="I126" s="568"/>
      <c r="J126" s="568"/>
      <c r="K126" s="568"/>
      <c r="L126" s="568"/>
      <c r="M126" s="568"/>
      <c r="N126" s="568"/>
      <c r="O126" s="568"/>
      <c r="P126" s="568"/>
      <c r="Q126" s="568"/>
      <c r="R126" s="568"/>
      <c r="S126" s="568"/>
      <c r="T126" s="568"/>
      <c r="U126" s="568"/>
      <c r="V126" s="568"/>
    </row>
    <row r="127" spans="3:22" x14ac:dyDescent="0.35">
      <c r="C127" s="568"/>
      <c r="D127" s="568"/>
      <c r="E127" s="568"/>
      <c r="F127" s="568"/>
      <c r="G127" s="568"/>
      <c r="H127" s="568"/>
      <c r="I127" s="568"/>
      <c r="J127" s="568"/>
      <c r="K127" s="568"/>
      <c r="L127" s="568"/>
      <c r="M127" s="568"/>
      <c r="N127" s="568"/>
      <c r="O127" s="568"/>
      <c r="P127" s="568"/>
      <c r="Q127" s="568"/>
      <c r="R127" s="568"/>
      <c r="S127" s="568"/>
      <c r="T127" s="568"/>
      <c r="U127" s="568"/>
      <c r="V127" s="568"/>
    </row>
    <row r="128" spans="3:22" x14ac:dyDescent="0.35">
      <c r="C128" s="568"/>
      <c r="D128" s="568"/>
      <c r="E128" s="568"/>
      <c r="F128" s="568"/>
      <c r="G128" s="568"/>
      <c r="H128" s="568"/>
      <c r="I128" s="568"/>
      <c r="J128" s="568"/>
      <c r="K128" s="568"/>
      <c r="L128" s="568"/>
      <c r="M128" s="568"/>
      <c r="N128" s="568"/>
      <c r="O128" s="568"/>
      <c r="P128" s="568"/>
      <c r="Q128" s="568"/>
      <c r="R128" s="568"/>
      <c r="S128" s="568"/>
      <c r="T128" s="568"/>
      <c r="U128" s="568"/>
      <c r="V128" s="568"/>
    </row>
    <row r="129" spans="3:22" x14ac:dyDescent="0.35">
      <c r="C129" s="568"/>
      <c r="D129" s="568"/>
      <c r="E129" s="568"/>
      <c r="F129" s="568"/>
      <c r="G129" s="568"/>
      <c r="H129" s="568"/>
      <c r="I129" s="568"/>
      <c r="J129" s="568"/>
      <c r="K129" s="568"/>
      <c r="L129" s="568"/>
      <c r="M129" s="568"/>
      <c r="N129" s="568"/>
      <c r="O129" s="568"/>
      <c r="P129" s="568"/>
      <c r="Q129" s="568"/>
      <c r="R129" s="568"/>
      <c r="S129" s="568"/>
      <c r="T129" s="568"/>
      <c r="U129" s="568"/>
      <c r="V129" s="568"/>
    </row>
    <row r="130" spans="3:22" x14ac:dyDescent="0.35">
      <c r="C130" s="568"/>
      <c r="D130" s="568"/>
      <c r="E130" s="568"/>
      <c r="F130" s="568"/>
      <c r="G130" s="568"/>
      <c r="H130" s="568"/>
      <c r="I130" s="568"/>
      <c r="J130" s="568"/>
      <c r="K130" s="568"/>
      <c r="L130" s="568"/>
      <c r="M130" s="568"/>
      <c r="N130" s="568"/>
      <c r="O130" s="568"/>
      <c r="P130" s="568"/>
      <c r="Q130" s="568"/>
      <c r="R130" s="568"/>
      <c r="S130" s="568"/>
      <c r="T130" s="568"/>
      <c r="U130" s="568"/>
      <c r="V130" s="568"/>
    </row>
    <row r="131" spans="3:22" x14ac:dyDescent="0.35">
      <c r="C131" s="568"/>
      <c r="D131" s="568"/>
      <c r="E131" s="568"/>
      <c r="F131" s="568"/>
      <c r="G131" s="568"/>
      <c r="H131" s="568"/>
      <c r="I131" s="568"/>
      <c r="J131" s="568"/>
      <c r="K131" s="568"/>
      <c r="L131" s="568"/>
      <c r="M131" s="568"/>
      <c r="N131" s="568"/>
      <c r="O131" s="568"/>
      <c r="P131" s="568"/>
      <c r="Q131" s="568"/>
      <c r="R131" s="568"/>
      <c r="S131" s="568"/>
      <c r="T131" s="568"/>
      <c r="U131" s="568"/>
      <c r="V131" s="568"/>
    </row>
    <row r="132" spans="3:22" x14ac:dyDescent="0.35">
      <c r="C132" s="568"/>
      <c r="D132" s="568"/>
      <c r="E132" s="568"/>
      <c r="F132" s="568"/>
      <c r="G132" s="568"/>
      <c r="H132" s="568"/>
      <c r="I132" s="568"/>
      <c r="J132" s="568"/>
      <c r="K132" s="568"/>
      <c r="L132" s="568"/>
      <c r="M132" s="568"/>
      <c r="N132" s="568"/>
      <c r="O132" s="568"/>
      <c r="P132" s="568"/>
      <c r="Q132" s="568"/>
      <c r="R132" s="568"/>
      <c r="S132" s="568"/>
      <c r="T132" s="568"/>
      <c r="U132" s="568"/>
      <c r="V132" s="568"/>
    </row>
    <row r="133" spans="3:22" x14ac:dyDescent="0.35">
      <c r="C133" s="568"/>
      <c r="D133" s="568"/>
      <c r="E133" s="568"/>
      <c r="F133" s="568"/>
      <c r="G133" s="568"/>
      <c r="H133" s="568"/>
      <c r="I133" s="568"/>
      <c r="J133" s="568"/>
      <c r="K133" s="568"/>
      <c r="L133" s="568"/>
      <c r="M133" s="568"/>
      <c r="N133" s="568"/>
      <c r="O133" s="568"/>
      <c r="P133" s="568"/>
      <c r="Q133" s="568"/>
      <c r="R133" s="568"/>
      <c r="S133" s="568"/>
      <c r="T133" s="568"/>
      <c r="U133" s="568"/>
      <c r="V133" s="568"/>
    </row>
    <row r="134" spans="3:22" x14ac:dyDescent="0.35">
      <c r="C134" s="568"/>
      <c r="D134" s="568"/>
      <c r="E134" s="568"/>
      <c r="F134" s="568"/>
      <c r="G134" s="568"/>
      <c r="H134" s="568"/>
      <c r="I134" s="568"/>
      <c r="J134" s="568"/>
      <c r="K134" s="568"/>
      <c r="L134" s="568"/>
      <c r="M134" s="568"/>
      <c r="N134" s="568"/>
      <c r="O134" s="568"/>
      <c r="P134" s="568"/>
      <c r="Q134" s="568"/>
      <c r="R134" s="568"/>
      <c r="S134" s="568"/>
      <c r="T134" s="568"/>
      <c r="U134" s="568"/>
      <c r="V134" s="568"/>
    </row>
    <row r="135" spans="3:22" x14ac:dyDescent="0.35">
      <c r="C135" s="568"/>
      <c r="D135" s="568"/>
      <c r="E135" s="568"/>
      <c r="F135" s="568"/>
      <c r="G135" s="568"/>
      <c r="H135" s="568"/>
      <c r="I135" s="568"/>
      <c r="J135" s="568"/>
      <c r="K135" s="568"/>
      <c r="L135" s="568"/>
      <c r="M135" s="568"/>
      <c r="N135" s="568"/>
      <c r="O135" s="568"/>
      <c r="P135" s="568"/>
      <c r="Q135" s="568"/>
      <c r="R135" s="568"/>
      <c r="S135" s="568"/>
      <c r="T135" s="568"/>
      <c r="U135" s="568"/>
      <c r="V135" s="568"/>
    </row>
    <row r="136" spans="3:22" x14ac:dyDescent="0.35">
      <c r="C136" s="568"/>
      <c r="D136" s="568"/>
      <c r="E136" s="568"/>
      <c r="F136" s="568"/>
      <c r="G136" s="568"/>
      <c r="H136" s="568"/>
      <c r="I136" s="568"/>
      <c r="J136" s="568"/>
      <c r="K136" s="568"/>
      <c r="L136" s="568"/>
      <c r="M136" s="568"/>
      <c r="N136" s="568"/>
      <c r="O136" s="568"/>
      <c r="P136" s="568"/>
      <c r="Q136" s="568"/>
      <c r="R136" s="568"/>
      <c r="S136" s="568"/>
      <c r="T136" s="568"/>
      <c r="U136" s="568"/>
      <c r="V136" s="568"/>
    </row>
    <row r="137" spans="3:22" x14ac:dyDescent="0.35">
      <c r="C137" s="568"/>
      <c r="D137" s="568"/>
      <c r="E137" s="568"/>
      <c r="F137" s="568"/>
      <c r="G137" s="568"/>
      <c r="H137" s="568"/>
      <c r="I137" s="568"/>
      <c r="J137" s="568"/>
      <c r="K137" s="568"/>
      <c r="L137" s="568"/>
      <c r="M137" s="568"/>
      <c r="N137" s="568"/>
      <c r="O137" s="568"/>
      <c r="P137" s="568"/>
      <c r="Q137" s="568"/>
      <c r="R137" s="568"/>
      <c r="S137" s="568"/>
      <c r="T137" s="568"/>
      <c r="U137" s="568"/>
      <c r="V137" s="568"/>
    </row>
    <row r="138" spans="3:22" x14ac:dyDescent="0.35">
      <c r="C138" s="568"/>
      <c r="D138" s="568"/>
      <c r="E138" s="568"/>
      <c r="F138" s="568"/>
      <c r="G138" s="568"/>
      <c r="H138" s="568"/>
      <c r="I138" s="568"/>
      <c r="J138" s="568"/>
      <c r="K138" s="568"/>
      <c r="L138" s="568"/>
      <c r="M138" s="568"/>
      <c r="N138" s="568"/>
      <c r="O138" s="568"/>
      <c r="P138" s="568"/>
      <c r="Q138" s="568"/>
      <c r="R138" s="568"/>
      <c r="S138" s="568"/>
      <c r="T138" s="568"/>
      <c r="U138" s="568"/>
      <c r="V138" s="568"/>
    </row>
    <row r="139" spans="3:22" x14ac:dyDescent="0.35">
      <c r="C139" s="568"/>
      <c r="D139" s="568"/>
      <c r="E139" s="568"/>
      <c r="F139" s="568"/>
      <c r="G139" s="568"/>
      <c r="H139" s="568"/>
      <c r="I139" s="568"/>
      <c r="J139" s="568"/>
      <c r="K139" s="568"/>
      <c r="L139" s="568"/>
      <c r="M139" s="568"/>
      <c r="N139" s="568"/>
      <c r="O139" s="568"/>
      <c r="P139" s="568"/>
      <c r="Q139" s="568"/>
      <c r="R139" s="568"/>
      <c r="S139" s="568"/>
      <c r="T139" s="568"/>
      <c r="U139" s="568"/>
      <c r="V139" s="568"/>
    </row>
    <row r="140" spans="3:22" x14ac:dyDescent="0.35">
      <c r="C140" s="568"/>
      <c r="D140" s="568"/>
      <c r="E140" s="568"/>
      <c r="F140" s="568"/>
      <c r="G140" s="568"/>
      <c r="H140" s="568"/>
      <c r="I140" s="568"/>
      <c r="J140" s="568"/>
      <c r="K140" s="568"/>
      <c r="L140" s="568"/>
      <c r="M140" s="568"/>
      <c r="N140" s="568"/>
      <c r="O140" s="568"/>
      <c r="P140" s="568"/>
      <c r="Q140" s="568"/>
      <c r="R140" s="568"/>
      <c r="S140" s="568"/>
      <c r="T140" s="568"/>
      <c r="U140" s="568"/>
      <c r="V140" s="568"/>
    </row>
    <row r="141" spans="3:22" x14ac:dyDescent="0.35">
      <c r="C141" s="568"/>
      <c r="D141" s="568"/>
      <c r="E141" s="568"/>
      <c r="F141" s="568"/>
      <c r="G141" s="568"/>
      <c r="H141" s="568"/>
      <c r="I141" s="568"/>
      <c r="J141" s="568"/>
      <c r="K141" s="568"/>
      <c r="L141" s="568"/>
      <c r="M141" s="568"/>
      <c r="N141" s="568"/>
      <c r="O141" s="568"/>
      <c r="P141" s="568"/>
      <c r="Q141" s="568"/>
      <c r="R141" s="568"/>
      <c r="S141" s="568"/>
      <c r="T141" s="568"/>
      <c r="U141" s="568"/>
      <c r="V141" s="568"/>
    </row>
    <row r="142" spans="3:22" x14ac:dyDescent="0.35">
      <c r="C142" s="568"/>
      <c r="D142" s="568"/>
      <c r="E142" s="568"/>
      <c r="F142" s="568"/>
      <c r="G142" s="568"/>
      <c r="H142" s="568"/>
      <c r="I142" s="568"/>
      <c r="J142" s="568"/>
      <c r="K142" s="568"/>
      <c r="L142" s="568"/>
      <c r="M142" s="568"/>
      <c r="N142" s="568"/>
      <c r="O142" s="568"/>
      <c r="P142" s="568"/>
      <c r="Q142" s="568"/>
      <c r="R142" s="568"/>
      <c r="S142" s="568"/>
      <c r="T142" s="568"/>
      <c r="U142" s="568"/>
      <c r="V142" s="568"/>
    </row>
    <row r="143" spans="3:22" x14ac:dyDescent="0.35">
      <c r="C143" s="568"/>
      <c r="D143" s="568"/>
      <c r="E143" s="568"/>
      <c r="F143" s="568"/>
      <c r="G143" s="568"/>
      <c r="H143" s="568"/>
      <c r="I143" s="568"/>
      <c r="J143" s="568"/>
      <c r="K143" s="568"/>
      <c r="L143" s="568"/>
      <c r="M143" s="568"/>
      <c r="N143" s="568"/>
      <c r="O143" s="568"/>
      <c r="P143" s="568"/>
      <c r="Q143" s="568"/>
      <c r="R143" s="568"/>
      <c r="S143" s="568"/>
      <c r="T143" s="568"/>
      <c r="U143" s="568"/>
      <c r="V143" s="568"/>
    </row>
    <row r="144" spans="3:22" x14ac:dyDescent="0.35">
      <c r="C144" s="568"/>
      <c r="D144" s="568"/>
      <c r="E144" s="568"/>
      <c r="F144" s="568"/>
      <c r="G144" s="568"/>
      <c r="H144" s="568"/>
      <c r="I144" s="568"/>
      <c r="J144" s="568"/>
      <c r="K144" s="568"/>
      <c r="L144" s="568"/>
      <c r="M144" s="568"/>
      <c r="N144" s="568"/>
      <c r="O144" s="568"/>
      <c r="P144" s="568"/>
      <c r="Q144" s="568"/>
      <c r="R144" s="568"/>
      <c r="S144" s="568"/>
      <c r="T144" s="568"/>
      <c r="U144" s="568"/>
      <c r="V144" s="568"/>
    </row>
    <row r="145" spans="3:22" x14ac:dyDescent="0.35">
      <c r="C145" s="568"/>
      <c r="D145" s="568"/>
      <c r="E145" s="568"/>
      <c r="F145" s="568"/>
      <c r="G145" s="568"/>
      <c r="H145" s="568"/>
      <c r="I145" s="568"/>
      <c r="J145" s="568"/>
      <c r="K145" s="568"/>
      <c r="L145" s="568"/>
      <c r="M145" s="568"/>
      <c r="N145" s="568"/>
      <c r="O145" s="568"/>
      <c r="P145" s="568"/>
      <c r="Q145" s="568"/>
      <c r="R145" s="568"/>
      <c r="S145" s="568"/>
      <c r="T145" s="568"/>
      <c r="U145" s="568"/>
      <c r="V145" s="568"/>
    </row>
    <row r="146" spans="3:22" x14ac:dyDescent="0.35">
      <c r="C146" s="568"/>
      <c r="D146" s="568"/>
      <c r="E146" s="568"/>
      <c r="F146" s="568"/>
      <c r="G146" s="568"/>
      <c r="H146" s="568"/>
      <c r="I146" s="568"/>
      <c r="J146" s="568"/>
      <c r="K146" s="568"/>
      <c r="L146" s="568"/>
      <c r="M146" s="568"/>
      <c r="N146" s="568"/>
      <c r="O146" s="568"/>
      <c r="P146" s="568"/>
      <c r="Q146" s="568"/>
      <c r="R146" s="568"/>
      <c r="S146" s="568"/>
      <c r="T146" s="568"/>
      <c r="U146" s="568"/>
      <c r="V146" s="568"/>
    </row>
    <row r="147" spans="3:22" x14ac:dyDescent="0.35">
      <c r="C147" s="568"/>
      <c r="D147" s="568"/>
      <c r="E147" s="568"/>
      <c r="F147" s="568"/>
      <c r="G147" s="568"/>
      <c r="H147" s="568"/>
      <c r="I147" s="568"/>
      <c r="J147" s="568"/>
      <c r="K147" s="568"/>
      <c r="L147" s="568"/>
      <c r="M147" s="568"/>
      <c r="N147" s="568"/>
      <c r="O147" s="568"/>
      <c r="P147" s="568"/>
      <c r="Q147" s="568"/>
      <c r="R147" s="568"/>
      <c r="S147" s="568"/>
      <c r="T147" s="568"/>
      <c r="U147" s="568"/>
      <c r="V147" s="568"/>
    </row>
    <row r="148" spans="3:22" x14ac:dyDescent="0.35">
      <c r="C148" s="568"/>
      <c r="D148" s="568"/>
      <c r="E148" s="568"/>
      <c r="F148" s="568"/>
      <c r="G148" s="568"/>
      <c r="H148" s="568"/>
      <c r="I148" s="568"/>
      <c r="J148" s="568"/>
      <c r="K148" s="568"/>
      <c r="L148" s="568"/>
      <c r="M148" s="568"/>
      <c r="N148" s="568"/>
      <c r="O148" s="568"/>
      <c r="P148" s="568"/>
      <c r="Q148" s="568"/>
      <c r="R148" s="568"/>
      <c r="S148" s="568"/>
      <c r="T148" s="568"/>
      <c r="U148" s="568"/>
      <c r="V148" s="568"/>
    </row>
    <row r="149" spans="3:22" x14ac:dyDescent="0.35">
      <c r="C149" s="568"/>
      <c r="D149" s="568"/>
      <c r="E149" s="568"/>
      <c r="F149" s="568"/>
      <c r="G149" s="568"/>
      <c r="H149" s="568"/>
      <c r="I149" s="568"/>
      <c r="J149" s="568"/>
      <c r="K149" s="568"/>
      <c r="L149" s="568"/>
      <c r="M149" s="568"/>
      <c r="N149" s="568"/>
      <c r="O149" s="568"/>
      <c r="P149" s="568"/>
      <c r="Q149" s="568"/>
      <c r="R149" s="568"/>
      <c r="S149" s="568"/>
      <c r="T149" s="568"/>
      <c r="U149" s="568"/>
      <c r="V149" s="568"/>
    </row>
    <row r="150" spans="3:22" x14ac:dyDescent="0.35">
      <c r="C150" s="568"/>
      <c r="D150" s="568"/>
      <c r="E150" s="568"/>
      <c r="F150" s="568"/>
      <c r="G150" s="568"/>
      <c r="H150" s="568"/>
      <c r="I150" s="568"/>
      <c r="J150" s="568"/>
      <c r="K150" s="568"/>
      <c r="L150" s="568"/>
      <c r="M150" s="568"/>
      <c r="N150" s="568"/>
      <c r="O150" s="568"/>
      <c r="P150" s="568"/>
      <c r="Q150" s="568"/>
      <c r="R150" s="568"/>
      <c r="S150" s="568"/>
      <c r="T150" s="568"/>
      <c r="U150" s="568"/>
      <c r="V150" s="568"/>
    </row>
    <row r="151" spans="3:22" x14ac:dyDescent="0.35">
      <c r="C151" s="568"/>
      <c r="D151" s="568"/>
      <c r="E151" s="568"/>
      <c r="F151" s="568"/>
      <c r="G151" s="568"/>
      <c r="H151" s="568"/>
      <c r="I151" s="568"/>
      <c r="J151" s="568"/>
      <c r="K151" s="568"/>
      <c r="L151" s="568"/>
      <c r="M151" s="568"/>
      <c r="N151" s="568"/>
      <c r="O151" s="568"/>
      <c r="P151" s="568"/>
      <c r="Q151" s="568"/>
      <c r="R151" s="568"/>
      <c r="S151" s="568"/>
      <c r="T151" s="568"/>
      <c r="U151" s="568"/>
      <c r="V151" s="568"/>
    </row>
    <row r="152" spans="3:22" x14ac:dyDescent="0.35">
      <c r="C152" s="568"/>
      <c r="D152" s="568"/>
      <c r="E152" s="568"/>
      <c r="F152" s="568"/>
      <c r="G152" s="568"/>
      <c r="H152" s="568"/>
      <c r="I152" s="568"/>
      <c r="J152" s="568"/>
      <c r="K152" s="568"/>
      <c r="L152" s="568"/>
      <c r="M152" s="568"/>
      <c r="N152" s="568"/>
      <c r="O152" s="568"/>
      <c r="P152" s="568"/>
      <c r="Q152" s="568"/>
      <c r="R152" s="568"/>
      <c r="S152" s="568"/>
      <c r="T152" s="568"/>
      <c r="U152" s="568"/>
      <c r="V152" s="568"/>
    </row>
    <row r="153" spans="3:22" x14ac:dyDescent="0.35">
      <c r="C153" s="568"/>
      <c r="D153" s="568"/>
      <c r="E153" s="568"/>
      <c r="F153" s="568"/>
      <c r="G153" s="568"/>
      <c r="H153" s="568"/>
      <c r="I153" s="568"/>
      <c r="J153" s="568"/>
      <c r="K153" s="568"/>
      <c r="L153" s="568"/>
      <c r="M153" s="568"/>
      <c r="N153" s="568"/>
      <c r="O153" s="568"/>
      <c r="P153" s="568"/>
      <c r="Q153" s="568"/>
      <c r="R153" s="568"/>
      <c r="S153" s="568"/>
      <c r="T153" s="568"/>
      <c r="U153" s="568"/>
      <c r="V153" s="568"/>
    </row>
    <row r="154" spans="3:22" x14ac:dyDescent="0.35">
      <c r="C154" s="568"/>
      <c r="D154" s="568"/>
      <c r="E154" s="568"/>
      <c r="F154" s="568"/>
      <c r="G154" s="568"/>
      <c r="H154" s="568"/>
      <c r="I154" s="568"/>
      <c r="J154" s="568"/>
      <c r="K154" s="568"/>
      <c r="L154" s="568"/>
      <c r="M154" s="568"/>
      <c r="N154" s="568"/>
      <c r="O154" s="568"/>
      <c r="P154" s="568"/>
      <c r="Q154" s="568"/>
      <c r="R154" s="568"/>
      <c r="S154" s="568"/>
      <c r="T154" s="568"/>
      <c r="U154" s="568"/>
      <c r="V154" s="568"/>
    </row>
    <row r="155" spans="3:22" x14ac:dyDescent="0.35">
      <c r="C155" s="568"/>
      <c r="D155" s="568"/>
      <c r="E155" s="568"/>
      <c r="F155" s="568"/>
      <c r="G155" s="568"/>
      <c r="H155" s="568"/>
      <c r="I155" s="568"/>
      <c r="J155" s="568"/>
      <c r="K155" s="568"/>
      <c r="L155" s="568"/>
      <c r="M155" s="568"/>
      <c r="N155" s="568"/>
      <c r="O155" s="568"/>
      <c r="P155" s="568"/>
      <c r="Q155" s="568"/>
      <c r="R155" s="568"/>
      <c r="S155" s="568"/>
      <c r="T155" s="568"/>
      <c r="U155" s="568"/>
      <c r="V155" s="568"/>
    </row>
    <row r="156" spans="3:22" x14ac:dyDescent="0.35">
      <c r="C156" s="568"/>
      <c r="D156" s="568"/>
      <c r="E156" s="568"/>
      <c r="F156" s="568"/>
      <c r="G156" s="568"/>
      <c r="H156" s="568"/>
      <c r="I156" s="568"/>
      <c r="J156" s="568"/>
      <c r="K156" s="568"/>
      <c r="L156" s="568"/>
      <c r="M156" s="568"/>
      <c r="N156" s="568"/>
      <c r="O156" s="568"/>
      <c r="P156" s="568"/>
      <c r="Q156" s="568"/>
      <c r="R156" s="568"/>
      <c r="S156" s="568"/>
      <c r="T156" s="568"/>
      <c r="U156" s="568"/>
      <c r="V156" s="568"/>
    </row>
    <row r="157" spans="3:22" x14ac:dyDescent="0.35">
      <c r="C157" s="568"/>
      <c r="D157" s="568"/>
      <c r="E157" s="568"/>
      <c r="F157" s="568"/>
      <c r="G157" s="568"/>
      <c r="H157" s="568"/>
      <c r="I157" s="568"/>
      <c r="J157" s="568"/>
      <c r="K157" s="568"/>
      <c r="L157" s="568"/>
      <c r="M157" s="568"/>
      <c r="N157" s="568"/>
      <c r="O157" s="568"/>
      <c r="P157" s="568"/>
      <c r="Q157" s="568"/>
      <c r="R157" s="568"/>
      <c r="S157" s="568"/>
      <c r="T157" s="568"/>
      <c r="U157" s="568"/>
      <c r="V157" s="568"/>
    </row>
    <row r="158" spans="3:22" x14ac:dyDescent="0.35">
      <c r="C158" s="568"/>
      <c r="D158" s="568"/>
      <c r="E158" s="568"/>
      <c r="F158" s="568"/>
      <c r="G158" s="568"/>
      <c r="H158" s="568"/>
      <c r="I158" s="568"/>
      <c r="J158" s="568"/>
      <c r="K158" s="568"/>
      <c r="L158" s="568"/>
      <c r="M158" s="568"/>
      <c r="N158" s="568"/>
      <c r="O158" s="568"/>
      <c r="P158" s="568"/>
      <c r="Q158" s="568"/>
      <c r="R158" s="568"/>
      <c r="S158" s="568"/>
      <c r="T158" s="568"/>
      <c r="U158" s="568"/>
      <c r="V158" s="568"/>
    </row>
    <row r="159" spans="3:22" x14ac:dyDescent="0.35">
      <c r="C159" s="568"/>
      <c r="D159" s="568"/>
      <c r="E159" s="568"/>
      <c r="F159" s="568"/>
      <c r="G159" s="568"/>
      <c r="H159" s="568"/>
      <c r="I159" s="568"/>
      <c r="J159" s="568"/>
      <c r="K159" s="568"/>
      <c r="L159" s="568"/>
      <c r="M159" s="568"/>
      <c r="N159" s="568"/>
      <c r="O159" s="568"/>
      <c r="P159" s="568"/>
      <c r="Q159" s="568"/>
      <c r="R159" s="568"/>
      <c r="S159" s="568"/>
      <c r="T159" s="568"/>
      <c r="U159" s="568"/>
      <c r="V159" s="568"/>
    </row>
    <row r="160" spans="3:22" x14ac:dyDescent="0.35">
      <c r="C160" s="568"/>
      <c r="D160" s="568"/>
      <c r="E160" s="568"/>
      <c r="F160" s="568"/>
      <c r="G160" s="568"/>
      <c r="H160" s="568"/>
      <c r="I160" s="568"/>
      <c r="J160" s="568"/>
      <c r="K160" s="568"/>
      <c r="L160" s="568"/>
      <c r="M160" s="568"/>
      <c r="N160" s="568"/>
      <c r="O160" s="568"/>
      <c r="P160" s="568"/>
      <c r="Q160" s="568"/>
      <c r="R160" s="568"/>
      <c r="S160" s="568"/>
      <c r="T160" s="568"/>
      <c r="U160" s="568"/>
      <c r="V160" s="568"/>
    </row>
    <row r="161" spans="3:22" x14ac:dyDescent="0.35">
      <c r="C161" s="568"/>
      <c r="D161" s="568"/>
      <c r="E161" s="568"/>
      <c r="F161" s="568"/>
      <c r="G161" s="568"/>
      <c r="H161" s="568"/>
      <c r="I161" s="568"/>
      <c r="J161" s="568"/>
      <c r="K161" s="568"/>
      <c r="L161" s="568"/>
      <c r="M161" s="568"/>
      <c r="N161" s="568"/>
      <c r="O161" s="568"/>
      <c r="P161" s="568"/>
      <c r="Q161" s="568"/>
      <c r="R161" s="568"/>
      <c r="S161" s="568"/>
      <c r="T161" s="568"/>
      <c r="U161" s="568"/>
      <c r="V161" s="568"/>
    </row>
    <row r="162" spans="3:22" x14ac:dyDescent="0.35">
      <c r="C162" s="568"/>
      <c r="D162" s="568"/>
      <c r="E162" s="568"/>
      <c r="F162" s="568"/>
      <c r="G162" s="568"/>
      <c r="H162" s="568"/>
      <c r="I162" s="568"/>
      <c r="J162" s="568"/>
      <c r="K162" s="568"/>
      <c r="L162" s="568"/>
      <c r="M162" s="568"/>
      <c r="N162" s="568"/>
      <c r="O162" s="568"/>
      <c r="P162" s="568"/>
      <c r="Q162" s="568"/>
      <c r="R162" s="568"/>
      <c r="S162" s="568"/>
      <c r="T162" s="568"/>
      <c r="U162" s="568"/>
      <c r="V162" s="568"/>
    </row>
    <row r="163" spans="3:22" x14ac:dyDescent="0.35">
      <c r="C163" s="568"/>
      <c r="D163" s="568"/>
      <c r="E163" s="568"/>
      <c r="F163" s="568"/>
      <c r="G163" s="568"/>
      <c r="H163" s="568"/>
      <c r="I163" s="568"/>
      <c r="J163" s="568"/>
      <c r="K163" s="568"/>
      <c r="L163" s="568"/>
      <c r="M163" s="568"/>
      <c r="N163" s="568"/>
      <c r="O163" s="568"/>
      <c r="P163" s="568"/>
      <c r="Q163" s="568"/>
      <c r="R163" s="568"/>
      <c r="S163" s="568"/>
      <c r="T163" s="568"/>
      <c r="U163" s="568"/>
      <c r="V163" s="568"/>
    </row>
    <row r="164" spans="3:22" x14ac:dyDescent="0.35">
      <c r="C164" s="568"/>
      <c r="D164" s="568"/>
      <c r="E164" s="568"/>
      <c r="F164" s="568"/>
      <c r="G164" s="568"/>
      <c r="H164" s="568"/>
      <c r="I164" s="568"/>
      <c r="J164" s="568"/>
      <c r="K164" s="568"/>
      <c r="L164" s="568"/>
      <c r="M164" s="568"/>
      <c r="N164" s="568"/>
      <c r="O164" s="568"/>
      <c r="P164" s="568"/>
      <c r="Q164" s="568"/>
      <c r="R164" s="568"/>
      <c r="S164" s="568"/>
      <c r="T164" s="568"/>
      <c r="U164" s="568"/>
      <c r="V164" s="568"/>
    </row>
    <row r="165" spans="3:22" x14ac:dyDescent="0.35">
      <c r="C165" s="568"/>
      <c r="D165" s="568"/>
      <c r="E165" s="568"/>
      <c r="F165" s="568"/>
      <c r="G165" s="568"/>
      <c r="H165" s="568"/>
      <c r="I165" s="568"/>
      <c r="J165" s="568"/>
      <c r="K165" s="568"/>
      <c r="L165" s="568"/>
      <c r="M165" s="568"/>
      <c r="N165" s="568"/>
      <c r="O165" s="568"/>
      <c r="P165" s="568"/>
      <c r="Q165" s="568"/>
      <c r="R165" s="568"/>
      <c r="S165" s="568"/>
      <c r="T165" s="568"/>
      <c r="U165" s="568"/>
      <c r="V165" s="568"/>
    </row>
    <row r="166" spans="3:22" x14ac:dyDescent="0.35">
      <c r="C166" s="568"/>
      <c r="D166" s="568"/>
      <c r="E166" s="568"/>
      <c r="F166" s="568"/>
      <c r="G166" s="568"/>
      <c r="H166" s="568"/>
      <c r="I166" s="568"/>
      <c r="J166" s="568"/>
      <c r="K166" s="568"/>
      <c r="L166" s="568"/>
      <c r="M166" s="568"/>
      <c r="N166" s="568"/>
      <c r="O166" s="568"/>
      <c r="P166" s="568"/>
      <c r="Q166" s="568"/>
      <c r="R166" s="568"/>
      <c r="S166" s="568"/>
      <c r="T166" s="568"/>
      <c r="U166" s="568"/>
      <c r="V166" s="568"/>
    </row>
    <row r="167" spans="3:22" x14ac:dyDescent="0.35">
      <c r="C167" s="568"/>
      <c r="D167" s="568"/>
      <c r="E167" s="568"/>
      <c r="F167" s="568"/>
      <c r="G167" s="568"/>
      <c r="H167" s="568"/>
      <c r="I167" s="568"/>
      <c r="J167" s="568"/>
      <c r="K167" s="568"/>
      <c r="L167" s="568"/>
      <c r="M167" s="568"/>
      <c r="N167" s="568"/>
      <c r="O167" s="568"/>
      <c r="P167" s="568"/>
      <c r="Q167" s="568"/>
      <c r="R167" s="568"/>
      <c r="S167" s="568"/>
      <c r="T167" s="568"/>
      <c r="U167" s="568"/>
      <c r="V167" s="568"/>
    </row>
    <row r="168" spans="3:22" x14ac:dyDescent="0.35">
      <c r="C168" s="568"/>
      <c r="D168" s="568"/>
      <c r="E168" s="568"/>
      <c r="F168" s="568"/>
      <c r="G168" s="568"/>
      <c r="H168" s="568"/>
      <c r="I168" s="568"/>
      <c r="J168" s="568"/>
      <c r="K168" s="568"/>
      <c r="L168" s="568"/>
      <c r="M168" s="568"/>
      <c r="N168" s="568"/>
      <c r="O168" s="568"/>
      <c r="P168" s="568"/>
      <c r="Q168" s="568"/>
      <c r="R168" s="568"/>
      <c r="S168" s="568"/>
      <c r="T168" s="568"/>
      <c r="U168" s="568"/>
      <c r="V168" s="568"/>
    </row>
    <row r="169" spans="3:22" x14ac:dyDescent="0.35">
      <c r="C169" s="568"/>
      <c r="D169" s="568"/>
      <c r="E169" s="568"/>
      <c r="F169" s="568"/>
      <c r="G169" s="568"/>
      <c r="H169" s="568"/>
      <c r="I169" s="568"/>
      <c r="J169" s="568"/>
      <c r="K169" s="568"/>
      <c r="L169" s="568"/>
      <c r="M169" s="568"/>
      <c r="N169" s="568"/>
      <c r="O169" s="568"/>
      <c r="P169" s="568"/>
      <c r="Q169" s="568"/>
      <c r="R169" s="568"/>
      <c r="S169" s="568"/>
      <c r="T169" s="568"/>
      <c r="U169" s="568"/>
      <c r="V169" s="568"/>
    </row>
    <row r="170" spans="3:22" x14ac:dyDescent="0.35">
      <c r="C170" s="568"/>
      <c r="D170" s="568"/>
      <c r="E170" s="568"/>
      <c r="F170" s="568"/>
      <c r="G170" s="568"/>
      <c r="H170" s="568"/>
      <c r="I170" s="568"/>
      <c r="J170" s="568"/>
      <c r="K170" s="568"/>
      <c r="L170" s="568"/>
      <c r="M170" s="568"/>
      <c r="N170" s="568"/>
      <c r="O170" s="568"/>
      <c r="P170" s="568"/>
      <c r="Q170" s="568"/>
      <c r="R170" s="568"/>
      <c r="S170" s="568"/>
      <c r="T170" s="568"/>
      <c r="U170" s="568"/>
      <c r="V170" s="568"/>
    </row>
    <row r="171" spans="3:22" x14ac:dyDescent="0.35">
      <c r="C171" s="568"/>
      <c r="D171" s="568"/>
      <c r="E171" s="568"/>
      <c r="F171" s="568"/>
      <c r="G171" s="568"/>
      <c r="H171" s="568"/>
      <c r="I171" s="568"/>
      <c r="J171" s="568"/>
      <c r="K171" s="568"/>
      <c r="L171" s="568"/>
      <c r="M171" s="568"/>
      <c r="N171" s="568"/>
      <c r="O171" s="568"/>
      <c r="P171" s="568"/>
      <c r="Q171" s="568"/>
      <c r="R171" s="568"/>
      <c r="S171" s="568"/>
      <c r="T171" s="568"/>
      <c r="U171" s="568"/>
      <c r="V171" s="568"/>
    </row>
    <row r="172" spans="3:22" x14ac:dyDescent="0.35">
      <c r="C172" s="568"/>
      <c r="D172" s="568"/>
      <c r="E172" s="568"/>
      <c r="F172" s="568"/>
      <c r="G172" s="568"/>
      <c r="H172" s="568"/>
      <c r="I172" s="568"/>
      <c r="J172" s="568"/>
      <c r="K172" s="568"/>
      <c r="L172" s="568"/>
      <c r="M172" s="568"/>
      <c r="N172" s="568"/>
      <c r="O172" s="568"/>
      <c r="P172" s="568"/>
      <c r="Q172" s="568"/>
      <c r="R172" s="568"/>
      <c r="S172" s="568"/>
      <c r="T172" s="568"/>
      <c r="U172" s="568"/>
      <c r="V172" s="568"/>
    </row>
    <row r="173" spans="3:22" x14ac:dyDescent="0.35">
      <c r="C173" s="568"/>
      <c r="D173" s="568"/>
      <c r="E173" s="568"/>
      <c r="F173" s="568"/>
      <c r="G173" s="568"/>
      <c r="H173" s="568"/>
      <c r="I173" s="568"/>
      <c r="J173" s="568"/>
      <c r="K173" s="568"/>
      <c r="L173" s="568"/>
      <c r="M173" s="568"/>
      <c r="N173" s="568"/>
      <c r="O173" s="568"/>
      <c r="P173" s="568"/>
      <c r="Q173" s="568"/>
      <c r="R173" s="568"/>
      <c r="S173" s="568"/>
      <c r="T173" s="568"/>
      <c r="U173" s="568"/>
      <c r="V173" s="568"/>
    </row>
    <row r="174" spans="3:22" x14ac:dyDescent="0.35">
      <c r="C174" s="568"/>
      <c r="D174" s="568"/>
      <c r="E174" s="568"/>
      <c r="F174" s="568"/>
      <c r="G174" s="568"/>
      <c r="H174" s="568"/>
      <c r="I174" s="568"/>
      <c r="J174" s="568"/>
      <c r="K174" s="568"/>
      <c r="L174" s="568"/>
      <c r="M174" s="568"/>
      <c r="N174" s="568"/>
      <c r="O174" s="568"/>
      <c r="P174" s="568"/>
      <c r="Q174" s="568"/>
      <c r="R174" s="568"/>
      <c r="S174" s="568"/>
      <c r="T174" s="568"/>
      <c r="U174" s="568"/>
      <c r="V174" s="568"/>
    </row>
    <row r="175" spans="3:22" x14ac:dyDescent="0.35">
      <c r="C175" s="568"/>
      <c r="D175" s="568"/>
      <c r="E175" s="568"/>
      <c r="F175" s="568"/>
      <c r="G175" s="568"/>
      <c r="H175" s="568"/>
      <c r="I175" s="568"/>
      <c r="J175" s="568"/>
      <c r="K175" s="568"/>
      <c r="L175" s="568"/>
      <c r="M175" s="568"/>
      <c r="N175" s="568"/>
      <c r="O175" s="568"/>
      <c r="P175" s="568"/>
      <c r="Q175" s="568"/>
      <c r="R175" s="568"/>
      <c r="S175" s="568"/>
      <c r="T175" s="568"/>
      <c r="U175" s="568"/>
      <c r="V175" s="568"/>
    </row>
    <row r="176" spans="3:22" x14ac:dyDescent="0.35">
      <c r="C176" s="568"/>
      <c r="D176" s="568"/>
      <c r="E176" s="568"/>
      <c r="F176" s="568"/>
      <c r="G176" s="568"/>
      <c r="H176" s="568"/>
      <c r="I176" s="568"/>
      <c r="J176" s="568"/>
      <c r="K176" s="568"/>
      <c r="L176" s="568"/>
      <c r="M176" s="568"/>
      <c r="N176" s="568"/>
      <c r="O176" s="568"/>
      <c r="P176" s="568"/>
      <c r="Q176" s="568"/>
      <c r="R176" s="568"/>
      <c r="S176" s="568"/>
      <c r="T176" s="568"/>
      <c r="U176" s="568"/>
      <c r="V176" s="568"/>
    </row>
    <row r="177" spans="3:22" x14ac:dyDescent="0.35">
      <c r="C177" s="568"/>
      <c r="D177" s="568"/>
      <c r="E177" s="568"/>
      <c r="F177" s="568"/>
      <c r="G177" s="568"/>
      <c r="H177" s="568"/>
      <c r="I177" s="568"/>
      <c r="J177" s="568"/>
      <c r="K177" s="568"/>
      <c r="L177" s="568"/>
      <c r="M177" s="568"/>
      <c r="N177" s="568"/>
      <c r="O177" s="568"/>
      <c r="P177" s="568"/>
      <c r="Q177" s="568"/>
      <c r="R177" s="568"/>
      <c r="S177" s="568"/>
      <c r="T177" s="568"/>
      <c r="U177" s="568"/>
      <c r="V177" s="568"/>
    </row>
    <row r="178" spans="3:22" x14ac:dyDescent="0.35">
      <c r="C178" s="568"/>
      <c r="D178" s="568"/>
      <c r="E178" s="568"/>
      <c r="F178" s="568"/>
      <c r="G178" s="568"/>
      <c r="H178" s="568"/>
      <c r="I178" s="568"/>
      <c r="J178" s="568"/>
      <c r="K178" s="568"/>
      <c r="L178" s="568"/>
      <c r="M178" s="568"/>
      <c r="N178" s="568"/>
      <c r="O178" s="568"/>
      <c r="P178" s="568"/>
      <c r="Q178" s="568"/>
      <c r="R178" s="568"/>
      <c r="S178" s="568"/>
      <c r="T178" s="568"/>
      <c r="U178" s="568"/>
      <c r="V178" s="568"/>
    </row>
    <row r="179" spans="3:22" x14ac:dyDescent="0.35">
      <c r="C179" s="568"/>
      <c r="D179" s="568"/>
      <c r="E179" s="568"/>
      <c r="F179" s="568"/>
      <c r="G179" s="568"/>
      <c r="H179" s="568"/>
      <c r="I179" s="568"/>
      <c r="J179" s="568"/>
      <c r="K179" s="568"/>
      <c r="L179" s="568"/>
      <c r="M179" s="568"/>
      <c r="N179" s="568"/>
      <c r="O179" s="568"/>
      <c r="P179" s="568"/>
      <c r="Q179" s="568"/>
      <c r="R179" s="568"/>
      <c r="S179" s="568"/>
      <c r="T179" s="568"/>
      <c r="U179" s="568"/>
      <c r="V179" s="568"/>
    </row>
    <row r="180" spans="3:22" x14ac:dyDescent="0.35">
      <c r="C180" s="568"/>
      <c r="D180" s="568"/>
      <c r="E180" s="568"/>
      <c r="F180" s="568"/>
      <c r="G180" s="568"/>
      <c r="H180" s="568"/>
      <c r="I180" s="568"/>
      <c r="J180" s="568"/>
      <c r="K180" s="568"/>
      <c r="L180" s="568"/>
      <c r="M180" s="568"/>
      <c r="N180" s="568"/>
      <c r="O180" s="568"/>
      <c r="P180" s="568"/>
      <c r="Q180" s="568"/>
      <c r="R180" s="568"/>
      <c r="S180" s="568"/>
      <c r="T180" s="568"/>
      <c r="U180" s="568"/>
      <c r="V180" s="568"/>
    </row>
    <row r="181" spans="3:22" x14ac:dyDescent="0.35">
      <c r="C181" s="568"/>
      <c r="D181" s="568"/>
      <c r="E181" s="568"/>
      <c r="F181" s="568"/>
      <c r="G181" s="568"/>
      <c r="H181" s="568"/>
      <c r="I181" s="568"/>
      <c r="J181" s="568"/>
      <c r="K181" s="568"/>
      <c r="L181" s="568"/>
      <c r="M181" s="568"/>
      <c r="N181" s="568"/>
      <c r="O181" s="568"/>
      <c r="P181" s="568"/>
      <c r="Q181" s="568"/>
      <c r="R181" s="568"/>
      <c r="S181" s="568"/>
      <c r="T181" s="568"/>
      <c r="U181" s="568"/>
      <c r="V181" s="568"/>
    </row>
    <row r="182" spans="3:22" x14ac:dyDescent="0.35">
      <c r="C182" s="568"/>
      <c r="D182" s="568"/>
      <c r="E182" s="568"/>
      <c r="F182" s="568"/>
      <c r="G182" s="568"/>
      <c r="H182" s="568"/>
      <c r="I182" s="568"/>
      <c r="J182" s="568"/>
      <c r="K182" s="568"/>
      <c r="L182" s="568"/>
      <c r="M182" s="568"/>
      <c r="N182" s="568"/>
      <c r="O182" s="568"/>
      <c r="P182" s="568"/>
      <c r="Q182" s="568"/>
      <c r="R182" s="568"/>
      <c r="S182" s="568"/>
      <c r="T182" s="568"/>
      <c r="U182" s="568"/>
      <c r="V182" s="568"/>
    </row>
    <row r="183" spans="3:22" x14ac:dyDescent="0.35">
      <c r="C183" s="568"/>
      <c r="D183" s="568"/>
      <c r="E183" s="568"/>
      <c r="F183" s="568"/>
      <c r="G183" s="568"/>
      <c r="H183" s="568"/>
      <c r="I183" s="568"/>
      <c r="J183" s="568"/>
      <c r="K183" s="568"/>
      <c r="L183" s="568"/>
      <c r="M183" s="568"/>
      <c r="N183" s="568"/>
      <c r="O183" s="568"/>
      <c r="P183" s="568"/>
      <c r="Q183" s="568"/>
      <c r="R183" s="568"/>
      <c r="S183" s="568"/>
      <c r="T183" s="568"/>
      <c r="U183" s="568"/>
      <c r="V183" s="568"/>
    </row>
    <row r="184" spans="3:22" x14ac:dyDescent="0.35">
      <c r="C184" s="568"/>
      <c r="D184" s="568"/>
      <c r="E184" s="568"/>
      <c r="F184" s="568"/>
      <c r="G184" s="568"/>
      <c r="H184" s="568"/>
      <c r="I184" s="568"/>
      <c r="J184" s="568"/>
      <c r="K184" s="568"/>
      <c r="L184" s="568"/>
      <c r="M184" s="568"/>
      <c r="N184" s="568"/>
      <c r="O184" s="568"/>
      <c r="P184" s="568"/>
      <c r="Q184" s="568"/>
      <c r="R184" s="568"/>
      <c r="S184" s="568"/>
      <c r="T184" s="568"/>
      <c r="U184" s="568"/>
      <c r="V184" s="568"/>
    </row>
    <row r="185" spans="3:22" x14ac:dyDescent="0.35">
      <c r="C185" s="568"/>
      <c r="D185" s="568"/>
      <c r="E185" s="568"/>
      <c r="F185" s="568"/>
      <c r="G185" s="568"/>
      <c r="H185" s="568"/>
      <c r="I185" s="568"/>
      <c r="J185" s="568"/>
      <c r="K185" s="568"/>
      <c r="L185" s="568"/>
      <c r="M185" s="568"/>
      <c r="N185" s="568"/>
      <c r="O185" s="568"/>
      <c r="P185" s="568"/>
      <c r="Q185" s="568"/>
      <c r="R185" s="568"/>
      <c r="S185" s="568"/>
      <c r="T185" s="568"/>
      <c r="U185" s="568"/>
      <c r="V185" s="568"/>
    </row>
    <row r="186" spans="3:22" x14ac:dyDescent="0.35">
      <c r="C186" s="568"/>
      <c r="D186" s="568"/>
      <c r="E186" s="568"/>
      <c r="F186" s="568"/>
      <c r="G186" s="568"/>
      <c r="H186" s="568"/>
      <c r="I186" s="568"/>
      <c r="J186" s="568"/>
      <c r="K186" s="568"/>
      <c r="L186" s="568"/>
      <c r="M186" s="568"/>
      <c r="N186" s="568"/>
      <c r="O186" s="568"/>
      <c r="P186" s="568"/>
      <c r="Q186" s="568"/>
      <c r="R186" s="568"/>
      <c r="S186" s="568"/>
      <c r="T186" s="568"/>
      <c r="U186" s="568"/>
      <c r="V186" s="568"/>
    </row>
    <row r="187" spans="3:22" x14ac:dyDescent="0.35">
      <c r="C187" s="568"/>
      <c r="D187" s="568"/>
      <c r="E187" s="568"/>
      <c r="F187" s="568"/>
      <c r="G187" s="568"/>
      <c r="H187" s="568"/>
      <c r="I187" s="568"/>
      <c r="J187" s="568"/>
      <c r="K187" s="568"/>
      <c r="L187" s="568"/>
      <c r="M187" s="568"/>
      <c r="N187" s="568"/>
      <c r="O187" s="568"/>
      <c r="P187" s="568"/>
      <c r="Q187" s="568"/>
      <c r="R187" s="568"/>
      <c r="S187" s="568"/>
      <c r="T187" s="568"/>
      <c r="U187" s="568"/>
      <c r="V187" s="568"/>
    </row>
    <row r="188" spans="3:22" x14ac:dyDescent="0.35">
      <c r="C188" s="568"/>
      <c r="D188" s="568"/>
      <c r="E188" s="568"/>
      <c r="F188" s="568"/>
      <c r="G188" s="568"/>
      <c r="H188" s="568"/>
      <c r="I188" s="568"/>
      <c r="J188" s="568"/>
      <c r="K188" s="568"/>
      <c r="L188" s="568"/>
      <c r="M188" s="568"/>
      <c r="N188" s="568"/>
      <c r="O188" s="568"/>
      <c r="P188" s="568"/>
      <c r="Q188" s="568"/>
      <c r="R188" s="568"/>
      <c r="S188" s="568"/>
      <c r="T188" s="568"/>
      <c r="U188" s="568"/>
      <c r="V188" s="568"/>
    </row>
    <row r="189" spans="3:22" x14ac:dyDescent="0.35">
      <c r="C189" s="568"/>
      <c r="D189" s="568"/>
      <c r="E189" s="568"/>
      <c r="F189" s="568"/>
      <c r="G189" s="568"/>
      <c r="H189" s="568"/>
      <c r="I189" s="568"/>
      <c r="J189" s="568"/>
      <c r="K189" s="568"/>
      <c r="L189" s="568"/>
      <c r="M189" s="568"/>
      <c r="N189" s="568"/>
      <c r="O189" s="568"/>
      <c r="P189" s="568"/>
      <c r="Q189" s="568"/>
      <c r="R189" s="568"/>
      <c r="S189" s="568"/>
      <c r="T189" s="568"/>
      <c r="U189" s="568"/>
      <c r="V189" s="568"/>
    </row>
    <row r="190" spans="3:22" x14ac:dyDescent="0.35">
      <c r="C190" s="568"/>
      <c r="D190" s="568"/>
      <c r="E190" s="568"/>
      <c r="F190" s="568"/>
      <c r="G190" s="568"/>
      <c r="H190" s="568"/>
      <c r="I190" s="568"/>
      <c r="J190" s="568"/>
      <c r="K190" s="568"/>
      <c r="L190" s="568"/>
      <c r="M190" s="568"/>
      <c r="N190" s="568"/>
      <c r="O190" s="568"/>
      <c r="P190" s="568"/>
      <c r="Q190" s="568"/>
      <c r="R190" s="568"/>
      <c r="S190" s="568"/>
      <c r="T190" s="568"/>
      <c r="U190" s="568"/>
      <c r="V190" s="568"/>
    </row>
    <row r="191" spans="3:22" x14ac:dyDescent="0.35">
      <c r="C191" s="568"/>
      <c r="D191" s="568"/>
      <c r="E191" s="568"/>
      <c r="F191" s="568"/>
      <c r="G191" s="568"/>
      <c r="H191" s="568"/>
      <c r="I191" s="568"/>
      <c r="J191" s="568"/>
      <c r="K191" s="568"/>
      <c r="L191" s="568"/>
      <c r="M191" s="568"/>
      <c r="N191" s="568"/>
      <c r="O191" s="568"/>
      <c r="P191" s="568"/>
      <c r="Q191" s="568"/>
      <c r="R191" s="568"/>
      <c r="S191" s="568"/>
      <c r="T191" s="568"/>
      <c r="U191" s="568"/>
      <c r="V191" s="568"/>
    </row>
    <row r="192" spans="3:22" x14ac:dyDescent="0.35">
      <c r="C192" s="568"/>
      <c r="D192" s="568"/>
      <c r="E192" s="568"/>
      <c r="F192" s="568"/>
      <c r="G192" s="568"/>
      <c r="H192" s="568"/>
      <c r="I192" s="568"/>
      <c r="J192" s="568"/>
      <c r="K192" s="568"/>
      <c r="L192" s="568"/>
      <c r="M192" s="568"/>
      <c r="N192" s="568"/>
      <c r="O192" s="568"/>
      <c r="P192" s="568"/>
      <c r="Q192" s="568"/>
      <c r="R192" s="568"/>
      <c r="S192" s="568"/>
      <c r="T192" s="568"/>
      <c r="U192" s="568"/>
      <c r="V192" s="568"/>
    </row>
    <row r="193" spans="3:22" x14ac:dyDescent="0.35">
      <c r="C193" s="568"/>
      <c r="D193" s="568"/>
      <c r="E193" s="568"/>
      <c r="F193" s="568"/>
      <c r="G193" s="568"/>
      <c r="H193" s="568"/>
      <c r="I193" s="568"/>
      <c r="J193" s="568"/>
      <c r="K193" s="568"/>
      <c r="L193" s="568"/>
      <c r="M193" s="568"/>
      <c r="N193" s="568"/>
      <c r="O193" s="568"/>
      <c r="P193" s="568"/>
      <c r="Q193" s="568"/>
      <c r="R193" s="568"/>
      <c r="S193" s="568"/>
      <c r="T193" s="568"/>
      <c r="U193" s="568"/>
      <c r="V193" s="568"/>
    </row>
    <row r="194" spans="3:22" x14ac:dyDescent="0.35">
      <c r="C194" s="568"/>
      <c r="D194" s="568"/>
      <c r="E194" s="568"/>
      <c r="F194" s="568"/>
      <c r="G194" s="568"/>
      <c r="H194" s="568"/>
      <c r="I194" s="568"/>
      <c r="J194" s="568"/>
      <c r="K194" s="568"/>
      <c r="L194" s="568"/>
      <c r="M194" s="568"/>
      <c r="N194" s="568"/>
      <c r="O194" s="568"/>
      <c r="P194" s="568"/>
      <c r="Q194" s="568"/>
      <c r="R194" s="568"/>
      <c r="S194" s="568"/>
      <c r="T194" s="568"/>
      <c r="U194" s="568"/>
      <c r="V194" s="568"/>
    </row>
    <row r="195" spans="3:22" x14ac:dyDescent="0.35">
      <c r="C195" s="568"/>
      <c r="D195" s="568"/>
      <c r="E195" s="568"/>
      <c r="F195" s="568"/>
      <c r="G195" s="568"/>
      <c r="H195" s="568"/>
      <c r="I195" s="568"/>
      <c r="J195" s="568"/>
      <c r="K195" s="568"/>
      <c r="L195" s="568"/>
      <c r="M195" s="568"/>
      <c r="N195" s="568"/>
      <c r="O195" s="568"/>
      <c r="P195" s="568"/>
      <c r="Q195" s="568"/>
      <c r="R195" s="568"/>
      <c r="S195" s="568"/>
      <c r="T195" s="568"/>
      <c r="U195" s="568"/>
      <c r="V195" s="568"/>
    </row>
    <row r="196" spans="3:22" x14ac:dyDescent="0.35">
      <c r="C196" s="568"/>
      <c r="D196" s="568"/>
      <c r="E196" s="568"/>
      <c r="F196" s="568"/>
      <c r="G196" s="568"/>
      <c r="H196" s="568"/>
      <c r="I196" s="568"/>
      <c r="J196" s="568"/>
      <c r="K196" s="568"/>
      <c r="L196" s="568"/>
      <c r="M196" s="568"/>
      <c r="N196" s="568"/>
      <c r="O196" s="568"/>
      <c r="P196" s="568"/>
      <c r="Q196" s="568"/>
      <c r="R196" s="568"/>
      <c r="S196" s="568"/>
      <c r="T196" s="568"/>
      <c r="U196" s="568"/>
      <c r="V196" s="568"/>
    </row>
    <row r="197" spans="3:22" x14ac:dyDescent="0.35">
      <c r="C197" s="568"/>
      <c r="D197" s="568"/>
      <c r="E197" s="568"/>
      <c r="F197" s="568"/>
      <c r="G197" s="568"/>
      <c r="H197" s="568"/>
      <c r="I197" s="568"/>
      <c r="J197" s="568"/>
      <c r="K197" s="568"/>
      <c r="L197" s="568"/>
      <c r="M197" s="568"/>
      <c r="N197" s="568"/>
      <c r="O197" s="568"/>
      <c r="P197" s="568"/>
      <c r="Q197" s="568"/>
      <c r="R197" s="568"/>
      <c r="S197" s="568"/>
      <c r="T197" s="568"/>
      <c r="U197" s="568"/>
      <c r="V197" s="568"/>
    </row>
    <row r="198" spans="3:22" x14ac:dyDescent="0.35">
      <c r="C198" s="568"/>
      <c r="D198" s="568"/>
      <c r="E198" s="568"/>
      <c r="F198" s="568"/>
      <c r="G198" s="568"/>
      <c r="H198" s="568"/>
      <c r="I198" s="568"/>
      <c r="J198" s="568"/>
      <c r="K198" s="568"/>
      <c r="L198" s="568"/>
      <c r="M198" s="568"/>
      <c r="N198" s="568"/>
      <c r="O198" s="568"/>
      <c r="P198" s="568"/>
      <c r="Q198" s="568"/>
      <c r="R198" s="568"/>
      <c r="S198" s="568"/>
      <c r="T198" s="568"/>
      <c r="U198" s="568"/>
      <c r="V198" s="568"/>
    </row>
    <row r="199" spans="3:22" x14ac:dyDescent="0.35">
      <c r="C199" s="568"/>
      <c r="D199" s="568"/>
      <c r="E199" s="568"/>
      <c r="F199" s="568"/>
      <c r="G199" s="568"/>
      <c r="H199" s="568"/>
      <c r="I199" s="568"/>
      <c r="J199" s="568"/>
      <c r="K199" s="568"/>
      <c r="L199" s="568"/>
      <c r="M199" s="568"/>
      <c r="N199" s="568"/>
      <c r="O199" s="568"/>
      <c r="P199" s="568"/>
      <c r="Q199" s="568"/>
      <c r="R199" s="568"/>
      <c r="S199" s="568"/>
      <c r="T199" s="568"/>
      <c r="U199" s="568"/>
      <c r="V199" s="568"/>
    </row>
    <row r="200" spans="3:22" x14ac:dyDescent="0.35">
      <c r="C200" s="568"/>
      <c r="D200" s="568"/>
      <c r="E200" s="568"/>
      <c r="F200" s="568"/>
      <c r="G200" s="568"/>
      <c r="H200" s="568"/>
      <c r="I200" s="568"/>
      <c r="J200" s="568"/>
      <c r="K200" s="568"/>
      <c r="L200" s="568"/>
      <c r="M200" s="568"/>
      <c r="N200" s="568"/>
      <c r="O200" s="568"/>
      <c r="P200" s="568"/>
      <c r="Q200" s="568"/>
      <c r="R200" s="568"/>
      <c r="S200" s="568"/>
      <c r="T200" s="568"/>
      <c r="U200" s="568"/>
      <c r="V200" s="568"/>
    </row>
    <row r="201" spans="3:22" x14ac:dyDescent="0.35">
      <c r="C201" s="568"/>
      <c r="D201" s="568"/>
      <c r="E201" s="568"/>
      <c r="F201" s="568"/>
      <c r="G201" s="568"/>
      <c r="H201" s="568"/>
      <c r="I201" s="568"/>
      <c r="J201" s="568"/>
      <c r="K201" s="568"/>
      <c r="L201" s="568"/>
      <c r="M201" s="568"/>
      <c r="N201" s="568"/>
      <c r="O201" s="568"/>
      <c r="P201" s="568"/>
      <c r="Q201" s="568"/>
      <c r="R201" s="568"/>
      <c r="S201" s="568"/>
      <c r="T201" s="568"/>
      <c r="U201" s="568"/>
      <c r="V201" s="568"/>
    </row>
    <row r="202" spans="3:22" x14ac:dyDescent="0.35">
      <c r="C202" s="568"/>
      <c r="D202" s="568"/>
      <c r="E202" s="568"/>
      <c r="F202" s="568"/>
      <c r="G202" s="568"/>
      <c r="H202" s="568"/>
      <c r="I202" s="568"/>
      <c r="J202" s="568"/>
      <c r="K202" s="568"/>
      <c r="L202" s="568"/>
      <c r="M202" s="568"/>
      <c r="N202" s="568"/>
      <c r="O202" s="568"/>
      <c r="P202" s="568"/>
      <c r="Q202" s="568"/>
      <c r="R202" s="568"/>
      <c r="S202" s="568"/>
      <c r="T202" s="568"/>
      <c r="U202" s="568"/>
      <c r="V202" s="568"/>
    </row>
    <row r="203" spans="3:22" x14ac:dyDescent="0.35">
      <c r="C203" s="568"/>
      <c r="D203" s="568"/>
      <c r="E203" s="568"/>
      <c r="F203" s="568"/>
      <c r="G203" s="568"/>
      <c r="H203" s="568"/>
      <c r="I203" s="568"/>
      <c r="J203" s="568"/>
      <c r="K203" s="568"/>
      <c r="L203" s="568"/>
      <c r="M203" s="568"/>
      <c r="N203" s="568"/>
      <c r="O203" s="568"/>
      <c r="P203" s="568"/>
      <c r="Q203" s="568"/>
      <c r="R203" s="568"/>
      <c r="S203" s="568"/>
      <c r="T203" s="568"/>
      <c r="U203" s="568"/>
      <c r="V203" s="568"/>
    </row>
    <row r="204" spans="3:22" x14ac:dyDescent="0.35">
      <c r="C204" s="568"/>
      <c r="D204" s="568"/>
      <c r="E204" s="568"/>
      <c r="F204" s="568"/>
      <c r="G204" s="568"/>
      <c r="H204" s="568"/>
      <c r="I204" s="568"/>
      <c r="J204" s="568"/>
      <c r="K204" s="568"/>
      <c r="L204" s="568"/>
      <c r="M204" s="568"/>
      <c r="N204" s="568"/>
      <c r="O204" s="568"/>
      <c r="P204" s="568"/>
      <c r="Q204" s="568"/>
      <c r="R204" s="568"/>
      <c r="S204" s="568"/>
      <c r="T204" s="568"/>
      <c r="U204" s="568"/>
      <c r="V204" s="568"/>
    </row>
    <row r="205" spans="3:22" x14ac:dyDescent="0.35">
      <c r="C205" s="568"/>
      <c r="D205" s="568"/>
      <c r="E205" s="568"/>
      <c r="F205" s="568"/>
      <c r="G205" s="568"/>
      <c r="H205" s="568"/>
      <c r="I205" s="568"/>
      <c r="J205" s="568"/>
      <c r="K205" s="568"/>
      <c r="L205" s="568"/>
      <c r="M205" s="568"/>
      <c r="N205" s="568"/>
      <c r="O205" s="568"/>
      <c r="P205" s="568"/>
      <c r="Q205" s="568"/>
      <c r="R205" s="568"/>
      <c r="S205" s="568"/>
      <c r="T205" s="568"/>
      <c r="U205" s="568"/>
      <c r="V205" s="568"/>
    </row>
    <row r="206" spans="3:22" x14ac:dyDescent="0.35">
      <c r="C206" s="568"/>
      <c r="D206" s="568"/>
      <c r="E206" s="568"/>
      <c r="F206" s="568"/>
      <c r="G206" s="568"/>
      <c r="H206" s="568"/>
      <c r="I206" s="568"/>
      <c r="J206" s="568"/>
      <c r="K206" s="568"/>
      <c r="L206" s="568"/>
      <c r="M206" s="568"/>
      <c r="N206" s="568"/>
      <c r="O206" s="568"/>
      <c r="P206" s="568"/>
      <c r="Q206" s="568"/>
      <c r="R206" s="568"/>
      <c r="S206" s="568"/>
      <c r="T206" s="568"/>
      <c r="U206" s="568"/>
      <c r="V206" s="568"/>
    </row>
    <row r="207" spans="3:22" x14ac:dyDescent="0.35">
      <c r="C207" s="568"/>
      <c r="D207" s="568"/>
      <c r="E207" s="568"/>
      <c r="F207" s="568"/>
      <c r="G207" s="568"/>
      <c r="H207" s="568"/>
      <c r="I207" s="568"/>
      <c r="J207" s="568"/>
      <c r="K207" s="568"/>
      <c r="L207" s="568"/>
      <c r="M207" s="568"/>
      <c r="N207" s="568"/>
      <c r="O207" s="568"/>
      <c r="P207" s="568"/>
      <c r="Q207" s="568"/>
      <c r="R207" s="568"/>
      <c r="S207" s="568"/>
      <c r="T207" s="568"/>
      <c r="U207" s="568"/>
      <c r="V207" s="568"/>
    </row>
    <row r="208" spans="3:22" x14ac:dyDescent="0.35">
      <c r="C208" s="568"/>
      <c r="D208" s="568"/>
      <c r="E208" s="568"/>
      <c r="F208" s="568"/>
      <c r="G208" s="568"/>
      <c r="H208" s="568"/>
      <c r="I208" s="568"/>
      <c r="J208" s="568"/>
      <c r="K208" s="568"/>
      <c r="L208" s="568"/>
      <c r="M208" s="568"/>
      <c r="N208" s="568"/>
      <c r="O208" s="568"/>
      <c r="P208" s="568"/>
      <c r="Q208" s="568"/>
      <c r="R208" s="568"/>
      <c r="S208" s="568"/>
      <c r="T208" s="568"/>
      <c r="U208" s="568"/>
      <c r="V208" s="568"/>
    </row>
    <row r="209" spans="3:22" x14ac:dyDescent="0.35">
      <c r="C209" s="568"/>
      <c r="D209" s="568"/>
      <c r="E209" s="568"/>
      <c r="F209" s="568"/>
      <c r="G209" s="568"/>
      <c r="H209" s="568"/>
      <c r="I209" s="568"/>
      <c r="J209" s="568"/>
      <c r="K209" s="568"/>
      <c r="L209" s="568"/>
      <c r="M209" s="568"/>
      <c r="N209" s="568"/>
      <c r="O209" s="568"/>
      <c r="P209" s="568"/>
      <c r="Q209" s="568"/>
      <c r="R209" s="568"/>
      <c r="S209" s="568"/>
      <c r="T209" s="568"/>
      <c r="U209" s="568"/>
      <c r="V209" s="568"/>
    </row>
    <row r="210" spans="3:22" x14ac:dyDescent="0.35">
      <c r="C210" s="568"/>
      <c r="D210" s="568"/>
      <c r="E210" s="568"/>
      <c r="F210" s="568"/>
      <c r="G210" s="568"/>
      <c r="H210" s="568"/>
      <c r="I210" s="568"/>
      <c r="J210" s="568"/>
      <c r="K210" s="568"/>
      <c r="L210" s="568"/>
      <c r="M210" s="568"/>
      <c r="N210" s="568"/>
      <c r="O210" s="568"/>
      <c r="P210" s="568"/>
      <c r="Q210" s="568"/>
      <c r="R210" s="568"/>
      <c r="S210" s="568"/>
      <c r="T210" s="568"/>
      <c r="U210" s="568"/>
      <c r="V210" s="568"/>
    </row>
    <row r="211" spans="3:22" x14ac:dyDescent="0.35">
      <c r="C211" s="568"/>
      <c r="D211" s="568"/>
      <c r="E211" s="568"/>
      <c r="F211" s="568"/>
      <c r="G211" s="568"/>
      <c r="H211" s="568"/>
      <c r="I211" s="568"/>
      <c r="J211" s="568"/>
      <c r="K211" s="568"/>
      <c r="L211" s="568"/>
      <c r="M211" s="568"/>
      <c r="N211" s="568"/>
      <c r="O211" s="568"/>
      <c r="P211" s="568"/>
      <c r="Q211" s="568"/>
      <c r="R211" s="568"/>
      <c r="S211" s="568"/>
      <c r="T211" s="568"/>
      <c r="U211" s="568"/>
      <c r="V211" s="568"/>
    </row>
    <row r="212" spans="3:22" x14ac:dyDescent="0.35">
      <c r="C212" s="568"/>
      <c r="D212" s="568"/>
      <c r="E212" s="568"/>
      <c r="F212" s="568"/>
      <c r="G212" s="568"/>
      <c r="H212" s="568"/>
      <c r="I212" s="568"/>
      <c r="J212" s="568"/>
      <c r="K212" s="568"/>
      <c r="L212" s="568"/>
      <c r="M212" s="568"/>
      <c r="N212" s="568"/>
      <c r="O212" s="568"/>
      <c r="P212" s="568"/>
      <c r="Q212" s="568"/>
      <c r="R212" s="568"/>
      <c r="S212" s="568"/>
      <c r="T212" s="568"/>
      <c r="U212" s="568"/>
      <c r="V212" s="568"/>
    </row>
    <row r="213" spans="3:22" x14ac:dyDescent="0.35">
      <c r="C213" s="568"/>
      <c r="D213" s="568"/>
      <c r="E213" s="568"/>
      <c r="F213" s="568"/>
      <c r="G213" s="568"/>
      <c r="H213" s="568"/>
      <c r="I213" s="568"/>
      <c r="J213" s="568"/>
      <c r="K213" s="568"/>
      <c r="L213" s="568"/>
      <c r="M213" s="568"/>
      <c r="N213" s="568"/>
      <c r="O213" s="568"/>
      <c r="P213" s="568"/>
      <c r="Q213" s="568"/>
      <c r="R213" s="568"/>
      <c r="S213" s="568"/>
      <c r="T213" s="568"/>
      <c r="U213" s="568"/>
      <c r="V213" s="568"/>
    </row>
    <row r="214" spans="3:22" x14ac:dyDescent="0.35">
      <c r="C214" s="568"/>
      <c r="D214" s="568"/>
      <c r="E214" s="568"/>
      <c r="F214" s="568"/>
      <c r="G214" s="568"/>
      <c r="H214" s="568"/>
      <c r="I214" s="568"/>
      <c r="J214" s="568"/>
      <c r="K214" s="568"/>
      <c r="L214" s="568"/>
      <c r="M214" s="568"/>
      <c r="N214" s="568"/>
      <c r="O214" s="568"/>
      <c r="P214" s="568"/>
      <c r="Q214" s="568"/>
      <c r="R214" s="568"/>
      <c r="S214" s="568"/>
      <c r="T214" s="568"/>
      <c r="U214" s="568"/>
      <c r="V214" s="568"/>
    </row>
    <row r="215" spans="3:22" x14ac:dyDescent="0.35">
      <c r="C215" s="568"/>
      <c r="D215" s="568"/>
      <c r="E215" s="568"/>
      <c r="F215" s="568"/>
      <c r="G215" s="568"/>
      <c r="H215" s="568"/>
      <c r="I215" s="568"/>
      <c r="J215" s="568"/>
      <c r="K215" s="568"/>
      <c r="L215" s="568"/>
      <c r="M215" s="568"/>
      <c r="N215" s="568"/>
      <c r="O215" s="568"/>
      <c r="P215" s="568"/>
      <c r="Q215" s="568"/>
      <c r="R215" s="568"/>
      <c r="S215" s="568"/>
      <c r="T215" s="568"/>
      <c r="U215" s="568"/>
      <c r="V215" s="568"/>
    </row>
    <row r="216" spans="3:22" x14ac:dyDescent="0.35">
      <c r="C216" s="568"/>
      <c r="D216" s="568"/>
      <c r="E216" s="568"/>
      <c r="F216" s="568"/>
      <c r="G216" s="568"/>
      <c r="H216" s="568"/>
      <c r="I216" s="568"/>
      <c r="J216" s="568"/>
      <c r="K216" s="568"/>
      <c r="L216" s="568"/>
      <c r="M216" s="568"/>
      <c r="N216" s="568"/>
      <c r="O216" s="568"/>
      <c r="P216" s="568"/>
      <c r="Q216" s="568"/>
      <c r="R216" s="568"/>
      <c r="S216" s="568"/>
      <c r="T216" s="568"/>
      <c r="U216" s="568"/>
      <c r="V216" s="568"/>
    </row>
    <row r="217" spans="3:22" x14ac:dyDescent="0.35">
      <c r="C217" s="568"/>
      <c r="D217" s="568"/>
      <c r="E217" s="568"/>
      <c r="F217" s="568"/>
      <c r="G217" s="568"/>
      <c r="H217" s="568"/>
      <c r="I217" s="568"/>
      <c r="J217" s="568"/>
      <c r="K217" s="568"/>
      <c r="L217" s="568"/>
      <c r="M217" s="568"/>
      <c r="N217" s="568"/>
      <c r="O217" s="568"/>
      <c r="P217" s="568"/>
      <c r="Q217" s="568"/>
      <c r="R217" s="568"/>
      <c r="S217" s="568"/>
      <c r="T217" s="568"/>
      <c r="U217" s="568"/>
      <c r="V217" s="568"/>
    </row>
    <row r="218" spans="3:22" x14ac:dyDescent="0.35">
      <c r="C218" s="568"/>
      <c r="D218" s="568"/>
      <c r="E218" s="568"/>
      <c r="F218" s="568"/>
      <c r="G218" s="568"/>
      <c r="H218" s="568"/>
      <c r="I218" s="568"/>
      <c r="J218" s="568"/>
      <c r="K218" s="568"/>
      <c r="L218" s="568"/>
      <c r="M218" s="568"/>
      <c r="N218" s="568"/>
      <c r="O218" s="568"/>
      <c r="P218" s="568"/>
      <c r="Q218" s="568"/>
      <c r="R218" s="568"/>
      <c r="S218" s="568"/>
      <c r="T218" s="568"/>
      <c r="U218" s="568"/>
      <c r="V218" s="568"/>
    </row>
    <row r="219" spans="3:22" x14ac:dyDescent="0.35">
      <c r="C219" s="568"/>
      <c r="D219" s="568"/>
      <c r="E219" s="568"/>
      <c r="F219" s="568"/>
      <c r="G219" s="568"/>
      <c r="H219" s="568"/>
      <c r="I219" s="568"/>
      <c r="J219" s="568"/>
      <c r="K219" s="568"/>
      <c r="L219" s="568"/>
      <c r="M219" s="568"/>
      <c r="N219" s="568"/>
      <c r="O219" s="568"/>
      <c r="P219" s="568"/>
      <c r="Q219" s="568"/>
      <c r="R219" s="568"/>
      <c r="S219" s="568"/>
      <c r="T219" s="568"/>
      <c r="U219" s="568"/>
      <c r="V219" s="568"/>
    </row>
    <row r="220" spans="3:22" x14ac:dyDescent="0.35">
      <c r="C220" s="568"/>
      <c r="D220" s="568"/>
      <c r="E220" s="568"/>
      <c r="F220" s="568"/>
      <c r="G220" s="568"/>
      <c r="H220" s="568"/>
      <c r="I220" s="568"/>
      <c r="J220" s="568"/>
      <c r="K220" s="568"/>
      <c r="L220" s="568"/>
      <c r="M220" s="568"/>
      <c r="N220" s="568"/>
      <c r="O220" s="568"/>
      <c r="P220" s="568"/>
      <c r="Q220" s="568"/>
      <c r="R220" s="568"/>
      <c r="S220" s="568"/>
      <c r="T220" s="568"/>
      <c r="U220" s="568"/>
      <c r="V220" s="568"/>
    </row>
    <row r="221" spans="3:22" x14ac:dyDescent="0.35">
      <c r="C221" s="568"/>
      <c r="D221" s="568"/>
      <c r="E221" s="568"/>
      <c r="F221" s="568"/>
      <c r="G221" s="568"/>
      <c r="H221" s="568"/>
      <c r="I221" s="568"/>
      <c r="J221" s="568"/>
      <c r="K221" s="568"/>
      <c r="L221" s="568"/>
      <c r="M221" s="568"/>
      <c r="N221" s="568"/>
      <c r="O221" s="568"/>
      <c r="P221" s="568"/>
      <c r="Q221" s="568"/>
      <c r="R221" s="568"/>
      <c r="S221" s="568"/>
      <c r="T221" s="568"/>
      <c r="U221" s="568"/>
      <c r="V221" s="568"/>
    </row>
    <row r="222" spans="3:22" x14ac:dyDescent="0.35">
      <c r="C222" s="568"/>
      <c r="D222" s="568"/>
      <c r="E222" s="568"/>
      <c r="F222" s="568"/>
      <c r="G222" s="568"/>
      <c r="H222" s="568"/>
      <c r="I222" s="568"/>
      <c r="J222" s="568"/>
      <c r="K222" s="568"/>
      <c r="L222" s="568"/>
      <c r="M222" s="568"/>
      <c r="N222" s="568"/>
      <c r="O222" s="568"/>
      <c r="P222" s="568"/>
      <c r="Q222" s="568"/>
      <c r="R222" s="568"/>
      <c r="S222" s="568"/>
      <c r="T222" s="568"/>
      <c r="U222" s="568"/>
      <c r="V222" s="568"/>
    </row>
    <row r="223" spans="3:22" x14ac:dyDescent="0.35">
      <c r="C223" s="568"/>
      <c r="D223" s="568"/>
      <c r="E223" s="568"/>
      <c r="F223" s="568"/>
      <c r="G223" s="568"/>
      <c r="H223" s="568"/>
      <c r="I223" s="568"/>
      <c r="J223" s="568"/>
      <c r="K223" s="568"/>
      <c r="L223" s="568"/>
      <c r="M223" s="568"/>
      <c r="N223" s="568"/>
      <c r="O223" s="568"/>
      <c r="P223" s="568"/>
      <c r="Q223" s="568"/>
      <c r="R223" s="568"/>
      <c r="S223" s="568"/>
      <c r="T223" s="568"/>
      <c r="U223" s="568"/>
      <c r="V223" s="568"/>
    </row>
    <row r="224" spans="3:22" x14ac:dyDescent="0.35">
      <c r="C224" s="568"/>
      <c r="D224" s="568"/>
      <c r="E224" s="568"/>
      <c r="F224" s="568"/>
      <c r="G224" s="568"/>
      <c r="H224" s="568"/>
      <c r="I224" s="568"/>
      <c r="J224" s="568"/>
      <c r="K224" s="568"/>
      <c r="L224" s="568"/>
      <c r="M224" s="568"/>
      <c r="N224" s="568"/>
      <c r="O224" s="568"/>
      <c r="P224" s="568"/>
      <c r="Q224" s="568"/>
      <c r="R224" s="568"/>
      <c r="S224" s="568"/>
      <c r="T224" s="568"/>
      <c r="U224" s="568"/>
      <c r="V224" s="568"/>
    </row>
    <row r="225" spans="3:22" x14ac:dyDescent="0.35">
      <c r="C225" s="568"/>
      <c r="D225" s="568"/>
      <c r="E225" s="568"/>
      <c r="F225" s="568"/>
      <c r="G225" s="568"/>
      <c r="H225" s="568"/>
      <c r="I225" s="568"/>
      <c r="J225" s="568"/>
      <c r="K225" s="568"/>
      <c r="L225" s="568"/>
      <c r="M225" s="568"/>
      <c r="N225" s="568"/>
      <c r="O225" s="568"/>
      <c r="P225" s="568"/>
      <c r="Q225" s="568"/>
      <c r="R225" s="568"/>
      <c r="S225" s="568"/>
      <c r="T225" s="568"/>
      <c r="U225" s="568"/>
      <c r="V225" s="568"/>
    </row>
    <row r="226" spans="3:22" x14ac:dyDescent="0.35">
      <c r="C226" s="568"/>
      <c r="D226" s="568"/>
      <c r="E226" s="568"/>
      <c r="F226" s="568"/>
      <c r="G226" s="568"/>
      <c r="H226" s="568"/>
      <c r="I226" s="568"/>
      <c r="J226" s="568"/>
      <c r="K226" s="568"/>
      <c r="L226" s="568"/>
      <c r="M226" s="568"/>
      <c r="N226" s="568"/>
      <c r="O226" s="568"/>
      <c r="P226" s="568"/>
      <c r="Q226" s="568"/>
      <c r="R226" s="568"/>
      <c r="S226" s="568"/>
      <c r="T226" s="568"/>
      <c r="U226" s="568"/>
      <c r="V226" s="568"/>
    </row>
    <row r="227" spans="3:22" x14ac:dyDescent="0.35">
      <c r="C227" s="568"/>
      <c r="D227" s="568"/>
      <c r="E227" s="568"/>
      <c r="F227" s="568"/>
      <c r="G227" s="568"/>
      <c r="H227" s="568"/>
      <c r="I227" s="568"/>
      <c r="J227" s="568"/>
      <c r="K227" s="568"/>
      <c r="L227" s="568"/>
      <c r="M227" s="568"/>
      <c r="N227" s="568"/>
      <c r="O227" s="568"/>
      <c r="P227" s="568"/>
      <c r="Q227" s="568"/>
      <c r="R227" s="568"/>
      <c r="S227" s="568"/>
      <c r="T227" s="568"/>
      <c r="U227" s="568"/>
      <c r="V227" s="568"/>
    </row>
    <row r="228" spans="3:22" x14ac:dyDescent="0.35">
      <c r="C228" s="568"/>
      <c r="D228" s="568"/>
      <c r="E228" s="568"/>
      <c r="F228" s="568"/>
      <c r="G228" s="568"/>
      <c r="H228" s="568"/>
      <c r="I228" s="568"/>
      <c r="J228" s="568"/>
      <c r="K228" s="568"/>
      <c r="L228" s="568"/>
      <c r="M228" s="568"/>
      <c r="N228" s="568"/>
      <c r="O228" s="568"/>
      <c r="P228" s="568"/>
      <c r="Q228" s="568"/>
      <c r="R228" s="568"/>
      <c r="S228" s="568"/>
      <c r="T228" s="568"/>
      <c r="U228" s="568"/>
      <c r="V228" s="568"/>
    </row>
    <row r="229" spans="3:22" x14ac:dyDescent="0.35">
      <c r="C229" s="568"/>
      <c r="D229" s="568"/>
      <c r="E229" s="568"/>
      <c r="F229" s="568"/>
      <c r="G229" s="568"/>
      <c r="H229" s="568"/>
      <c r="I229" s="568"/>
      <c r="J229" s="568"/>
      <c r="K229" s="568"/>
      <c r="L229" s="568"/>
      <c r="M229" s="568"/>
      <c r="N229" s="568"/>
      <c r="O229" s="568"/>
      <c r="P229" s="568"/>
      <c r="Q229" s="568"/>
      <c r="R229" s="568"/>
      <c r="S229" s="568"/>
      <c r="T229" s="568"/>
      <c r="U229" s="568"/>
      <c r="V229" s="568"/>
    </row>
    <row r="230" spans="3:22" x14ac:dyDescent="0.35">
      <c r="C230" s="568"/>
      <c r="D230" s="568"/>
      <c r="E230" s="568"/>
      <c r="F230" s="568"/>
      <c r="G230" s="568"/>
      <c r="H230" s="568"/>
      <c r="I230" s="568"/>
      <c r="J230" s="568"/>
      <c r="K230" s="568"/>
      <c r="L230" s="568"/>
      <c r="M230" s="568"/>
      <c r="N230" s="568"/>
      <c r="O230" s="568"/>
      <c r="P230" s="568"/>
      <c r="Q230" s="568"/>
      <c r="R230" s="568"/>
      <c r="S230" s="568"/>
      <c r="T230" s="568"/>
      <c r="U230" s="568"/>
      <c r="V230" s="568"/>
    </row>
    <row r="231" spans="3:22" x14ac:dyDescent="0.35">
      <c r="C231" s="568"/>
      <c r="D231" s="568"/>
      <c r="E231" s="568"/>
      <c r="F231" s="568"/>
      <c r="G231" s="568"/>
      <c r="H231" s="568"/>
      <c r="I231" s="568"/>
      <c r="J231" s="568"/>
      <c r="K231" s="568"/>
      <c r="L231" s="568"/>
      <c r="M231" s="568"/>
      <c r="N231" s="568"/>
      <c r="O231" s="568"/>
      <c r="P231" s="568"/>
      <c r="Q231" s="568"/>
      <c r="R231" s="568"/>
      <c r="S231" s="568"/>
      <c r="T231" s="568"/>
      <c r="U231" s="568"/>
      <c r="V231" s="568"/>
    </row>
    <row r="232" spans="3:22" x14ac:dyDescent="0.35">
      <c r="C232" s="568"/>
      <c r="D232" s="568"/>
      <c r="E232" s="568"/>
      <c r="F232" s="568"/>
      <c r="G232" s="568"/>
      <c r="H232" s="568"/>
      <c r="I232" s="568"/>
      <c r="J232" s="568"/>
      <c r="K232" s="568"/>
      <c r="L232" s="568"/>
      <c r="M232" s="568"/>
      <c r="N232" s="568"/>
      <c r="O232" s="568"/>
      <c r="P232" s="568"/>
      <c r="Q232" s="568"/>
      <c r="R232" s="568"/>
      <c r="S232" s="568"/>
      <c r="T232" s="568"/>
      <c r="U232" s="568"/>
      <c r="V232" s="568"/>
    </row>
    <row r="233" spans="3:22" x14ac:dyDescent="0.35">
      <c r="C233" s="568"/>
      <c r="D233" s="568"/>
      <c r="E233" s="568"/>
      <c r="F233" s="568"/>
      <c r="G233" s="568"/>
      <c r="H233" s="568"/>
      <c r="I233" s="568"/>
      <c r="J233" s="568"/>
      <c r="K233" s="568"/>
      <c r="L233" s="568"/>
      <c r="M233" s="568"/>
      <c r="N233" s="568"/>
      <c r="O233" s="568"/>
      <c r="P233" s="568"/>
      <c r="Q233" s="568"/>
      <c r="R233" s="568"/>
      <c r="S233" s="568"/>
      <c r="T233" s="568"/>
      <c r="U233" s="568"/>
      <c r="V233" s="568"/>
    </row>
    <row r="234" spans="3:22" x14ac:dyDescent="0.35">
      <c r="C234" s="568"/>
      <c r="D234" s="568"/>
      <c r="E234" s="568"/>
      <c r="F234" s="568"/>
      <c r="G234" s="568"/>
      <c r="H234" s="568"/>
      <c r="I234" s="568"/>
      <c r="J234" s="568"/>
      <c r="K234" s="568"/>
      <c r="L234" s="568"/>
      <c r="M234" s="568"/>
      <c r="N234" s="568"/>
      <c r="O234" s="568"/>
      <c r="P234" s="568"/>
      <c r="Q234" s="568"/>
      <c r="R234" s="568"/>
      <c r="S234" s="568"/>
      <c r="T234" s="568"/>
      <c r="U234" s="568"/>
      <c r="V234" s="568"/>
    </row>
    <row r="235" spans="3:22" x14ac:dyDescent="0.35">
      <c r="C235" s="568"/>
      <c r="D235" s="568"/>
      <c r="E235" s="568"/>
      <c r="F235" s="568"/>
      <c r="G235" s="568"/>
      <c r="H235" s="568"/>
      <c r="I235" s="568"/>
      <c r="J235" s="568"/>
      <c r="K235" s="568"/>
      <c r="L235" s="568"/>
      <c r="M235" s="568"/>
      <c r="N235" s="568"/>
      <c r="O235" s="568"/>
      <c r="P235" s="568"/>
      <c r="Q235" s="568"/>
      <c r="R235" s="568"/>
      <c r="S235" s="568"/>
      <c r="T235" s="568"/>
      <c r="U235" s="568"/>
      <c r="V235" s="568"/>
    </row>
    <row r="236" spans="3:22" x14ac:dyDescent="0.35">
      <c r="C236" s="568"/>
      <c r="D236" s="568"/>
      <c r="E236" s="568"/>
      <c r="F236" s="568"/>
      <c r="G236" s="568"/>
      <c r="H236" s="568"/>
      <c r="I236" s="568"/>
      <c r="J236" s="568"/>
      <c r="K236" s="568"/>
      <c r="L236" s="568"/>
      <c r="M236" s="568"/>
      <c r="N236" s="568"/>
      <c r="O236" s="568"/>
      <c r="P236" s="568"/>
      <c r="Q236" s="568"/>
      <c r="R236" s="568"/>
      <c r="S236" s="568"/>
      <c r="T236" s="568"/>
      <c r="U236" s="568"/>
      <c r="V236" s="568"/>
    </row>
    <row r="237" spans="3:22" x14ac:dyDescent="0.35">
      <c r="C237" s="568"/>
      <c r="D237" s="568"/>
      <c r="E237" s="568"/>
      <c r="F237" s="568"/>
      <c r="G237" s="568"/>
      <c r="H237" s="568"/>
      <c r="I237" s="568"/>
      <c r="J237" s="568"/>
      <c r="K237" s="568"/>
      <c r="L237" s="568"/>
      <c r="M237" s="568"/>
      <c r="N237" s="568"/>
      <c r="O237" s="568"/>
      <c r="P237" s="568"/>
      <c r="Q237" s="568"/>
      <c r="R237" s="568"/>
      <c r="S237" s="568"/>
      <c r="T237" s="568"/>
      <c r="U237" s="568"/>
      <c r="V237" s="568"/>
    </row>
    <row r="238" spans="3:22" x14ac:dyDescent="0.35">
      <c r="C238" s="568"/>
      <c r="D238" s="568"/>
      <c r="E238" s="568"/>
      <c r="F238" s="568"/>
      <c r="G238" s="568"/>
      <c r="H238" s="568"/>
      <c r="I238" s="568"/>
      <c r="J238" s="568"/>
      <c r="K238" s="568"/>
      <c r="L238" s="568"/>
      <c r="M238" s="568"/>
      <c r="N238" s="568"/>
      <c r="O238" s="568"/>
      <c r="P238" s="568"/>
      <c r="Q238" s="568"/>
      <c r="R238" s="568"/>
      <c r="S238" s="568"/>
      <c r="T238" s="568"/>
      <c r="U238" s="568"/>
      <c r="V238" s="568"/>
    </row>
    <row r="239" spans="3:22" x14ac:dyDescent="0.35">
      <c r="C239" s="568"/>
      <c r="D239" s="568"/>
      <c r="E239" s="568"/>
      <c r="F239" s="568"/>
      <c r="G239" s="568"/>
      <c r="H239" s="568"/>
      <c r="I239" s="568"/>
      <c r="J239" s="568"/>
      <c r="K239" s="568"/>
      <c r="L239" s="568"/>
      <c r="M239" s="568"/>
      <c r="N239" s="568"/>
      <c r="O239" s="568"/>
      <c r="P239" s="568"/>
      <c r="Q239" s="568"/>
      <c r="R239" s="568"/>
      <c r="S239" s="568"/>
      <c r="T239" s="568"/>
      <c r="U239" s="568"/>
      <c r="V239" s="568"/>
    </row>
    <row r="240" spans="3:22" x14ac:dyDescent="0.35">
      <c r="C240" s="568"/>
      <c r="D240" s="568"/>
      <c r="E240" s="568"/>
      <c r="F240" s="568"/>
      <c r="G240" s="568"/>
      <c r="H240" s="568"/>
      <c r="I240" s="568"/>
      <c r="J240" s="568"/>
      <c r="K240" s="568"/>
      <c r="L240" s="568"/>
      <c r="M240" s="568"/>
      <c r="N240" s="568"/>
      <c r="O240" s="568"/>
      <c r="P240" s="568"/>
      <c r="Q240" s="568"/>
      <c r="R240" s="568"/>
      <c r="S240" s="568"/>
      <c r="T240" s="568"/>
      <c r="U240" s="568"/>
      <c r="V240" s="568"/>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9" tint="0.79998168889431442"/>
  </sheetPr>
  <dimension ref="A1:D46"/>
  <sheetViews>
    <sheetView workbookViewId="0">
      <pane ySplit="5" topLeftCell="A25" activePane="bottomLeft" state="frozen"/>
      <selection pane="bottomLeft" activeCell="B20" sqref="B20:B46"/>
    </sheetView>
  </sheetViews>
  <sheetFormatPr defaultColWidth="8.796875" defaultRowHeight="12.75" x14ac:dyDescent="0.35"/>
  <cols>
    <col min="2" max="2" width="32.796875" style="7" customWidth="1"/>
    <col min="3" max="3" width="38.796875" customWidth="1"/>
    <col min="4" max="4" width="37" customWidth="1"/>
  </cols>
  <sheetData>
    <row r="1" spans="1:4" x14ac:dyDescent="0.35">
      <c r="A1" s="283" t="s">
        <v>79</v>
      </c>
    </row>
    <row r="2" spans="1:4" ht="13.15" x14ac:dyDescent="0.4">
      <c r="B2" s="284" t="s">
        <v>80</v>
      </c>
    </row>
    <row r="3" spans="1:4" ht="13.15" thickBot="1" x14ac:dyDescent="0.4"/>
    <row r="4" spans="1:4" s="8" customFormat="1" ht="13.15" x14ac:dyDescent="0.4">
      <c r="B4" s="9" t="s">
        <v>0</v>
      </c>
      <c r="C4" s="9" t="s">
        <v>4</v>
      </c>
      <c r="D4" s="9" t="s">
        <v>1</v>
      </c>
    </row>
    <row r="5" spans="1:4" s="8" customFormat="1" ht="13.5" thickBot="1" x14ac:dyDescent="0.45">
      <c r="B5" s="10"/>
      <c r="C5" s="10"/>
      <c r="D5" s="10"/>
    </row>
    <row r="6" spans="1:4" x14ac:dyDescent="0.35">
      <c r="B6" s="509" t="s">
        <v>531</v>
      </c>
      <c r="C6" s="633" t="s">
        <v>590</v>
      </c>
      <c r="D6" s="512"/>
    </row>
    <row r="7" spans="1:4" x14ac:dyDescent="0.35">
      <c r="B7" s="510" t="s">
        <v>524</v>
      </c>
      <c r="C7" s="634"/>
      <c r="D7" s="11"/>
    </row>
    <row r="8" spans="1:4" x14ac:dyDescent="0.35">
      <c r="B8" s="510" t="s">
        <v>94</v>
      </c>
      <c r="C8" s="634"/>
      <c r="D8" s="11"/>
    </row>
    <row r="9" spans="1:4" x14ac:dyDescent="0.35">
      <c r="B9" s="510" t="s">
        <v>532</v>
      </c>
      <c r="C9" s="634"/>
      <c r="D9" s="11"/>
    </row>
    <row r="10" spans="1:4" x14ac:dyDescent="0.35">
      <c r="B10" s="510" t="s">
        <v>98</v>
      </c>
      <c r="C10" s="634"/>
      <c r="D10" s="11"/>
    </row>
    <row r="11" spans="1:4" x14ac:dyDescent="0.35">
      <c r="B11" s="510" t="s">
        <v>533</v>
      </c>
      <c r="C11" s="634"/>
      <c r="D11" s="11"/>
    </row>
    <row r="12" spans="1:4" x14ac:dyDescent="0.35">
      <c r="B12" s="510" t="s">
        <v>525</v>
      </c>
      <c r="C12" s="634"/>
      <c r="D12" s="11"/>
    </row>
    <row r="13" spans="1:4" x14ac:dyDescent="0.35">
      <c r="B13" s="510" t="s">
        <v>530</v>
      </c>
      <c r="C13" s="634"/>
      <c r="D13" s="11"/>
    </row>
    <row r="14" spans="1:4" x14ac:dyDescent="0.35">
      <c r="B14" s="510" t="s">
        <v>534</v>
      </c>
      <c r="C14" s="634"/>
      <c r="D14" s="11"/>
    </row>
    <row r="15" spans="1:4" x14ac:dyDescent="0.35">
      <c r="B15" s="510" t="s">
        <v>535</v>
      </c>
      <c r="C15" s="634"/>
      <c r="D15" s="11"/>
    </row>
    <row r="16" spans="1:4" x14ac:dyDescent="0.35">
      <c r="B16" s="510" t="s">
        <v>527</v>
      </c>
      <c r="C16" s="634"/>
      <c r="D16" s="11"/>
    </row>
    <row r="17" spans="2:4" x14ac:dyDescent="0.35">
      <c r="B17" s="510" t="s">
        <v>528</v>
      </c>
      <c r="C17" s="634"/>
      <c r="D17" s="11"/>
    </row>
    <row r="18" spans="2:4" x14ac:dyDescent="0.35">
      <c r="B18" s="510" t="s">
        <v>529</v>
      </c>
      <c r="C18" s="635"/>
      <c r="D18" s="11"/>
    </row>
    <row r="19" spans="2:4" ht="13.15" thickBot="1" x14ac:dyDescent="0.4">
      <c r="B19" s="513"/>
      <c r="C19" s="11"/>
      <c r="D19" s="11"/>
    </row>
    <row r="20" spans="2:4" ht="12.75" customHeight="1" x14ac:dyDescent="0.35">
      <c r="B20" s="509" t="s">
        <v>89</v>
      </c>
      <c r="C20" s="636" t="s">
        <v>591</v>
      </c>
      <c r="D20" s="11"/>
    </row>
    <row r="21" spans="2:4" ht="12.75" customHeight="1" x14ac:dyDescent="0.35">
      <c r="B21" s="510" t="s">
        <v>90</v>
      </c>
      <c r="C21" s="637"/>
      <c r="D21" s="11"/>
    </row>
    <row r="22" spans="2:4" ht="12.75" customHeight="1" x14ac:dyDescent="0.35">
      <c r="B22" s="510" t="s">
        <v>91</v>
      </c>
      <c r="C22" s="637"/>
      <c r="D22" s="11"/>
    </row>
    <row r="23" spans="2:4" ht="12.75" customHeight="1" x14ac:dyDescent="0.35">
      <c r="B23" s="510" t="s">
        <v>92</v>
      </c>
      <c r="C23" s="637"/>
      <c r="D23" s="11"/>
    </row>
    <row r="24" spans="2:4" ht="12.75" customHeight="1" x14ac:dyDescent="0.35">
      <c r="B24" s="510" t="s">
        <v>109</v>
      </c>
      <c r="C24" s="637"/>
      <c r="D24" s="11"/>
    </row>
    <row r="25" spans="2:4" ht="12.75" customHeight="1" x14ac:dyDescent="0.35">
      <c r="B25" s="510" t="s">
        <v>110</v>
      </c>
      <c r="C25" s="637"/>
      <c r="D25" s="11"/>
    </row>
    <row r="26" spans="2:4" ht="12.75" customHeight="1" x14ac:dyDescent="0.35">
      <c r="B26" s="510" t="s">
        <v>93</v>
      </c>
      <c r="C26" s="637"/>
      <c r="D26" s="11"/>
    </row>
    <row r="27" spans="2:4" ht="12.75" customHeight="1" x14ac:dyDescent="0.35">
      <c r="B27" s="510" t="s">
        <v>94</v>
      </c>
      <c r="C27" s="637"/>
      <c r="D27" s="11"/>
    </row>
    <row r="28" spans="2:4" ht="12.75" customHeight="1" x14ac:dyDescent="0.35">
      <c r="B28" s="510" t="s">
        <v>95</v>
      </c>
      <c r="C28" s="637"/>
      <c r="D28" s="11"/>
    </row>
    <row r="29" spans="2:4" ht="12.75" customHeight="1" x14ac:dyDescent="0.35">
      <c r="B29" s="510" t="s">
        <v>97</v>
      </c>
      <c r="C29" s="637"/>
      <c r="D29" s="11"/>
    </row>
    <row r="30" spans="2:4" ht="12.75" customHeight="1" x14ac:dyDescent="0.35">
      <c r="B30" s="510" t="s">
        <v>96</v>
      </c>
      <c r="C30" s="637"/>
      <c r="D30" s="11"/>
    </row>
    <row r="31" spans="2:4" ht="12.75" customHeight="1" x14ac:dyDescent="0.35">
      <c r="B31" s="510" t="s">
        <v>98</v>
      </c>
      <c r="C31" s="637"/>
      <c r="D31" s="11"/>
    </row>
    <row r="32" spans="2:4" ht="13.15" customHeight="1" x14ac:dyDescent="0.35">
      <c r="B32" s="510" t="s">
        <v>99</v>
      </c>
      <c r="C32" s="637"/>
      <c r="D32" s="11"/>
    </row>
    <row r="33" spans="2:4" ht="12.75" customHeight="1" x14ac:dyDescent="0.35">
      <c r="B33" s="510" t="s">
        <v>100</v>
      </c>
      <c r="C33" s="637"/>
      <c r="D33" s="11"/>
    </row>
    <row r="34" spans="2:4" ht="12.75" customHeight="1" x14ac:dyDescent="0.35">
      <c r="B34" s="510" t="s">
        <v>101</v>
      </c>
      <c r="C34" s="637"/>
      <c r="D34" s="11"/>
    </row>
    <row r="35" spans="2:4" ht="12.75" customHeight="1" x14ac:dyDescent="0.35">
      <c r="B35" s="510" t="s">
        <v>108</v>
      </c>
      <c r="C35" s="637"/>
      <c r="D35" s="11"/>
    </row>
    <row r="36" spans="2:4" ht="12.75" customHeight="1" x14ac:dyDescent="0.35">
      <c r="B36" s="510" t="s">
        <v>102</v>
      </c>
      <c r="C36" s="637"/>
      <c r="D36" s="11"/>
    </row>
    <row r="37" spans="2:4" ht="12.75" customHeight="1" x14ac:dyDescent="0.35">
      <c r="B37" s="510" t="s">
        <v>103</v>
      </c>
      <c r="C37" s="637"/>
      <c r="D37" s="11"/>
    </row>
    <row r="38" spans="2:4" ht="12.75" customHeight="1" x14ac:dyDescent="0.35">
      <c r="B38" s="510" t="s">
        <v>111</v>
      </c>
      <c r="C38" s="637"/>
      <c r="D38" s="11"/>
    </row>
    <row r="39" spans="2:4" ht="12.75" customHeight="1" x14ac:dyDescent="0.35">
      <c r="B39" s="510" t="s">
        <v>104</v>
      </c>
      <c r="C39" s="637"/>
      <c r="D39" s="11"/>
    </row>
    <row r="40" spans="2:4" ht="12.75" customHeight="1" x14ac:dyDescent="0.35">
      <c r="B40" s="510" t="s">
        <v>105</v>
      </c>
      <c r="C40" s="637"/>
      <c r="D40" s="11"/>
    </row>
    <row r="41" spans="2:4" ht="12.75" customHeight="1" x14ac:dyDescent="0.35">
      <c r="B41" s="510" t="s">
        <v>106</v>
      </c>
      <c r="C41" s="637"/>
      <c r="D41" s="11"/>
    </row>
    <row r="42" spans="2:4" ht="12.75" customHeight="1" x14ac:dyDescent="0.35">
      <c r="B42" s="510" t="s">
        <v>107</v>
      </c>
      <c r="C42" s="637"/>
      <c r="D42" s="11"/>
    </row>
    <row r="43" spans="2:4" ht="12.75" customHeight="1" x14ac:dyDescent="0.35">
      <c r="B43" s="510" t="s">
        <v>526</v>
      </c>
      <c r="C43" s="637"/>
      <c r="D43" s="11"/>
    </row>
    <row r="44" spans="2:4" ht="12.75" customHeight="1" x14ac:dyDescent="0.35">
      <c r="B44" s="510" t="s">
        <v>527</v>
      </c>
      <c r="C44" s="637"/>
      <c r="D44" s="11"/>
    </row>
    <row r="45" spans="2:4" ht="13.15" customHeight="1" x14ac:dyDescent="0.35">
      <c r="B45" s="510" t="s">
        <v>528</v>
      </c>
      <c r="C45" s="637"/>
      <c r="D45" s="11"/>
    </row>
    <row r="46" spans="2:4" ht="13.15" thickBot="1" x14ac:dyDescent="0.4">
      <c r="B46" s="511"/>
      <c r="C46" s="638"/>
      <c r="D46" s="261"/>
    </row>
  </sheetData>
  <mergeCells count="2">
    <mergeCell ref="C6:C18"/>
    <mergeCell ref="C20:C46"/>
  </mergeCells>
  <phoneticPr fontId="2" type="noConversion"/>
  <dataValidations count="1">
    <dataValidation allowBlank="1" showInputMessage="1" showErrorMessage="1" prompt="Identify the required functionality for the system. On way of deriving this is through the use of a Use Case. Inser additional rows as required and record target values. The identified functionality should then be cascaded to the top of the Design QFD1." sqref="A1" xr:uid="{00000000-0002-0000-0200-000000000000}"/>
  </dataValidations>
  <pageMargins left="0.75" right="0.75" top="1" bottom="1" header="0.5" footer="0.5"/>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4" tint="0.59999389629810485"/>
  </sheetPr>
  <dimension ref="A1"/>
  <sheetViews>
    <sheetView showGridLines="0" topLeftCell="A2" zoomScale="150" zoomScaleNormal="150" workbookViewId="0">
      <selection activeCell="G39" sqref="G39"/>
    </sheetView>
  </sheetViews>
  <sheetFormatPr defaultColWidth="8.796875" defaultRowHeight="12.75" x14ac:dyDescent="0.35"/>
  <sheetData>
    <row r="1" spans="1:1" x14ac:dyDescent="0.35">
      <c r="A1" s="283" t="s">
        <v>79</v>
      </c>
    </row>
  </sheetData>
  <phoneticPr fontId="2" type="noConversion"/>
  <dataValidations disablePrompts="1" count="1">
    <dataValidation allowBlank="1" showInputMessage="1" showErrorMessage="1" prompt="use this sheet to include an abstract representation of the system concept but make sure  not to solutionise at this stage." sqref="A1" xr:uid="{00000000-0002-0000-0300-000000000000}"/>
  </dataValidations>
  <pageMargins left="0.75" right="0.75" top="1" bottom="1" header="0.5" footer="0.5"/>
  <headerFooter alignWithMargins="0"/>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6" tint="0.59999389629810485"/>
  </sheetPr>
  <dimension ref="A1:Q31"/>
  <sheetViews>
    <sheetView showGridLines="0" tabSelected="1" zoomScale="81" zoomScaleNormal="81" workbookViewId="0">
      <pane xSplit="3" ySplit="2" topLeftCell="D16" activePane="bottomRight" state="frozen"/>
      <selection pane="topRight" activeCell="C1" sqref="C1"/>
      <selection pane="bottomLeft" activeCell="A2" sqref="A2"/>
      <selection pane="bottomRight" activeCell="M4" sqref="M4:O23"/>
    </sheetView>
  </sheetViews>
  <sheetFormatPr defaultColWidth="8.796875" defaultRowHeight="12.75" x14ac:dyDescent="0.35"/>
  <cols>
    <col min="1" max="1" width="4.33203125" customWidth="1"/>
    <col min="2" max="2" width="51.6640625" customWidth="1"/>
    <col min="3" max="3" width="4.6640625" customWidth="1"/>
    <col min="4" max="16" width="5.6640625" customWidth="1"/>
    <col min="17" max="17" width="145.46484375" customWidth="1"/>
  </cols>
  <sheetData>
    <row r="1" spans="1:17" ht="13.15" thickBot="1" x14ac:dyDescent="0.4">
      <c r="A1" s="283"/>
    </row>
    <row r="2" spans="1:17" ht="155.25" customHeight="1" thickBot="1" x14ac:dyDescent="0.4">
      <c r="B2" s="108" t="s">
        <v>44</v>
      </c>
      <c r="C2" s="162" t="s">
        <v>5</v>
      </c>
      <c r="D2" s="304" t="s">
        <v>531</v>
      </c>
      <c r="E2" s="305" t="s">
        <v>524</v>
      </c>
      <c r="F2" s="305" t="s">
        <v>94</v>
      </c>
      <c r="G2" s="305" t="s">
        <v>532</v>
      </c>
      <c r="H2" s="305" t="s">
        <v>98</v>
      </c>
      <c r="I2" s="305" t="s">
        <v>533</v>
      </c>
      <c r="J2" s="305" t="s">
        <v>525</v>
      </c>
      <c r="K2" s="305" t="s">
        <v>530</v>
      </c>
      <c r="L2" s="305" t="s">
        <v>534</v>
      </c>
      <c r="M2" s="305" t="s">
        <v>535</v>
      </c>
      <c r="N2" s="305" t="s">
        <v>527</v>
      </c>
      <c r="O2" s="305" t="s">
        <v>528</v>
      </c>
      <c r="P2" s="305" t="s">
        <v>529</v>
      </c>
    </row>
    <row r="3" spans="1:17" ht="13.5" thickBot="1" x14ac:dyDescent="0.45">
      <c r="A3" s="243"/>
      <c r="B3" s="242" t="s">
        <v>43</v>
      </c>
      <c r="C3" s="139"/>
      <c r="D3" s="111"/>
      <c r="E3" s="107"/>
      <c r="F3" s="107"/>
      <c r="G3" s="107"/>
      <c r="H3" s="107"/>
      <c r="I3" s="107"/>
      <c r="J3" s="107"/>
      <c r="K3" s="107"/>
      <c r="L3" s="107"/>
      <c r="M3" s="107"/>
      <c r="N3" s="107"/>
      <c r="O3" s="107"/>
      <c r="P3" s="107"/>
      <c r="Q3" s="239" t="s">
        <v>59</v>
      </c>
    </row>
    <row r="4" spans="1:17" ht="25.5" x14ac:dyDescent="0.35">
      <c r="A4" s="243"/>
      <c r="B4" s="565" t="s">
        <v>679</v>
      </c>
      <c r="C4" s="227">
        <v>8.0779075764504977</v>
      </c>
      <c r="D4" s="91">
        <v>9</v>
      </c>
      <c r="E4" s="92">
        <v>9</v>
      </c>
      <c r="F4" s="92">
        <v>3</v>
      </c>
      <c r="G4" s="92">
        <v>9</v>
      </c>
      <c r="H4" s="92">
        <v>3</v>
      </c>
      <c r="I4" s="92">
        <v>9</v>
      </c>
      <c r="J4" s="92">
        <v>9</v>
      </c>
      <c r="K4" s="92">
        <v>9</v>
      </c>
      <c r="L4" s="92">
        <v>3</v>
      </c>
      <c r="M4" s="92"/>
      <c r="N4" s="92"/>
      <c r="O4" s="92">
        <v>9</v>
      </c>
      <c r="P4" s="92">
        <v>1</v>
      </c>
      <c r="Q4" s="246"/>
    </row>
    <row r="5" spans="1:17" ht="25.5" x14ac:dyDescent="0.35">
      <c r="A5" s="243"/>
      <c r="B5" s="465" t="s">
        <v>681</v>
      </c>
      <c r="C5" s="227">
        <v>9.4884632598129865</v>
      </c>
      <c r="D5" s="91">
        <v>9</v>
      </c>
      <c r="E5" s="92">
        <v>9</v>
      </c>
      <c r="F5" s="92">
        <v>3</v>
      </c>
      <c r="G5" s="92">
        <v>9</v>
      </c>
      <c r="H5" s="92"/>
      <c r="I5" s="92"/>
      <c r="J5" s="92"/>
      <c r="K5" s="92">
        <v>9</v>
      </c>
      <c r="L5" s="92"/>
      <c r="M5" s="92"/>
      <c r="N5" s="92"/>
      <c r="O5" s="92"/>
      <c r="P5" s="92">
        <v>3</v>
      </c>
      <c r="Q5" s="246"/>
    </row>
    <row r="6" spans="1:17" ht="25.5" x14ac:dyDescent="0.35">
      <c r="A6" s="243"/>
      <c r="B6" s="465" t="s">
        <v>682</v>
      </c>
      <c r="C6" s="227">
        <v>9.6122737435780898</v>
      </c>
      <c r="D6" s="91">
        <v>9</v>
      </c>
      <c r="E6" s="92"/>
      <c r="F6" s="92">
        <v>9</v>
      </c>
      <c r="G6" s="92"/>
      <c r="H6" s="92"/>
      <c r="I6" s="92"/>
      <c r="J6" s="92"/>
      <c r="K6" s="92">
        <v>3</v>
      </c>
      <c r="L6" s="92">
        <v>3</v>
      </c>
      <c r="M6" s="92"/>
      <c r="N6" s="92"/>
      <c r="O6" s="92"/>
      <c r="P6" s="92"/>
      <c r="Q6" s="246"/>
    </row>
    <row r="7" spans="1:17" ht="25.5" x14ac:dyDescent="0.35">
      <c r="A7" s="243"/>
      <c r="B7" s="465" t="s">
        <v>683</v>
      </c>
      <c r="C7" s="227">
        <v>8.3627743719317102</v>
      </c>
      <c r="D7" s="91">
        <v>9</v>
      </c>
      <c r="E7" s="92"/>
      <c r="F7" s="92">
        <v>9</v>
      </c>
      <c r="G7" s="92">
        <v>3</v>
      </c>
      <c r="H7" s="92"/>
      <c r="I7" s="92"/>
      <c r="J7" s="92"/>
      <c r="K7" s="92"/>
      <c r="L7" s="92"/>
      <c r="M7" s="92"/>
      <c r="N7" s="92"/>
      <c r="O7" s="92"/>
      <c r="P7" s="92">
        <v>3</v>
      </c>
      <c r="Q7" s="246"/>
    </row>
    <row r="8" spans="1:17" ht="27" x14ac:dyDescent="0.35">
      <c r="A8" s="243"/>
      <c r="B8" s="566" t="s">
        <v>686</v>
      </c>
      <c r="C8" s="227">
        <v>5.2455708049848742</v>
      </c>
      <c r="D8" s="91"/>
      <c r="E8" s="92"/>
      <c r="F8" s="92">
        <v>3</v>
      </c>
      <c r="G8" s="92"/>
      <c r="H8" s="92"/>
      <c r="I8" s="92"/>
      <c r="J8" s="92"/>
      <c r="K8" s="92"/>
      <c r="L8" s="92"/>
      <c r="M8" s="92">
        <v>9</v>
      </c>
      <c r="N8" s="92">
        <v>9</v>
      </c>
      <c r="O8" s="92"/>
      <c r="P8" s="92"/>
      <c r="Q8" s="246"/>
    </row>
    <row r="9" spans="1:17" ht="27" x14ac:dyDescent="0.35">
      <c r="A9" s="243"/>
      <c r="B9" s="566" t="s">
        <v>687</v>
      </c>
      <c r="C9" s="227">
        <v>4.6751199009897553</v>
      </c>
      <c r="D9" s="91"/>
      <c r="E9" s="92"/>
      <c r="F9" s="92"/>
      <c r="G9" s="92"/>
      <c r="H9" s="92">
        <v>9</v>
      </c>
      <c r="I9" s="92"/>
      <c r="J9" s="92"/>
      <c r="K9" s="92"/>
      <c r="L9" s="92"/>
      <c r="M9" s="92"/>
      <c r="N9" s="92">
        <v>9</v>
      </c>
      <c r="O9" s="92">
        <v>9</v>
      </c>
      <c r="P9" s="92"/>
      <c r="Q9" s="289"/>
    </row>
    <row r="10" spans="1:17" ht="25.5" x14ac:dyDescent="0.35">
      <c r="A10" s="243"/>
      <c r="B10" s="466" t="s">
        <v>689</v>
      </c>
      <c r="C10" s="227">
        <v>2.8325894131050982</v>
      </c>
      <c r="D10" s="91"/>
      <c r="E10" s="92"/>
      <c r="F10" s="92"/>
      <c r="G10" s="92"/>
      <c r="H10" s="92"/>
      <c r="I10" s="92"/>
      <c r="J10" s="92"/>
      <c r="K10" s="92"/>
      <c r="L10" s="92"/>
      <c r="M10" s="92">
        <v>9</v>
      </c>
      <c r="N10" s="92">
        <v>9</v>
      </c>
      <c r="O10" s="92"/>
      <c r="P10" s="92"/>
      <c r="Q10" s="246"/>
    </row>
    <row r="11" spans="1:17" ht="27" x14ac:dyDescent="0.35">
      <c r="A11" s="243"/>
      <c r="B11" s="566" t="s">
        <v>691</v>
      </c>
      <c r="C11" s="227">
        <v>2.0993295942278198</v>
      </c>
      <c r="D11" s="91">
        <v>9</v>
      </c>
      <c r="E11" s="92"/>
      <c r="F11" s="92"/>
      <c r="G11" s="92">
        <v>9</v>
      </c>
      <c r="H11" s="92"/>
      <c r="I11" s="92"/>
      <c r="J11" s="92"/>
      <c r="K11" s="92">
        <v>9</v>
      </c>
      <c r="L11" s="92"/>
      <c r="M11" s="92"/>
      <c r="N11" s="92"/>
      <c r="O11" s="92"/>
      <c r="P11" s="92"/>
      <c r="Q11" s="246"/>
    </row>
    <row r="12" spans="1:17" ht="27" x14ac:dyDescent="0.35">
      <c r="A12" s="243"/>
      <c r="B12" s="566" t="s">
        <v>692</v>
      </c>
      <c r="C12" s="227">
        <v>5.7489264758092986</v>
      </c>
      <c r="D12" s="91">
        <v>9</v>
      </c>
      <c r="E12" s="92"/>
      <c r="F12" s="92">
        <v>3</v>
      </c>
      <c r="G12" s="92"/>
      <c r="H12" s="92"/>
      <c r="I12" s="92"/>
      <c r="J12" s="92"/>
      <c r="K12" s="92">
        <v>9</v>
      </c>
      <c r="L12" s="92"/>
      <c r="M12" s="92">
        <v>9</v>
      </c>
      <c r="N12" s="92">
        <v>9</v>
      </c>
      <c r="O12" s="92"/>
      <c r="P12" s="92"/>
      <c r="Q12" s="246"/>
    </row>
    <row r="13" spans="1:17" ht="40.5" x14ac:dyDescent="0.35">
      <c r="A13" s="243"/>
      <c r="B13" s="566" t="s">
        <v>693</v>
      </c>
      <c r="C13" s="227">
        <v>6.7527979409058485</v>
      </c>
      <c r="D13" s="91">
        <v>3</v>
      </c>
      <c r="E13" s="92">
        <v>9</v>
      </c>
      <c r="F13" s="92"/>
      <c r="G13" s="92"/>
      <c r="H13" s="92">
        <v>9</v>
      </c>
      <c r="I13" s="92"/>
      <c r="J13" s="92">
        <v>3</v>
      </c>
      <c r="K13" s="92"/>
      <c r="L13" s="92"/>
      <c r="M13" s="92">
        <v>9</v>
      </c>
      <c r="N13" s="92">
        <v>9</v>
      </c>
      <c r="O13" s="92"/>
      <c r="P13" s="92"/>
      <c r="Q13" s="246"/>
    </row>
    <row r="14" spans="1:17" ht="40.5" x14ac:dyDescent="0.35">
      <c r="A14" s="243"/>
      <c r="B14" s="566" t="s">
        <v>695</v>
      </c>
      <c r="C14" s="227">
        <v>5.5824279836584996</v>
      </c>
      <c r="D14" s="91"/>
      <c r="E14" s="92"/>
      <c r="F14" s="92"/>
      <c r="G14" s="92"/>
      <c r="H14" s="92"/>
      <c r="I14" s="92"/>
      <c r="J14" s="92"/>
      <c r="K14" s="92"/>
      <c r="L14" s="92"/>
      <c r="M14" s="92"/>
      <c r="N14" s="92"/>
      <c r="O14" s="92"/>
      <c r="P14" s="92"/>
      <c r="Q14" s="246"/>
    </row>
    <row r="15" spans="1:17" ht="27" x14ac:dyDescent="0.35">
      <c r="A15" s="243"/>
      <c r="B15" s="566" t="s">
        <v>698</v>
      </c>
      <c r="C15" s="227">
        <v>2.4385526000535531</v>
      </c>
      <c r="D15" s="91"/>
      <c r="E15" s="92"/>
      <c r="F15" s="92"/>
      <c r="G15" s="92"/>
      <c r="H15" s="92"/>
      <c r="I15" s="92"/>
      <c r="J15" s="92"/>
      <c r="K15" s="92"/>
      <c r="L15" s="92"/>
      <c r="M15" s="92"/>
      <c r="N15" s="92"/>
      <c r="O15" s="92"/>
      <c r="P15" s="92"/>
      <c r="Q15" s="246"/>
    </row>
    <row r="16" spans="1:17" ht="27" x14ac:dyDescent="0.35">
      <c r="A16" s="243"/>
      <c r="B16" s="566" t="s">
        <v>699</v>
      </c>
      <c r="C16" s="227">
        <v>2.2500057482104618</v>
      </c>
      <c r="D16" s="91"/>
      <c r="E16" s="92"/>
      <c r="F16" s="92"/>
      <c r="G16" s="92"/>
      <c r="H16" s="92"/>
      <c r="I16" s="92"/>
      <c r="J16" s="92"/>
      <c r="K16" s="92"/>
      <c r="L16" s="92"/>
      <c r="M16" s="92"/>
      <c r="N16" s="92"/>
      <c r="O16" s="92"/>
      <c r="P16" s="92"/>
      <c r="Q16" s="246"/>
    </row>
    <row r="17" spans="1:17" ht="27" x14ac:dyDescent="0.35">
      <c r="A17" s="243"/>
      <c r="B17" s="566" t="s">
        <v>700</v>
      </c>
      <c r="C17" s="227">
        <v>4.8685751656265364</v>
      </c>
      <c r="D17" s="91">
        <v>9</v>
      </c>
      <c r="E17" s="92">
        <v>9</v>
      </c>
      <c r="F17" s="92">
        <v>9</v>
      </c>
      <c r="G17" s="92">
        <v>9</v>
      </c>
      <c r="H17" s="92"/>
      <c r="I17" s="92"/>
      <c r="J17" s="92"/>
      <c r="K17" s="92">
        <v>9</v>
      </c>
      <c r="L17" s="92"/>
      <c r="M17" s="92">
        <v>3</v>
      </c>
      <c r="N17" s="92">
        <v>9</v>
      </c>
      <c r="O17" s="92"/>
      <c r="P17" s="92"/>
      <c r="Q17" s="246"/>
    </row>
    <row r="18" spans="1:17" ht="27" x14ac:dyDescent="0.35">
      <c r="A18" s="243"/>
      <c r="B18" s="566" t="s">
        <v>701</v>
      </c>
      <c r="C18" s="227">
        <v>1.2809852413083513</v>
      </c>
      <c r="D18" s="91">
        <v>9</v>
      </c>
      <c r="E18" s="92"/>
      <c r="F18" s="92"/>
      <c r="G18" s="92">
        <v>9</v>
      </c>
      <c r="H18" s="92"/>
      <c r="I18" s="92"/>
      <c r="J18" s="92"/>
      <c r="K18" s="92"/>
      <c r="L18" s="92"/>
      <c r="M18" s="92"/>
      <c r="N18" s="92"/>
      <c r="O18" s="92"/>
      <c r="P18" s="92"/>
      <c r="Q18" s="246"/>
    </row>
    <row r="19" spans="1:17" ht="27" x14ac:dyDescent="0.35">
      <c r="A19" s="243"/>
      <c r="B19" s="566" t="s">
        <v>702</v>
      </c>
      <c r="C19" s="227">
        <v>3.4445471021130798</v>
      </c>
      <c r="D19" s="91">
        <v>9</v>
      </c>
      <c r="E19" s="92"/>
      <c r="F19" s="92"/>
      <c r="G19" s="92">
        <v>1</v>
      </c>
      <c r="H19" s="92"/>
      <c r="I19" s="92"/>
      <c r="J19" s="92"/>
      <c r="K19" s="92"/>
      <c r="L19" s="92"/>
      <c r="M19" s="92"/>
      <c r="N19" s="92"/>
      <c r="O19" s="92"/>
      <c r="P19" s="92"/>
      <c r="Q19" s="246"/>
    </row>
    <row r="20" spans="1:17" ht="27" x14ac:dyDescent="0.35">
      <c r="A20" s="243"/>
      <c r="B20" s="566" t="s">
        <v>703</v>
      </c>
      <c r="C20" s="227">
        <v>3.9082076320021191</v>
      </c>
      <c r="D20" s="91"/>
      <c r="E20" s="92"/>
      <c r="F20" s="92"/>
      <c r="G20" s="92"/>
      <c r="H20" s="92"/>
      <c r="I20" s="92"/>
      <c r="J20" s="92"/>
      <c r="K20" s="92"/>
      <c r="L20" s="92"/>
      <c r="M20" s="92">
        <v>9</v>
      </c>
      <c r="N20" s="92">
        <v>9</v>
      </c>
      <c r="O20" s="92">
        <v>9</v>
      </c>
      <c r="P20" s="92"/>
      <c r="Q20" s="246"/>
    </row>
    <row r="21" spans="1:17" ht="27" x14ac:dyDescent="0.35">
      <c r="A21" s="243"/>
      <c r="B21" s="566" t="s">
        <v>706</v>
      </c>
      <c r="C21" s="227">
        <v>3.9963970507145961</v>
      </c>
      <c r="D21" s="91"/>
      <c r="E21" s="92"/>
      <c r="F21" s="92"/>
      <c r="G21" s="92"/>
      <c r="H21" s="92"/>
      <c r="I21" s="92"/>
      <c r="J21" s="92"/>
      <c r="K21" s="92"/>
      <c r="L21" s="92"/>
      <c r="M21" s="92"/>
      <c r="N21" s="92"/>
      <c r="O21" s="92"/>
      <c r="P21" s="92"/>
      <c r="Q21" s="246"/>
    </row>
    <row r="22" spans="1:17" ht="27" x14ac:dyDescent="0.35">
      <c r="A22" s="243"/>
      <c r="B22" s="566" t="s">
        <v>707</v>
      </c>
      <c r="C22" s="227">
        <v>4.1837490835129492</v>
      </c>
      <c r="D22" s="91">
        <v>9</v>
      </c>
      <c r="E22" s="92"/>
      <c r="F22" s="92"/>
      <c r="G22" s="92">
        <v>9</v>
      </c>
      <c r="H22" s="92">
        <v>3</v>
      </c>
      <c r="I22" s="92"/>
      <c r="J22" s="92"/>
      <c r="K22" s="92"/>
      <c r="L22" s="92">
        <v>3</v>
      </c>
      <c r="M22" s="92"/>
      <c r="N22" s="92"/>
      <c r="O22" s="92"/>
      <c r="P22" s="92"/>
      <c r="Q22" s="246"/>
    </row>
    <row r="23" spans="1:17" ht="27.4" thickBot="1" x14ac:dyDescent="0.4">
      <c r="A23" s="243"/>
      <c r="B23" s="567" t="s">
        <v>708</v>
      </c>
      <c r="C23" s="227">
        <v>5.1507993110038797</v>
      </c>
      <c r="D23" s="91"/>
      <c r="E23" s="92"/>
      <c r="F23" s="92"/>
      <c r="G23" s="92"/>
      <c r="H23" s="92">
        <v>3</v>
      </c>
      <c r="I23" s="92"/>
      <c r="J23" s="92"/>
      <c r="K23" s="92"/>
      <c r="L23" s="92"/>
      <c r="M23" s="92">
        <v>9</v>
      </c>
      <c r="N23" s="92">
        <v>9</v>
      </c>
      <c r="O23" s="92"/>
      <c r="P23" s="92"/>
      <c r="Q23" s="246"/>
    </row>
    <row r="24" spans="1:17" ht="13.15" thickBot="1" x14ac:dyDescent="0.4">
      <c r="A24" s="243"/>
      <c r="C24" s="227">
        <v>5</v>
      </c>
      <c r="D24" s="111"/>
      <c r="E24" s="107"/>
      <c r="F24" s="107"/>
      <c r="G24" s="107"/>
      <c r="H24" s="107"/>
      <c r="I24" s="107"/>
      <c r="J24" s="107"/>
      <c r="K24" s="107"/>
      <c r="L24" s="107"/>
      <c r="M24" s="107"/>
      <c r="N24" s="107"/>
      <c r="O24" s="107"/>
      <c r="P24" s="107"/>
      <c r="Q24" s="246"/>
    </row>
    <row r="25" spans="1:17" x14ac:dyDescent="0.35">
      <c r="C25" s="227"/>
      <c r="D25" s="122">
        <f t="shared" ref="D25:P25" si="0">SUMPRODUCT($C$3:$C$24,D3:D24)</f>
        <v>534.76617835205934</v>
      </c>
      <c r="E25" s="122">
        <f t="shared" si="0"/>
        <v>262.68969548516282</v>
      </c>
      <c r="F25" s="122">
        <f t="shared" si="0"/>
        <v>291.27521388139996</v>
      </c>
      <c r="G25" s="122">
        <f t="shared" si="0"/>
        <v>298.52395950636048</v>
      </c>
      <c r="H25" s="122">
        <f t="shared" si="0"/>
        <v>155.08862848996242</v>
      </c>
      <c r="I25" s="122">
        <f t="shared" si="0"/>
        <v>72.701168188054481</v>
      </c>
      <c r="J25" s="122">
        <f t="shared" si="0"/>
        <v>92.959562010772032</v>
      </c>
      <c r="K25" s="122">
        <f t="shared" si="0"/>
        <v>301.38563987807851</v>
      </c>
      <c r="L25" s="122">
        <f t="shared" si="0"/>
        <v>65.621791210624608</v>
      </c>
      <c r="M25" s="122">
        <f t="shared" si="0"/>
        <v>281.3557496971797</v>
      </c>
      <c r="N25" s="122">
        <f t="shared" si="0"/>
        <v>352.64327979984665</v>
      </c>
      <c r="O25" s="122">
        <f t="shared" si="0"/>
        <v>149.95111598498136</v>
      </c>
      <c r="P25" s="122">
        <f t="shared" si="0"/>
        <v>61.631620471684585</v>
      </c>
    </row>
    <row r="26" spans="1:17" x14ac:dyDescent="0.35">
      <c r="B26" s="114"/>
      <c r="C26" s="123"/>
      <c r="D26" s="63"/>
      <c r="E26" s="63"/>
      <c r="F26" s="63"/>
      <c r="G26" s="63"/>
      <c r="H26" s="63"/>
      <c r="I26" s="63"/>
      <c r="J26" s="63"/>
      <c r="K26" s="63"/>
      <c r="L26" s="63"/>
      <c r="M26" s="63"/>
      <c r="N26" s="63"/>
      <c r="O26" s="63"/>
      <c r="P26" s="63"/>
    </row>
    <row r="27" spans="1:17" x14ac:dyDescent="0.35">
      <c r="B27" s="115" t="s">
        <v>6</v>
      </c>
      <c r="C27" s="124"/>
      <c r="D27" s="13"/>
      <c r="E27" s="13"/>
      <c r="F27" s="13"/>
      <c r="G27" s="13"/>
      <c r="H27" s="13"/>
      <c r="I27" s="13"/>
      <c r="J27" s="13"/>
      <c r="K27" s="13"/>
      <c r="L27" s="13"/>
      <c r="M27" s="13"/>
      <c r="N27" s="13"/>
      <c r="O27" s="13"/>
      <c r="P27" s="13"/>
    </row>
    <row r="28" spans="1:17" x14ac:dyDescent="0.35">
      <c r="B28" s="115" t="s">
        <v>7</v>
      </c>
      <c r="C28" s="124"/>
      <c r="D28" s="13"/>
      <c r="E28" s="13"/>
      <c r="F28" s="13"/>
      <c r="G28" s="13"/>
      <c r="H28" s="13"/>
      <c r="I28" s="13"/>
      <c r="J28" s="13"/>
      <c r="K28" s="13"/>
      <c r="L28" s="13"/>
      <c r="M28" s="13"/>
      <c r="N28" s="13"/>
      <c r="O28" s="13"/>
      <c r="P28" s="13"/>
    </row>
    <row r="29" spans="1:17" ht="13.15" thickBot="1" x14ac:dyDescent="0.4">
      <c r="B29" s="117" t="s">
        <v>8</v>
      </c>
      <c r="C29" s="126"/>
      <c r="D29" s="74"/>
      <c r="E29" s="74"/>
      <c r="F29" s="74"/>
      <c r="G29" s="74"/>
      <c r="H29" s="74"/>
      <c r="I29" s="74"/>
      <c r="J29" s="74"/>
      <c r="K29" s="74"/>
      <c r="L29" s="74"/>
      <c r="M29" s="74"/>
      <c r="N29" s="74"/>
      <c r="O29" s="74"/>
      <c r="P29" s="74"/>
    </row>
    <row r="30" spans="1:17" ht="39.75" thickBot="1" x14ac:dyDescent="0.4">
      <c r="B30" s="166" t="s">
        <v>64</v>
      </c>
      <c r="C30" s="118"/>
      <c r="D30" s="234"/>
      <c r="E30" s="235"/>
      <c r="F30" s="235"/>
      <c r="G30" s="235"/>
      <c r="H30" s="235"/>
      <c r="I30" s="235"/>
      <c r="J30" s="235"/>
      <c r="K30" s="235"/>
      <c r="L30" s="235"/>
      <c r="M30" s="235"/>
      <c r="N30" s="235"/>
      <c r="O30" s="235"/>
      <c r="P30" s="235"/>
    </row>
    <row r="31" spans="1:17" x14ac:dyDescent="0.35">
      <c r="B31" s="1"/>
    </row>
  </sheetData>
  <phoneticPr fontId="2" type="noConversion"/>
  <conditionalFormatting sqref="D3:P24">
    <cfRule type="cellIs" dxfId="92" priority="1" stopIfTrue="1" operator="equal">
      <formula>1</formula>
    </cfRule>
    <cfRule type="cellIs" dxfId="91" priority="2" stopIfTrue="1" operator="equal">
      <formula>3</formula>
    </cfRule>
    <cfRule type="cellIs" dxfId="90" priority="3" stopIfTrue="1" operator="equal">
      <formula>9</formula>
    </cfRule>
  </conditionalFormatting>
  <dataValidations count="1">
    <dataValidation allowBlank="1" showInputMessage="1" showErrorMessage="1" prompt="Copy the requirements to the left side of the matrix. Copy functionality to top of matrix. Rank importances 1 -5. Score relationships1,3,9. Capture how muchs as required." sqref="A1" xr:uid="{00000000-0002-0000-0400-000000000000}"/>
  </dataValidations>
  <pageMargins left="0.75" right="0.75" top="1" bottom="1" header="0.5" footer="0.5"/>
  <pageSetup paperSize="9" orientation="portrait" horizontalDpi="4294967293"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6" tint="0.59999389629810485"/>
    <pageSetUpPr fitToPage="1"/>
  </sheetPr>
  <dimension ref="A1:AD30"/>
  <sheetViews>
    <sheetView showGridLines="0" zoomScale="77" zoomScaleNormal="77" workbookViewId="0">
      <pane xSplit="3" ySplit="2" topLeftCell="D13" activePane="bottomRight" state="frozen"/>
      <selection pane="topRight" activeCell="C1" sqref="C1"/>
      <selection pane="bottomLeft" activeCell="A2" sqref="A2"/>
      <selection pane="bottomRight" activeCell="C4" sqref="C4:C23"/>
    </sheetView>
  </sheetViews>
  <sheetFormatPr defaultColWidth="8.796875" defaultRowHeight="12.75" x14ac:dyDescent="0.35"/>
  <cols>
    <col min="1" max="1" width="6.46484375" customWidth="1"/>
    <col min="2" max="2" width="50.46484375" bestFit="1" customWidth="1"/>
    <col min="3" max="3" width="4.6640625" customWidth="1"/>
    <col min="4" max="29" width="5.6640625" customWidth="1"/>
    <col min="30" max="30" width="145.46484375" customWidth="1"/>
  </cols>
  <sheetData>
    <row r="1" spans="1:30" ht="13.15" thickBot="1" x14ac:dyDescent="0.4">
      <c r="A1" s="283"/>
    </row>
    <row r="2" spans="1:30" ht="155.25" customHeight="1" thickBot="1" x14ac:dyDescent="0.4">
      <c r="B2" s="108" t="s">
        <v>44</v>
      </c>
      <c r="C2" s="162" t="s">
        <v>5</v>
      </c>
      <c r="D2" s="582" t="s">
        <v>89</v>
      </c>
      <c r="E2" s="305" t="s">
        <v>90</v>
      </c>
      <c r="F2" s="305" t="s">
        <v>91</v>
      </c>
      <c r="G2" s="305" t="s">
        <v>92</v>
      </c>
      <c r="H2" s="305" t="s">
        <v>109</v>
      </c>
      <c r="I2" s="305" t="s">
        <v>110</v>
      </c>
      <c r="J2" s="305" t="s">
        <v>93</v>
      </c>
      <c r="K2" s="583" t="s">
        <v>94</v>
      </c>
      <c r="L2" s="305" t="s">
        <v>95</v>
      </c>
      <c r="M2" s="305" t="s">
        <v>97</v>
      </c>
      <c r="N2" s="305" t="s">
        <v>96</v>
      </c>
      <c r="O2" s="583" t="s">
        <v>98</v>
      </c>
      <c r="P2" s="583" t="s">
        <v>99</v>
      </c>
      <c r="Q2" s="583" t="s">
        <v>710</v>
      </c>
      <c r="R2" s="305" t="s">
        <v>101</v>
      </c>
      <c r="S2" s="305" t="s">
        <v>108</v>
      </c>
      <c r="T2" s="583" t="s">
        <v>102</v>
      </c>
      <c r="U2" s="305" t="s">
        <v>111</v>
      </c>
      <c r="V2" s="305" t="s">
        <v>104</v>
      </c>
      <c r="W2" s="305" t="s">
        <v>105</v>
      </c>
      <c r="X2" s="305" t="s">
        <v>106</v>
      </c>
      <c r="Y2" s="305" t="s">
        <v>107</v>
      </c>
      <c r="Z2" s="583" t="s">
        <v>526</v>
      </c>
      <c r="AA2" s="583" t="s">
        <v>527</v>
      </c>
      <c r="AB2" s="583" t="s">
        <v>528</v>
      </c>
      <c r="AC2" s="226"/>
    </row>
    <row r="3" spans="1:30" ht="13.5" thickBot="1" x14ac:dyDescent="0.45">
      <c r="A3" s="243"/>
      <c r="B3" s="242" t="s">
        <v>43</v>
      </c>
      <c r="C3" s="139"/>
      <c r="D3" s="111"/>
      <c r="E3" s="107"/>
      <c r="F3" s="107"/>
      <c r="G3" s="107"/>
      <c r="H3" s="107"/>
      <c r="I3" s="107"/>
      <c r="J3" s="107"/>
      <c r="K3" s="107"/>
      <c r="L3" s="107"/>
      <c r="M3" s="107"/>
      <c r="N3" s="107"/>
      <c r="O3" s="107"/>
      <c r="P3" s="107"/>
      <c r="Q3" s="107"/>
      <c r="R3" s="107"/>
      <c r="S3" s="107"/>
      <c r="T3" s="107"/>
      <c r="U3" s="107"/>
      <c r="V3" s="107"/>
      <c r="W3" s="107"/>
      <c r="X3" s="107"/>
      <c r="Y3" s="107"/>
      <c r="Z3" s="107"/>
      <c r="AA3" s="107"/>
      <c r="AB3" s="107"/>
      <c r="AC3" s="107"/>
      <c r="AD3" s="239" t="s">
        <v>59</v>
      </c>
    </row>
    <row r="4" spans="1:30" ht="25.5" x14ac:dyDescent="0.35">
      <c r="A4" s="243"/>
      <c r="B4" s="565" t="s">
        <v>679</v>
      </c>
      <c r="C4" s="584">
        <v>8.0779075764504977</v>
      </c>
      <c r="D4" s="91">
        <v>9</v>
      </c>
      <c r="E4" s="92">
        <v>3</v>
      </c>
      <c r="F4" s="92">
        <v>3</v>
      </c>
      <c r="G4" s="92">
        <v>1</v>
      </c>
      <c r="H4" s="92">
        <v>3</v>
      </c>
      <c r="I4" s="92">
        <v>1</v>
      </c>
      <c r="J4" s="92">
        <v>1</v>
      </c>
      <c r="K4" s="92">
        <v>3</v>
      </c>
      <c r="L4" s="92">
        <v>1</v>
      </c>
      <c r="M4" s="92">
        <v>9</v>
      </c>
      <c r="N4" s="92">
        <v>1</v>
      </c>
      <c r="O4" s="92">
        <v>3</v>
      </c>
      <c r="P4" s="92">
        <v>9</v>
      </c>
      <c r="Q4" s="92">
        <v>9</v>
      </c>
      <c r="R4" s="92">
        <v>9</v>
      </c>
      <c r="S4" s="92">
        <v>9</v>
      </c>
      <c r="T4" s="92">
        <v>9</v>
      </c>
      <c r="U4" s="92">
        <v>1</v>
      </c>
      <c r="V4" s="92">
        <v>1</v>
      </c>
      <c r="W4" s="92">
        <v>1</v>
      </c>
      <c r="X4" s="92">
        <v>1</v>
      </c>
      <c r="Y4" s="92">
        <v>9</v>
      </c>
      <c r="Z4" s="92"/>
      <c r="AA4" s="92"/>
      <c r="AB4" s="92">
        <v>9</v>
      </c>
      <c r="AC4" s="107"/>
      <c r="AD4" s="246"/>
    </row>
    <row r="5" spans="1:30" ht="25.5" x14ac:dyDescent="0.35">
      <c r="A5" s="243"/>
      <c r="B5" s="465" t="s">
        <v>681</v>
      </c>
      <c r="C5" s="584">
        <v>9.4884632598129865</v>
      </c>
      <c r="D5" s="91">
        <v>9</v>
      </c>
      <c r="E5" s="92">
        <v>9</v>
      </c>
      <c r="F5" s="92">
        <v>9</v>
      </c>
      <c r="G5" s="92"/>
      <c r="H5" s="92"/>
      <c r="I5" s="92">
        <v>3</v>
      </c>
      <c r="J5" s="92">
        <v>3</v>
      </c>
      <c r="K5" s="92">
        <v>3</v>
      </c>
      <c r="L5" s="92">
        <v>3</v>
      </c>
      <c r="M5" s="92"/>
      <c r="N5" s="92"/>
      <c r="O5" s="92"/>
      <c r="P5" s="92">
        <v>9</v>
      </c>
      <c r="Q5" s="92">
        <v>9</v>
      </c>
      <c r="R5" s="92">
        <v>9</v>
      </c>
      <c r="S5" s="92">
        <v>9</v>
      </c>
      <c r="T5" s="92"/>
      <c r="U5" s="92">
        <v>9</v>
      </c>
      <c r="V5" s="92">
        <v>3</v>
      </c>
      <c r="W5" s="92">
        <v>1</v>
      </c>
      <c r="X5" s="92"/>
      <c r="Y5" s="92">
        <v>9</v>
      </c>
      <c r="Z5" s="92"/>
      <c r="AA5" s="92"/>
      <c r="AB5" s="92"/>
      <c r="AC5" s="107"/>
      <c r="AD5" s="246"/>
    </row>
    <row r="6" spans="1:30" ht="25.5" x14ac:dyDescent="0.35">
      <c r="A6" s="243"/>
      <c r="B6" s="465" t="s">
        <v>682</v>
      </c>
      <c r="C6" s="584">
        <v>9.6122737435780898</v>
      </c>
      <c r="D6" s="91">
        <v>9</v>
      </c>
      <c r="E6" s="92">
        <v>9</v>
      </c>
      <c r="F6" s="92">
        <v>9</v>
      </c>
      <c r="G6" s="92"/>
      <c r="H6" s="92"/>
      <c r="I6" s="92"/>
      <c r="J6" s="92">
        <v>9</v>
      </c>
      <c r="K6" s="92">
        <v>9</v>
      </c>
      <c r="L6" s="92">
        <v>9</v>
      </c>
      <c r="M6" s="92">
        <v>9</v>
      </c>
      <c r="N6" s="92"/>
      <c r="O6" s="92"/>
      <c r="P6" s="92"/>
      <c r="Q6" s="92">
        <v>3</v>
      </c>
      <c r="R6" s="92"/>
      <c r="S6" s="92"/>
      <c r="T6" s="92"/>
      <c r="U6" s="92"/>
      <c r="V6" s="92"/>
      <c r="W6" s="92"/>
      <c r="X6" s="92"/>
      <c r="Y6" s="92">
        <v>9</v>
      </c>
      <c r="Z6" s="92"/>
      <c r="AA6" s="92"/>
      <c r="AB6" s="92"/>
      <c r="AC6" s="107"/>
      <c r="AD6" s="246"/>
    </row>
    <row r="7" spans="1:30" ht="25.5" x14ac:dyDescent="0.35">
      <c r="A7" s="243"/>
      <c r="B7" s="465" t="s">
        <v>683</v>
      </c>
      <c r="C7" s="584">
        <v>8.3627743719317102</v>
      </c>
      <c r="D7" s="91">
        <v>9</v>
      </c>
      <c r="E7" s="92">
        <v>9</v>
      </c>
      <c r="F7" s="92">
        <v>9</v>
      </c>
      <c r="G7" s="92"/>
      <c r="H7" s="92"/>
      <c r="I7" s="92"/>
      <c r="J7" s="92">
        <v>9</v>
      </c>
      <c r="K7" s="92">
        <v>9</v>
      </c>
      <c r="L7" s="92"/>
      <c r="M7" s="92"/>
      <c r="N7" s="92"/>
      <c r="O7" s="92"/>
      <c r="P7" s="92"/>
      <c r="Q7" s="92"/>
      <c r="R7" s="92"/>
      <c r="S7" s="92"/>
      <c r="T7" s="92"/>
      <c r="U7" s="92"/>
      <c r="V7" s="92"/>
      <c r="W7" s="92"/>
      <c r="X7" s="92"/>
      <c r="Y7" s="92">
        <v>9</v>
      </c>
      <c r="Z7" s="92"/>
      <c r="AA7" s="92"/>
      <c r="AB7" s="92"/>
      <c r="AC7" s="107"/>
      <c r="AD7" s="246"/>
    </row>
    <row r="8" spans="1:30" ht="27" x14ac:dyDescent="0.35">
      <c r="A8" s="243"/>
      <c r="B8" s="566" t="s">
        <v>686</v>
      </c>
      <c r="C8" s="584">
        <v>5.2455708049848742</v>
      </c>
      <c r="D8" s="91"/>
      <c r="E8" s="92"/>
      <c r="F8" s="92"/>
      <c r="G8" s="92"/>
      <c r="H8" s="92"/>
      <c r="I8" s="92"/>
      <c r="J8" s="92">
        <v>9</v>
      </c>
      <c r="K8" s="92">
        <v>3</v>
      </c>
      <c r="L8" s="92"/>
      <c r="M8" s="92"/>
      <c r="N8" s="92">
        <v>1</v>
      </c>
      <c r="O8" s="92"/>
      <c r="P8" s="92"/>
      <c r="Q8" s="92"/>
      <c r="R8" s="92"/>
      <c r="S8" s="92"/>
      <c r="T8" s="92"/>
      <c r="U8" s="92"/>
      <c r="V8" s="92"/>
      <c r="W8" s="92">
        <v>1</v>
      </c>
      <c r="X8" s="92"/>
      <c r="Y8" s="92"/>
      <c r="Z8" s="92">
        <v>9</v>
      </c>
      <c r="AA8" s="92">
        <v>9</v>
      </c>
      <c r="AB8" s="92"/>
      <c r="AC8" s="107"/>
      <c r="AD8" s="246"/>
    </row>
    <row r="9" spans="1:30" ht="27" x14ac:dyDescent="0.35">
      <c r="A9" s="243"/>
      <c r="B9" s="566" t="s">
        <v>687</v>
      </c>
      <c r="C9" s="584">
        <v>4.6751199009897553</v>
      </c>
      <c r="D9" s="91"/>
      <c r="E9" s="92"/>
      <c r="F9" s="92"/>
      <c r="G9" s="92"/>
      <c r="H9" s="92"/>
      <c r="I9" s="92"/>
      <c r="J9" s="92">
        <v>3</v>
      </c>
      <c r="K9" s="92"/>
      <c r="L9" s="92"/>
      <c r="M9" s="92">
        <v>9</v>
      </c>
      <c r="N9" s="92"/>
      <c r="O9" s="92">
        <v>9</v>
      </c>
      <c r="P9" s="92"/>
      <c r="Q9" s="92"/>
      <c r="R9" s="92"/>
      <c r="S9" s="92"/>
      <c r="T9" s="92"/>
      <c r="U9" s="92"/>
      <c r="V9" s="92">
        <v>3</v>
      </c>
      <c r="W9" s="92">
        <v>3</v>
      </c>
      <c r="X9" s="92">
        <v>9</v>
      </c>
      <c r="Y9" s="92"/>
      <c r="Z9" s="92"/>
      <c r="AA9" s="92">
        <v>9</v>
      </c>
      <c r="AB9" s="92">
        <v>9</v>
      </c>
      <c r="AC9" s="107"/>
      <c r="AD9" s="246"/>
    </row>
    <row r="10" spans="1:30" ht="25.5" x14ac:dyDescent="0.35">
      <c r="A10" s="243"/>
      <c r="B10" s="466" t="s">
        <v>689</v>
      </c>
      <c r="C10" s="584">
        <v>2.8325894131050982</v>
      </c>
      <c r="D10" s="91"/>
      <c r="E10" s="92"/>
      <c r="F10" s="92"/>
      <c r="G10" s="92"/>
      <c r="H10" s="92">
        <v>3</v>
      </c>
      <c r="I10" s="92"/>
      <c r="J10" s="92"/>
      <c r="K10" s="92"/>
      <c r="L10" s="92"/>
      <c r="M10" s="92"/>
      <c r="N10" s="92"/>
      <c r="O10" s="92"/>
      <c r="P10" s="92"/>
      <c r="Q10" s="92"/>
      <c r="R10" s="92"/>
      <c r="S10" s="92"/>
      <c r="T10" s="92"/>
      <c r="U10" s="92"/>
      <c r="V10" s="92"/>
      <c r="W10" s="92"/>
      <c r="X10" s="92"/>
      <c r="Y10" s="92"/>
      <c r="Z10" s="92">
        <v>9</v>
      </c>
      <c r="AA10" s="92">
        <v>9</v>
      </c>
      <c r="AB10" s="92"/>
      <c r="AC10" s="107"/>
      <c r="AD10" s="246"/>
    </row>
    <row r="11" spans="1:30" ht="27" x14ac:dyDescent="0.35">
      <c r="A11" s="243"/>
      <c r="B11" s="566" t="s">
        <v>691</v>
      </c>
      <c r="C11" s="584">
        <v>2.0993295942278198</v>
      </c>
      <c r="D11" s="91">
        <v>9</v>
      </c>
      <c r="E11" s="92">
        <v>9</v>
      </c>
      <c r="F11" s="92"/>
      <c r="G11" s="92">
        <v>3</v>
      </c>
      <c r="H11" s="92"/>
      <c r="I11" s="92">
        <v>3</v>
      </c>
      <c r="J11" s="92"/>
      <c r="K11" s="92"/>
      <c r="L11" s="92"/>
      <c r="M11" s="92"/>
      <c r="N11" s="92"/>
      <c r="O11" s="92"/>
      <c r="P11" s="92"/>
      <c r="Q11" s="92">
        <v>9</v>
      </c>
      <c r="R11" s="92"/>
      <c r="S11" s="92">
        <v>9</v>
      </c>
      <c r="T11" s="92"/>
      <c r="U11" s="92"/>
      <c r="V11" s="92"/>
      <c r="W11" s="92"/>
      <c r="X11" s="92"/>
      <c r="Y11" s="92"/>
      <c r="Z11" s="92"/>
      <c r="AA11" s="92"/>
      <c r="AB11" s="92"/>
      <c r="AC11" s="107"/>
      <c r="AD11" s="246"/>
    </row>
    <row r="12" spans="1:30" ht="27" x14ac:dyDescent="0.35">
      <c r="A12" s="243"/>
      <c r="B12" s="566" t="s">
        <v>692</v>
      </c>
      <c r="C12" s="584">
        <v>5.7489264758092986</v>
      </c>
      <c r="D12" s="91">
        <v>9</v>
      </c>
      <c r="E12" s="92"/>
      <c r="F12" s="92">
        <v>9</v>
      </c>
      <c r="G12" s="92"/>
      <c r="H12" s="92">
        <v>3</v>
      </c>
      <c r="I12" s="92"/>
      <c r="J12" s="92">
        <v>3</v>
      </c>
      <c r="K12" s="92">
        <v>3</v>
      </c>
      <c r="L12" s="92"/>
      <c r="M12" s="92"/>
      <c r="N12" s="92"/>
      <c r="O12" s="92"/>
      <c r="P12" s="92"/>
      <c r="Q12" s="92">
        <v>9</v>
      </c>
      <c r="R12" s="92"/>
      <c r="S12" s="92"/>
      <c r="T12" s="92"/>
      <c r="U12" s="92"/>
      <c r="V12" s="92">
        <v>9</v>
      </c>
      <c r="W12" s="92">
        <v>9</v>
      </c>
      <c r="X12" s="92"/>
      <c r="Y12" s="92"/>
      <c r="Z12" s="92">
        <v>9</v>
      </c>
      <c r="AA12" s="92">
        <v>9</v>
      </c>
      <c r="AB12" s="92"/>
      <c r="AC12" s="107"/>
      <c r="AD12" s="246"/>
    </row>
    <row r="13" spans="1:30" ht="40.5" x14ac:dyDescent="0.35">
      <c r="A13" s="243"/>
      <c r="B13" s="566" t="s">
        <v>693</v>
      </c>
      <c r="C13" s="584">
        <v>6.7527979409058485</v>
      </c>
      <c r="D13" s="91">
        <v>3</v>
      </c>
      <c r="E13" s="92">
        <v>3</v>
      </c>
      <c r="F13" s="92"/>
      <c r="G13" s="92"/>
      <c r="H13" s="92"/>
      <c r="I13" s="92">
        <v>9</v>
      </c>
      <c r="J13" s="92"/>
      <c r="K13" s="92"/>
      <c r="L13" s="92"/>
      <c r="M13" s="92">
        <v>9</v>
      </c>
      <c r="N13" s="92">
        <v>3</v>
      </c>
      <c r="O13" s="92">
        <v>9</v>
      </c>
      <c r="P13" s="92">
        <v>9</v>
      </c>
      <c r="Q13" s="92"/>
      <c r="R13" s="92"/>
      <c r="S13" s="92"/>
      <c r="T13" s="92">
        <v>3</v>
      </c>
      <c r="U13" s="92"/>
      <c r="V13" s="92">
        <v>3</v>
      </c>
      <c r="W13" s="92">
        <v>9</v>
      </c>
      <c r="X13" s="92"/>
      <c r="Y13" s="92">
        <v>9</v>
      </c>
      <c r="Z13" s="92">
        <v>9</v>
      </c>
      <c r="AA13" s="92">
        <v>9</v>
      </c>
      <c r="AB13" s="92"/>
      <c r="AC13" s="107"/>
      <c r="AD13" s="246"/>
    </row>
    <row r="14" spans="1:30" ht="40.5" x14ac:dyDescent="0.35">
      <c r="A14" s="243"/>
      <c r="B14" s="566" t="s">
        <v>695</v>
      </c>
      <c r="C14" s="584">
        <v>5.5824279836584996</v>
      </c>
      <c r="D14" s="585"/>
      <c r="E14" s="586"/>
      <c r="F14" s="586"/>
      <c r="G14" s="586"/>
      <c r="H14" s="586"/>
      <c r="I14" s="586"/>
      <c r="J14" s="586"/>
      <c r="K14" s="586"/>
      <c r="L14" s="586"/>
      <c r="M14" s="586"/>
      <c r="N14" s="586"/>
      <c r="O14" s="586"/>
      <c r="P14" s="586"/>
      <c r="Q14" s="586"/>
      <c r="R14" s="586"/>
      <c r="S14" s="586"/>
      <c r="T14" s="586"/>
      <c r="U14" s="586"/>
      <c r="V14" s="586"/>
      <c r="W14" s="586"/>
      <c r="X14" s="586"/>
      <c r="Y14" s="586"/>
      <c r="Z14" s="586"/>
      <c r="AA14" s="586"/>
      <c r="AB14" s="586"/>
      <c r="AC14" s="107"/>
      <c r="AD14" s="246"/>
    </row>
    <row r="15" spans="1:30" ht="27" x14ac:dyDescent="0.35">
      <c r="A15" s="243"/>
      <c r="B15" s="566" t="s">
        <v>698</v>
      </c>
      <c r="C15" s="584">
        <v>2.4385526000535531</v>
      </c>
      <c r="D15" s="585"/>
      <c r="E15" s="586"/>
      <c r="F15" s="586"/>
      <c r="G15" s="586"/>
      <c r="H15" s="586"/>
      <c r="I15" s="586"/>
      <c r="J15" s="586"/>
      <c r="K15" s="586"/>
      <c r="L15" s="586"/>
      <c r="M15" s="586"/>
      <c r="N15" s="586"/>
      <c r="O15" s="586"/>
      <c r="P15" s="586"/>
      <c r="Q15" s="586"/>
      <c r="R15" s="586"/>
      <c r="S15" s="586"/>
      <c r="T15" s="586"/>
      <c r="U15" s="586"/>
      <c r="V15" s="586"/>
      <c r="W15" s="586"/>
      <c r="X15" s="586"/>
      <c r="Y15" s="586"/>
      <c r="Z15" s="586"/>
      <c r="AA15" s="586"/>
      <c r="AB15" s="586"/>
      <c r="AC15" s="107"/>
      <c r="AD15" s="246"/>
    </row>
    <row r="16" spans="1:30" ht="27" x14ac:dyDescent="0.35">
      <c r="A16" s="243"/>
      <c r="B16" s="566" t="s">
        <v>699</v>
      </c>
      <c r="C16" s="584">
        <v>2.2500057482104618</v>
      </c>
      <c r="D16" s="585"/>
      <c r="E16" s="586"/>
      <c r="F16" s="586"/>
      <c r="G16" s="586"/>
      <c r="H16" s="586"/>
      <c r="I16" s="586"/>
      <c r="J16" s="586"/>
      <c r="K16" s="586"/>
      <c r="L16" s="586"/>
      <c r="M16" s="586"/>
      <c r="N16" s="586"/>
      <c r="O16" s="586"/>
      <c r="P16" s="586"/>
      <c r="Q16" s="586"/>
      <c r="R16" s="586"/>
      <c r="S16" s="586"/>
      <c r="T16" s="586"/>
      <c r="U16" s="586"/>
      <c r="V16" s="586"/>
      <c r="W16" s="586"/>
      <c r="X16" s="586"/>
      <c r="Y16" s="586"/>
      <c r="Z16" s="586"/>
      <c r="AA16" s="586"/>
      <c r="AB16" s="586"/>
      <c r="AC16" s="107"/>
      <c r="AD16" s="246"/>
    </row>
    <row r="17" spans="1:30" ht="27" x14ac:dyDescent="0.35">
      <c r="A17" s="243"/>
      <c r="B17" s="566" t="s">
        <v>700</v>
      </c>
      <c r="C17" s="584">
        <v>4.8685751656265364</v>
      </c>
      <c r="D17" s="91">
        <v>9</v>
      </c>
      <c r="E17" s="92">
        <v>9</v>
      </c>
      <c r="F17" s="92">
        <v>9</v>
      </c>
      <c r="G17" s="92">
        <v>3</v>
      </c>
      <c r="H17" s="92">
        <v>1</v>
      </c>
      <c r="I17" s="92">
        <v>9</v>
      </c>
      <c r="J17" s="92">
        <v>9</v>
      </c>
      <c r="K17" s="92">
        <v>9</v>
      </c>
      <c r="L17" s="92">
        <v>1</v>
      </c>
      <c r="M17" s="92"/>
      <c r="N17" s="92"/>
      <c r="O17" s="92"/>
      <c r="P17" s="92">
        <v>9</v>
      </c>
      <c r="Q17" s="92">
        <v>9</v>
      </c>
      <c r="R17" s="92">
        <v>3</v>
      </c>
      <c r="S17" s="92">
        <v>9</v>
      </c>
      <c r="T17" s="92"/>
      <c r="U17" s="92">
        <v>9</v>
      </c>
      <c r="V17" s="92">
        <v>3</v>
      </c>
      <c r="W17" s="92">
        <v>3</v>
      </c>
      <c r="X17" s="92"/>
      <c r="Y17" s="92">
        <v>9</v>
      </c>
      <c r="Z17" s="92">
        <v>3</v>
      </c>
      <c r="AA17" s="92">
        <v>9</v>
      </c>
      <c r="AB17" s="92"/>
      <c r="AC17" s="107"/>
      <c r="AD17" s="246"/>
    </row>
    <row r="18" spans="1:30" ht="27" x14ac:dyDescent="0.35">
      <c r="A18" s="243"/>
      <c r="B18" s="566" t="s">
        <v>701</v>
      </c>
      <c r="C18" s="584">
        <v>1.2809852413083513</v>
      </c>
      <c r="D18" s="91">
        <v>9</v>
      </c>
      <c r="E18" s="92">
        <v>9</v>
      </c>
      <c r="F18" s="92"/>
      <c r="G18" s="92"/>
      <c r="H18" s="92"/>
      <c r="I18" s="92"/>
      <c r="J18" s="92"/>
      <c r="K18" s="92"/>
      <c r="L18" s="92"/>
      <c r="M18" s="92">
        <v>9</v>
      </c>
      <c r="N18" s="92"/>
      <c r="O18" s="92"/>
      <c r="P18" s="92"/>
      <c r="Q18" s="92"/>
      <c r="R18" s="92"/>
      <c r="S18" s="92"/>
      <c r="T18" s="92"/>
      <c r="U18" s="92"/>
      <c r="V18" s="92"/>
      <c r="W18" s="92"/>
      <c r="X18" s="92"/>
      <c r="Y18" s="92"/>
      <c r="Z18" s="92"/>
      <c r="AA18" s="92"/>
      <c r="AB18" s="92"/>
      <c r="AC18" s="107"/>
      <c r="AD18" s="246"/>
    </row>
    <row r="19" spans="1:30" ht="27" x14ac:dyDescent="0.35">
      <c r="A19" s="243"/>
      <c r="B19" s="566" t="s">
        <v>702</v>
      </c>
      <c r="C19" s="584">
        <v>3.4445471021130798</v>
      </c>
      <c r="D19" s="91">
        <v>9</v>
      </c>
      <c r="E19" s="92"/>
      <c r="F19" s="92"/>
      <c r="G19" s="92"/>
      <c r="H19" s="92"/>
      <c r="I19" s="92"/>
      <c r="J19" s="92"/>
      <c r="K19" s="92"/>
      <c r="L19" s="92"/>
      <c r="M19" s="92">
        <v>9</v>
      </c>
      <c r="N19" s="92"/>
      <c r="O19" s="92"/>
      <c r="P19" s="92"/>
      <c r="Q19" s="92"/>
      <c r="R19" s="92"/>
      <c r="S19" s="92"/>
      <c r="T19" s="92"/>
      <c r="U19" s="92"/>
      <c r="V19" s="92"/>
      <c r="W19" s="92"/>
      <c r="X19" s="92"/>
      <c r="Y19" s="92"/>
      <c r="Z19" s="92"/>
      <c r="AA19" s="92"/>
      <c r="AB19" s="92"/>
      <c r="AC19" s="107"/>
      <c r="AD19" s="246"/>
    </row>
    <row r="20" spans="1:30" ht="27" x14ac:dyDescent="0.35">
      <c r="A20" s="243"/>
      <c r="B20" s="566" t="s">
        <v>703</v>
      </c>
      <c r="C20" s="584">
        <v>3.9082076320021191</v>
      </c>
      <c r="D20" s="91">
        <v>9</v>
      </c>
      <c r="E20" s="92">
        <v>9</v>
      </c>
      <c r="F20" s="92"/>
      <c r="G20" s="92"/>
      <c r="H20" s="92"/>
      <c r="I20" s="92"/>
      <c r="J20" s="92">
        <v>9</v>
      </c>
      <c r="K20" s="92"/>
      <c r="L20" s="92">
        <v>9</v>
      </c>
      <c r="M20" s="92"/>
      <c r="N20" s="92"/>
      <c r="O20" s="92"/>
      <c r="P20" s="92"/>
      <c r="Q20" s="92"/>
      <c r="R20" s="92"/>
      <c r="S20" s="92"/>
      <c r="T20" s="92"/>
      <c r="U20" s="92"/>
      <c r="V20" s="92"/>
      <c r="W20" s="92"/>
      <c r="X20" s="92"/>
      <c r="Y20" s="92"/>
      <c r="Z20" s="92">
        <v>9</v>
      </c>
      <c r="AA20" s="92">
        <v>9</v>
      </c>
      <c r="AB20" s="92">
        <v>9</v>
      </c>
      <c r="AC20" s="107"/>
      <c r="AD20" s="289"/>
    </row>
    <row r="21" spans="1:30" ht="27" x14ac:dyDescent="0.35">
      <c r="A21" s="243"/>
      <c r="B21" s="566" t="s">
        <v>706</v>
      </c>
      <c r="C21" s="584">
        <v>3.9963970507145961</v>
      </c>
      <c r="D21" s="585"/>
      <c r="E21" s="586"/>
      <c r="F21" s="586"/>
      <c r="G21" s="586"/>
      <c r="H21" s="586"/>
      <c r="I21" s="586"/>
      <c r="J21" s="586"/>
      <c r="K21" s="586"/>
      <c r="L21" s="586"/>
      <c r="M21" s="586"/>
      <c r="N21" s="586"/>
      <c r="O21" s="586"/>
      <c r="P21" s="586"/>
      <c r="Q21" s="586"/>
      <c r="R21" s="586"/>
      <c r="S21" s="586"/>
      <c r="T21" s="586"/>
      <c r="U21" s="586"/>
      <c r="V21" s="586"/>
      <c r="W21" s="586"/>
      <c r="X21" s="586"/>
      <c r="Y21" s="586"/>
      <c r="Z21" s="586"/>
      <c r="AA21" s="586"/>
      <c r="AB21" s="586"/>
      <c r="AC21" s="107"/>
      <c r="AD21" s="246"/>
    </row>
    <row r="22" spans="1:30" ht="27" x14ac:dyDescent="0.35">
      <c r="A22" s="243"/>
      <c r="B22" s="566" t="s">
        <v>707</v>
      </c>
      <c r="C22" s="584">
        <v>4.1837490835129492</v>
      </c>
      <c r="D22" s="91">
        <v>9</v>
      </c>
      <c r="E22" s="92">
        <v>9</v>
      </c>
      <c r="F22" s="92"/>
      <c r="G22" s="92"/>
      <c r="H22" s="92"/>
      <c r="I22" s="92"/>
      <c r="J22" s="92"/>
      <c r="K22" s="92"/>
      <c r="L22" s="92"/>
      <c r="M22" s="92">
        <v>9</v>
      </c>
      <c r="N22" s="92"/>
      <c r="O22" s="92">
        <v>3</v>
      </c>
      <c r="P22" s="92"/>
      <c r="Q22" s="92"/>
      <c r="R22" s="92"/>
      <c r="S22" s="92"/>
      <c r="T22" s="92"/>
      <c r="U22" s="92"/>
      <c r="V22" s="92"/>
      <c r="W22" s="92"/>
      <c r="X22" s="92"/>
      <c r="Y22" s="92">
        <v>9</v>
      </c>
      <c r="Z22" s="92"/>
      <c r="AA22" s="92"/>
      <c r="AB22" s="92"/>
      <c r="AC22" s="107"/>
      <c r="AD22" s="246"/>
    </row>
    <row r="23" spans="1:30" ht="27.4" thickBot="1" x14ac:dyDescent="0.4">
      <c r="A23" s="243"/>
      <c r="B23" s="567" t="s">
        <v>708</v>
      </c>
      <c r="C23" s="584">
        <v>5.1507993110038797</v>
      </c>
      <c r="D23" s="91">
        <v>9</v>
      </c>
      <c r="E23" s="92">
        <v>9</v>
      </c>
      <c r="F23" s="92"/>
      <c r="G23" s="92"/>
      <c r="H23" s="92"/>
      <c r="I23" s="92"/>
      <c r="J23" s="92">
        <v>9</v>
      </c>
      <c r="K23" s="92"/>
      <c r="L23" s="92"/>
      <c r="M23" s="92"/>
      <c r="N23" s="92"/>
      <c r="O23" s="92">
        <v>3</v>
      </c>
      <c r="P23" s="92"/>
      <c r="Q23" s="92"/>
      <c r="R23" s="92"/>
      <c r="S23" s="92"/>
      <c r="T23" s="92"/>
      <c r="U23" s="92"/>
      <c r="V23" s="92">
        <v>9</v>
      </c>
      <c r="W23" s="92">
        <v>9</v>
      </c>
      <c r="X23" s="92"/>
      <c r="Y23" s="92">
        <v>3</v>
      </c>
      <c r="Z23" s="92">
        <v>9</v>
      </c>
      <c r="AA23" s="92">
        <v>9</v>
      </c>
      <c r="AB23" s="92"/>
      <c r="AC23" s="107"/>
      <c r="AD23" s="246"/>
    </row>
    <row r="24" spans="1:30" x14ac:dyDescent="0.35">
      <c r="B24" s="288"/>
      <c r="C24" s="227"/>
      <c r="D24" s="122">
        <f t="shared" ref="D24:AC24" si="0">SUMPRODUCT($C$3:$C$23,D3:D23)</f>
        <v>616.29724083911333</v>
      </c>
      <c r="E24" s="122">
        <f t="shared" si="0"/>
        <v>485.08853317910899</v>
      </c>
      <c r="F24" s="122">
        <f t="shared" si="0"/>
        <v>366.96283988017905</v>
      </c>
      <c r="G24" s="122">
        <f t="shared" si="0"/>
        <v>28.981621856013568</v>
      </c>
      <c r="H24" s="122">
        <f t="shared" si="0"/>
        <v>54.846845561721224</v>
      </c>
      <c r="I24" s="122">
        <f t="shared" si="0"/>
        <v>147.43364409736438</v>
      </c>
      <c r="J24" s="122">
        <f t="shared" si="0"/>
        <v>402.14924574843144</v>
      </c>
      <c r="K24" s="122">
        <f t="shared" si="0"/>
        <v>291.27521388139996</v>
      </c>
      <c r="L24" s="122">
        <f t="shared" si="0"/>
        <v>163.09620490173788</v>
      </c>
      <c r="M24" s="122">
        <f t="shared" si="0"/>
        <v>342.24642529972721</v>
      </c>
      <c r="N24" s="122">
        <f t="shared" si="0"/>
        <v>33.581872204152916</v>
      </c>
      <c r="O24" s="122">
        <f t="shared" si="0"/>
        <v>155.08862848996242</v>
      </c>
      <c r="P24" s="122">
        <f t="shared" si="0"/>
        <v>262.68969548516282</v>
      </c>
      <c r="Q24" s="122">
        <f t="shared" si="0"/>
        <v>301.38563987807851</v>
      </c>
      <c r="R24" s="122">
        <f t="shared" si="0"/>
        <v>172.70306302325096</v>
      </c>
      <c r="S24" s="122">
        <f t="shared" si="0"/>
        <v>220.80848036506057</v>
      </c>
      <c r="T24" s="122">
        <f t="shared" si="0"/>
        <v>92.959562010772032</v>
      </c>
      <c r="U24" s="122">
        <f t="shared" si="0"/>
        <v>137.29125340540622</v>
      </c>
      <c r="V24" s="122">
        <f t="shared" si="0"/>
        <v>183.53030845977449</v>
      </c>
      <c r="W24" s="122">
        <f t="shared" si="0"/>
        <v>210.31574039056849</v>
      </c>
      <c r="X24" s="122">
        <f t="shared" si="0"/>
        <v>50.153986685358298</v>
      </c>
      <c r="Y24" s="122">
        <f t="shared" si="0"/>
        <v>477.57126820937918</v>
      </c>
      <c r="Z24" s="122">
        <f t="shared" si="0"/>
        <v>281.3557496971797</v>
      </c>
      <c r="AA24" s="122">
        <f t="shared" si="0"/>
        <v>352.64327979984665</v>
      </c>
      <c r="AB24" s="122">
        <f t="shared" si="0"/>
        <v>149.95111598498136</v>
      </c>
      <c r="AC24" s="122">
        <f t="shared" si="0"/>
        <v>0</v>
      </c>
    </row>
    <row r="25" spans="1:30" x14ac:dyDescent="0.35">
      <c r="B25" s="114"/>
      <c r="C25" s="123"/>
      <c r="D25" s="63"/>
      <c r="E25" s="63"/>
      <c r="F25" s="63"/>
      <c r="G25" s="63"/>
      <c r="H25" s="63"/>
      <c r="I25" s="63"/>
      <c r="J25" s="63"/>
      <c r="K25" s="63"/>
      <c r="L25" s="63"/>
      <c r="M25" s="63"/>
      <c r="N25" s="63"/>
      <c r="O25" s="63"/>
      <c r="P25" s="63"/>
      <c r="Q25" s="63"/>
      <c r="R25" s="63"/>
      <c r="S25" s="63"/>
      <c r="T25" s="63"/>
      <c r="U25" s="63"/>
      <c r="V25" s="63"/>
      <c r="W25" s="63"/>
      <c r="X25" s="63"/>
      <c r="Y25" s="63"/>
      <c r="Z25" s="63"/>
      <c r="AA25" s="63"/>
      <c r="AB25" s="63"/>
      <c r="AC25" s="63"/>
    </row>
    <row r="26" spans="1:30" x14ac:dyDescent="0.35">
      <c r="B26" s="115" t="s">
        <v>6</v>
      </c>
      <c r="C26" s="124"/>
      <c r="D26" s="13"/>
      <c r="E26" s="13"/>
      <c r="F26" s="13"/>
      <c r="G26" s="13"/>
      <c r="H26" s="13"/>
      <c r="I26" s="13"/>
      <c r="J26" s="13"/>
      <c r="K26" s="13"/>
      <c r="L26" s="13"/>
      <c r="M26" s="13"/>
      <c r="N26" s="13"/>
      <c r="O26" s="13"/>
      <c r="P26" s="13"/>
      <c r="Q26" s="13"/>
      <c r="R26" s="13"/>
      <c r="S26" s="13"/>
      <c r="T26" s="13"/>
      <c r="U26" s="13"/>
      <c r="V26" s="13"/>
      <c r="W26" s="13"/>
      <c r="X26" s="13"/>
      <c r="Y26" s="13"/>
      <c r="Z26" s="13"/>
      <c r="AA26" s="13"/>
      <c r="AB26" s="13"/>
      <c r="AC26" s="13"/>
    </row>
    <row r="27" spans="1:30" x14ac:dyDescent="0.35">
      <c r="B27" s="115" t="s">
        <v>7</v>
      </c>
      <c r="C27" s="124"/>
      <c r="D27" s="13"/>
      <c r="E27" s="13"/>
      <c r="F27" s="13"/>
      <c r="G27" s="13"/>
      <c r="H27" s="13"/>
      <c r="I27" s="13"/>
      <c r="J27" s="13"/>
      <c r="K27" s="13"/>
      <c r="L27" s="13"/>
      <c r="M27" s="13"/>
      <c r="N27" s="13"/>
      <c r="O27" s="13"/>
      <c r="P27" s="13"/>
      <c r="Q27" s="13"/>
      <c r="R27" s="13"/>
      <c r="S27" s="13"/>
      <c r="T27" s="13"/>
      <c r="U27" s="13"/>
      <c r="V27" s="13"/>
      <c r="W27" s="13"/>
      <c r="X27" s="13"/>
      <c r="Y27" s="13"/>
      <c r="Z27" s="13"/>
      <c r="AA27" s="13"/>
      <c r="AB27" s="13"/>
      <c r="AC27" s="13"/>
    </row>
    <row r="28" spans="1:30" ht="13.15" thickBot="1" x14ac:dyDescent="0.4">
      <c r="B28" s="117" t="s">
        <v>8</v>
      </c>
      <c r="C28" s="126"/>
      <c r="D28" s="74"/>
      <c r="E28" s="74"/>
      <c r="F28" s="74"/>
      <c r="G28" s="74"/>
      <c r="H28" s="74"/>
      <c r="I28" s="74"/>
      <c r="J28" s="74"/>
      <c r="K28" s="74"/>
      <c r="L28" s="74"/>
      <c r="M28" s="74"/>
      <c r="N28" s="74"/>
      <c r="O28" s="74"/>
      <c r="P28" s="74"/>
      <c r="Q28" s="74"/>
      <c r="R28" s="74"/>
      <c r="S28" s="74"/>
      <c r="T28" s="74"/>
      <c r="U28" s="74"/>
      <c r="V28" s="74"/>
      <c r="W28" s="74"/>
      <c r="X28" s="74"/>
      <c r="Y28" s="74"/>
      <c r="Z28" s="74"/>
      <c r="AA28" s="74"/>
      <c r="AB28" s="74"/>
      <c r="AC28" s="74"/>
    </row>
    <row r="29" spans="1:30" ht="122" customHeight="1" thickBot="1" x14ac:dyDescent="0.4">
      <c r="B29" s="166" t="s">
        <v>64</v>
      </c>
      <c r="C29" s="118"/>
      <c r="D29" s="234"/>
      <c r="E29" s="236"/>
      <c r="F29" s="235"/>
      <c r="G29" s="237"/>
      <c r="H29" s="235"/>
      <c r="I29" s="235"/>
      <c r="J29" s="235"/>
      <c r="K29" s="235"/>
      <c r="L29" s="235"/>
      <c r="M29" s="235"/>
      <c r="N29" s="235"/>
      <c r="O29" s="235"/>
      <c r="P29" s="235"/>
      <c r="Q29" s="235"/>
      <c r="R29" s="235"/>
      <c r="S29" s="235"/>
      <c r="T29" s="235"/>
      <c r="U29" s="235"/>
      <c r="V29" s="235"/>
      <c r="W29" s="235"/>
      <c r="X29" s="235"/>
      <c r="Y29" s="235"/>
      <c r="Z29" s="235"/>
      <c r="AA29" s="235"/>
      <c r="AB29" s="235"/>
      <c r="AC29" s="235"/>
    </row>
    <row r="30" spans="1:30" x14ac:dyDescent="0.35">
      <c r="B30" s="1"/>
    </row>
  </sheetData>
  <conditionalFormatting sqref="D3:AC23">
    <cfRule type="cellIs" dxfId="89" priority="1" stopIfTrue="1" operator="equal">
      <formula>1</formula>
    </cfRule>
    <cfRule type="cellIs" dxfId="88" priority="2" stopIfTrue="1" operator="equal">
      <formula>3</formula>
    </cfRule>
    <cfRule type="cellIs" dxfId="87" priority="3" stopIfTrue="1" operator="equal">
      <formula>9</formula>
    </cfRule>
  </conditionalFormatting>
  <dataValidations count="1">
    <dataValidation allowBlank="1" showInputMessage="1" showErrorMessage="1" prompt="Copy the requirements to the left side of the matrix. Copy functionality to top of matrix. Rank importances 1 -5. Score relationships1,3,9. Capture how muchs as required." sqref="A1" xr:uid="{00000000-0002-0000-0600-000000000000}"/>
  </dataValidations>
  <pageMargins left="0.75" right="0.75" top="1" bottom="1" header="0.5" footer="0.5"/>
  <pageSetup paperSize="9" scale="58" orientation="landscape" horizontalDpi="4294967293" verticalDpi="3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2" tint="-0.249977111117893"/>
  </sheetPr>
  <dimension ref="A1:U55"/>
  <sheetViews>
    <sheetView zoomScale="50" zoomScaleNormal="50" workbookViewId="0">
      <selection activeCell="L8" sqref="L8"/>
    </sheetView>
  </sheetViews>
  <sheetFormatPr defaultColWidth="8.796875" defaultRowHeight="12.75" x14ac:dyDescent="0.35"/>
  <cols>
    <col min="2" max="2" width="43.46484375" style="2" customWidth="1"/>
    <col min="3" max="17" width="24.73046875" style="6" customWidth="1"/>
  </cols>
  <sheetData>
    <row r="1" spans="1:21" ht="17.649999999999999" x14ac:dyDescent="0.35">
      <c r="A1" s="283" t="s">
        <v>79</v>
      </c>
      <c r="C1" s="639"/>
      <c r="D1" s="640"/>
      <c r="E1" s="640"/>
      <c r="F1" s="640"/>
      <c r="G1" s="640"/>
      <c r="H1" s="640"/>
      <c r="I1" s="640"/>
      <c r="J1" s="640"/>
      <c r="K1" s="640"/>
      <c r="L1" s="640"/>
      <c r="M1" s="640"/>
      <c r="N1" s="640"/>
      <c r="O1" s="640"/>
      <c r="P1" s="640"/>
      <c r="Q1" s="640"/>
    </row>
    <row r="2" spans="1:21" ht="36.75" customHeight="1" thickBot="1" x14ac:dyDescent="0.4">
      <c r="B2" s="3" t="s">
        <v>2</v>
      </c>
      <c r="C2" s="641" t="s">
        <v>3</v>
      </c>
      <c r="D2" s="642"/>
      <c r="E2" s="642"/>
      <c r="F2" s="642"/>
      <c r="G2" s="642"/>
      <c r="H2" s="642"/>
      <c r="I2" s="642"/>
      <c r="J2" s="642"/>
      <c r="K2" s="642"/>
      <c r="L2" s="642"/>
      <c r="M2" s="642"/>
      <c r="N2" s="642"/>
      <c r="O2" s="642"/>
      <c r="P2" s="642"/>
      <c r="Q2" s="643"/>
    </row>
    <row r="3" spans="1:21" ht="48.85" customHeight="1" x14ac:dyDescent="0.35">
      <c r="A3" s="644" t="s">
        <v>675</v>
      </c>
      <c r="B3" s="515" t="s">
        <v>89</v>
      </c>
      <c r="C3" s="228" t="s">
        <v>592</v>
      </c>
      <c r="D3" s="518" t="s">
        <v>593</v>
      </c>
      <c r="E3" s="228" t="s">
        <v>594</v>
      </c>
      <c r="F3" s="228" t="s">
        <v>595</v>
      </c>
      <c r="G3" s="228" t="s">
        <v>596</v>
      </c>
      <c r="H3" s="228"/>
      <c r="I3" s="228"/>
      <c r="J3" s="228"/>
      <c r="K3" s="228"/>
      <c r="L3" s="228"/>
      <c r="M3" s="228"/>
      <c r="N3" s="228"/>
      <c r="O3" s="228"/>
      <c r="P3" s="228"/>
      <c r="Q3" s="229"/>
    </row>
    <row r="4" spans="1:21" ht="48.85" customHeight="1" x14ac:dyDescent="0.35">
      <c r="A4" s="644"/>
      <c r="B4" s="516" t="s">
        <v>90</v>
      </c>
      <c r="C4" s="518" t="s">
        <v>597</v>
      </c>
      <c r="D4" s="518" t="s">
        <v>598</v>
      </c>
      <c r="E4" s="228" t="s">
        <v>599</v>
      </c>
      <c r="F4" s="228" t="s">
        <v>600</v>
      </c>
      <c r="G4" s="228"/>
      <c r="H4" s="228"/>
      <c r="I4" s="228"/>
      <c r="J4" s="228"/>
      <c r="K4" s="228"/>
      <c r="L4" s="228"/>
      <c r="M4" s="228"/>
      <c r="N4" s="228"/>
      <c r="O4" s="228"/>
      <c r="P4" s="228"/>
      <c r="Q4" s="229"/>
    </row>
    <row r="5" spans="1:21" ht="48.85" customHeight="1" x14ac:dyDescent="0.35">
      <c r="A5" s="644"/>
      <c r="B5" s="516" t="s">
        <v>91</v>
      </c>
      <c r="C5" s="518" t="s">
        <v>605</v>
      </c>
      <c r="D5" s="228" t="s">
        <v>606</v>
      </c>
      <c r="E5" s="228" t="s">
        <v>607</v>
      </c>
      <c r="F5" s="518" t="s">
        <v>608</v>
      </c>
      <c r="G5" s="518" t="s">
        <v>609</v>
      </c>
      <c r="H5" s="228"/>
      <c r="I5" s="228"/>
      <c r="J5" s="228"/>
      <c r="K5" s="228"/>
      <c r="L5" s="228"/>
      <c r="M5" s="228"/>
      <c r="N5" s="228"/>
      <c r="O5" s="228"/>
      <c r="P5" s="228"/>
      <c r="Q5" s="229"/>
    </row>
    <row r="6" spans="1:21" ht="48.85" customHeight="1" x14ac:dyDescent="0.35">
      <c r="A6" s="644"/>
      <c r="B6" s="516" t="s">
        <v>92</v>
      </c>
      <c r="C6" s="518" t="s">
        <v>601</v>
      </c>
      <c r="D6" s="228" t="s">
        <v>602</v>
      </c>
      <c r="E6" s="228" t="s">
        <v>603</v>
      </c>
      <c r="F6" s="228" t="s">
        <v>604</v>
      </c>
      <c r="G6" s="228" t="s">
        <v>611</v>
      </c>
      <c r="H6" s="228"/>
      <c r="I6" s="228"/>
      <c r="J6" s="228"/>
      <c r="K6" s="228"/>
      <c r="L6" s="228"/>
      <c r="M6" s="228"/>
      <c r="N6" s="228"/>
      <c r="O6" s="228"/>
      <c r="P6" s="228"/>
      <c r="Q6" s="229"/>
    </row>
    <row r="7" spans="1:21" ht="48.85" customHeight="1" x14ac:dyDescent="0.35">
      <c r="A7" s="644"/>
      <c r="B7" s="516" t="s">
        <v>109</v>
      </c>
      <c r="C7" s="518" t="s">
        <v>610</v>
      </c>
      <c r="D7" s="228" t="s">
        <v>611</v>
      </c>
      <c r="E7" s="228"/>
      <c r="F7" s="228"/>
      <c r="G7" s="228"/>
      <c r="H7" s="228"/>
      <c r="I7" s="228"/>
      <c r="J7" s="228"/>
      <c r="K7" s="228"/>
      <c r="L7" s="228"/>
      <c r="M7" s="228"/>
      <c r="N7" s="228"/>
      <c r="O7" s="228"/>
      <c r="P7" s="228"/>
      <c r="Q7" s="229"/>
    </row>
    <row r="8" spans="1:21" ht="48.85" customHeight="1" x14ac:dyDescent="0.35">
      <c r="A8" s="644"/>
      <c r="B8" s="516" t="s">
        <v>110</v>
      </c>
      <c r="C8" s="518" t="s">
        <v>612</v>
      </c>
      <c r="D8" s="228" t="s">
        <v>613</v>
      </c>
      <c r="E8" s="228" t="s">
        <v>614</v>
      </c>
      <c r="F8" s="518" t="s">
        <v>615</v>
      </c>
      <c r="G8" s="228" t="s">
        <v>173</v>
      </c>
      <c r="H8" s="228"/>
      <c r="I8" s="228"/>
      <c r="J8" s="228"/>
      <c r="K8" s="228"/>
      <c r="L8" s="228"/>
      <c r="M8" s="228"/>
      <c r="N8" s="228"/>
      <c r="O8" s="228"/>
      <c r="P8" s="228"/>
      <c r="Q8" s="229"/>
    </row>
    <row r="9" spans="1:21" ht="48.85" customHeight="1" x14ac:dyDescent="0.35">
      <c r="A9" s="644"/>
      <c r="B9" s="516" t="s">
        <v>93</v>
      </c>
      <c r="C9" s="518" t="s">
        <v>616</v>
      </c>
      <c r="D9" s="518" t="s">
        <v>617</v>
      </c>
      <c r="E9" s="514" t="s">
        <v>613</v>
      </c>
      <c r="F9" s="228"/>
      <c r="G9" s="228"/>
      <c r="H9" s="228"/>
      <c r="I9" s="228"/>
      <c r="J9" s="228"/>
      <c r="K9" s="228"/>
      <c r="L9" s="228"/>
      <c r="M9" s="228"/>
      <c r="N9" s="228"/>
      <c r="O9" s="228"/>
      <c r="P9" s="228"/>
      <c r="Q9" s="228"/>
    </row>
    <row r="10" spans="1:21" ht="48.85" customHeight="1" x14ac:dyDescent="0.35">
      <c r="A10" s="644"/>
      <c r="B10" s="516" t="s">
        <v>94</v>
      </c>
      <c r="C10" s="228" t="s">
        <v>620</v>
      </c>
      <c r="D10" s="228" t="s">
        <v>618</v>
      </c>
      <c r="E10" s="518" t="s">
        <v>619</v>
      </c>
      <c r="F10" s="228" t="s">
        <v>621</v>
      </c>
      <c r="G10" s="228" t="s">
        <v>622</v>
      </c>
      <c r="H10" s="228"/>
      <c r="I10" s="228"/>
      <c r="J10" s="228"/>
      <c r="K10" s="228"/>
      <c r="L10" s="228"/>
      <c r="M10" s="228"/>
      <c r="N10" s="228"/>
      <c r="O10" s="228"/>
      <c r="P10" s="228"/>
      <c r="Q10" s="228"/>
      <c r="T10" s="232"/>
      <c r="U10" s="245" t="s">
        <v>71</v>
      </c>
    </row>
    <row r="11" spans="1:21" ht="48.85" customHeight="1" x14ac:dyDescent="0.35">
      <c r="A11" s="644"/>
      <c r="B11" s="516" t="s">
        <v>95</v>
      </c>
      <c r="C11" s="518" t="s">
        <v>116</v>
      </c>
      <c r="D11" s="518" t="s">
        <v>623</v>
      </c>
      <c r="E11" s="290" t="s">
        <v>624</v>
      </c>
      <c r="F11" s="228" t="s">
        <v>625</v>
      </c>
      <c r="G11" s="228"/>
      <c r="H11" s="228"/>
      <c r="I11" s="228"/>
      <c r="J11" s="228"/>
      <c r="K11" s="228"/>
      <c r="L11" s="228"/>
      <c r="M11" s="228"/>
      <c r="N11" s="228"/>
      <c r="O11" s="228"/>
      <c r="P11" s="228"/>
      <c r="Q11" s="228"/>
      <c r="T11" s="233"/>
      <c r="U11" s="245" t="s">
        <v>70</v>
      </c>
    </row>
    <row r="12" spans="1:21" ht="48.85" customHeight="1" thickBot="1" x14ac:dyDescent="0.4">
      <c r="A12" s="644"/>
      <c r="B12" s="516" t="s">
        <v>97</v>
      </c>
      <c r="C12" s="228" t="s">
        <v>626</v>
      </c>
      <c r="D12" s="518" t="s">
        <v>627</v>
      </c>
      <c r="E12" s="228" t="s">
        <v>628</v>
      </c>
      <c r="F12" s="518" t="s">
        <v>629</v>
      </c>
      <c r="G12" s="228" t="s">
        <v>630</v>
      </c>
      <c r="H12" s="228" t="s">
        <v>631</v>
      </c>
      <c r="I12" s="518" t="s">
        <v>674</v>
      </c>
      <c r="J12" s="228" t="s">
        <v>632</v>
      </c>
      <c r="K12" s="228"/>
      <c r="L12" s="228"/>
      <c r="M12" s="228"/>
      <c r="N12" s="228"/>
      <c r="O12" s="228"/>
      <c r="P12" s="228"/>
      <c r="Q12" s="228"/>
      <c r="T12" s="244"/>
      <c r="U12" s="245" t="s">
        <v>72</v>
      </c>
    </row>
    <row r="13" spans="1:21" ht="48.85" customHeight="1" thickBot="1" x14ac:dyDescent="0.4">
      <c r="A13" s="644"/>
      <c r="B13" s="516" t="s">
        <v>96</v>
      </c>
      <c r="C13" s="228" t="s">
        <v>633</v>
      </c>
      <c r="D13" s="518" t="s">
        <v>634</v>
      </c>
      <c r="E13" s="518" t="s">
        <v>635</v>
      </c>
      <c r="F13" s="228" t="s">
        <v>636</v>
      </c>
      <c r="G13" s="228"/>
      <c r="H13" s="228"/>
      <c r="I13" s="228"/>
      <c r="J13" s="228"/>
      <c r="K13" s="228"/>
      <c r="L13" s="228"/>
      <c r="M13" s="228"/>
      <c r="N13" s="228"/>
      <c r="O13" s="228"/>
      <c r="P13" s="228"/>
      <c r="Q13" s="228"/>
      <c r="T13" s="231"/>
      <c r="U13" s="245" t="s">
        <v>73</v>
      </c>
    </row>
    <row r="14" spans="1:21" ht="48.85" customHeight="1" x14ac:dyDescent="0.35">
      <c r="A14" s="644"/>
      <c r="B14" s="516" t="s">
        <v>98</v>
      </c>
      <c r="C14" s="518" t="s">
        <v>637</v>
      </c>
      <c r="D14" s="228" t="s">
        <v>618</v>
      </c>
      <c r="E14" s="518" t="s">
        <v>638</v>
      </c>
      <c r="F14" s="518" t="s">
        <v>639</v>
      </c>
      <c r="G14" s="228" t="s">
        <v>640</v>
      </c>
      <c r="H14" s="228" t="s">
        <v>641</v>
      </c>
      <c r="I14" s="228"/>
      <c r="J14" s="228"/>
      <c r="K14" s="228"/>
      <c r="L14" s="228"/>
      <c r="M14" s="228"/>
      <c r="N14" s="228"/>
      <c r="O14" s="228"/>
      <c r="P14" s="228"/>
      <c r="Q14" s="228"/>
    </row>
    <row r="15" spans="1:21" ht="48.85" customHeight="1" x14ac:dyDescent="0.35">
      <c r="A15" s="644"/>
      <c r="B15" s="516" t="s">
        <v>99</v>
      </c>
      <c r="C15" s="518" t="s">
        <v>639</v>
      </c>
      <c r="D15" s="228" t="s">
        <v>640</v>
      </c>
      <c r="E15" s="228" t="s">
        <v>642</v>
      </c>
      <c r="F15" s="228"/>
      <c r="G15" s="228"/>
      <c r="H15" s="228"/>
      <c r="I15" s="228"/>
      <c r="J15" s="228"/>
      <c r="K15" s="228"/>
      <c r="L15" s="228"/>
      <c r="M15" s="228"/>
      <c r="N15" s="228"/>
      <c r="O15" s="228"/>
      <c r="P15" s="228"/>
      <c r="Q15" s="228"/>
    </row>
    <row r="16" spans="1:21" ht="48.85" customHeight="1" x14ac:dyDescent="0.35">
      <c r="A16" s="644"/>
      <c r="B16" s="516" t="s">
        <v>100</v>
      </c>
      <c r="C16" s="228" t="s">
        <v>643</v>
      </c>
      <c r="D16" s="228" t="s">
        <v>644</v>
      </c>
      <c r="E16" s="228" t="s">
        <v>645</v>
      </c>
      <c r="F16" s="518" t="s">
        <v>646</v>
      </c>
      <c r="G16" s="228" t="s">
        <v>647</v>
      </c>
      <c r="H16" s="518" t="s">
        <v>648</v>
      </c>
      <c r="I16" s="228" t="s">
        <v>649</v>
      </c>
      <c r="J16" s="228"/>
      <c r="K16" s="228"/>
      <c r="L16" s="228"/>
      <c r="M16" s="228"/>
      <c r="N16" s="228"/>
      <c r="O16" s="228"/>
      <c r="P16" s="228"/>
      <c r="Q16" s="228"/>
    </row>
    <row r="17" spans="1:17" ht="48.85" customHeight="1" x14ac:dyDescent="0.35">
      <c r="A17" s="644"/>
      <c r="B17" s="516" t="s">
        <v>101</v>
      </c>
      <c r="C17" s="518" t="s">
        <v>639</v>
      </c>
      <c r="D17" s="228" t="s">
        <v>640</v>
      </c>
      <c r="E17" s="228"/>
      <c r="F17" s="228"/>
      <c r="G17" s="228"/>
      <c r="H17" s="228"/>
      <c r="I17" s="228"/>
      <c r="J17" s="228"/>
      <c r="K17" s="228"/>
      <c r="L17" s="228"/>
      <c r="M17" s="228"/>
      <c r="N17" s="228"/>
      <c r="O17" s="228"/>
      <c r="P17" s="228"/>
      <c r="Q17" s="228"/>
    </row>
    <row r="18" spans="1:17" ht="48.85" customHeight="1" x14ac:dyDescent="0.35">
      <c r="A18" s="644"/>
      <c r="B18" s="516" t="s">
        <v>108</v>
      </c>
      <c r="C18" s="518" t="s">
        <v>639</v>
      </c>
      <c r="D18" s="228" t="s">
        <v>640</v>
      </c>
      <c r="E18" s="228"/>
      <c r="F18" s="228"/>
      <c r="G18" s="228"/>
      <c r="H18" s="228"/>
      <c r="I18" s="228"/>
      <c r="J18" s="228"/>
      <c r="K18" s="228"/>
      <c r="L18" s="228"/>
      <c r="M18" s="228"/>
      <c r="N18" s="228"/>
      <c r="O18" s="228"/>
      <c r="P18" s="228"/>
      <c r="Q18" s="228"/>
    </row>
    <row r="19" spans="1:17" ht="48.85" customHeight="1" x14ac:dyDescent="0.35">
      <c r="A19" s="644"/>
      <c r="B19" s="516" t="s">
        <v>102</v>
      </c>
      <c r="C19" s="228" t="s">
        <v>138</v>
      </c>
      <c r="D19" s="518" t="s">
        <v>268</v>
      </c>
      <c r="E19" s="518" t="s">
        <v>650</v>
      </c>
      <c r="F19" s="228" t="s">
        <v>651</v>
      </c>
      <c r="G19" s="228" t="s">
        <v>652</v>
      </c>
      <c r="H19" s="228"/>
      <c r="I19" s="228"/>
      <c r="J19" s="228"/>
      <c r="K19" s="228"/>
      <c r="L19" s="228"/>
      <c r="M19" s="228"/>
      <c r="N19" s="228"/>
      <c r="O19" s="228"/>
      <c r="P19" s="228"/>
      <c r="Q19" s="228"/>
    </row>
    <row r="20" spans="1:17" ht="48.85" customHeight="1" x14ac:dyDescent="0.35">
      <c r="A20" s="644"/>
      <c r="B20" s="516" t="s">
        <v>103</v>
      </c>
      <c r="C20" s="518" t="s">
        <v>653</v>
      </c>
      <c r="D20" s="518" t="s">
        <v>654</v>
      </c>
      <c r="E20" s="228" t="s">
        <v>655</v>
      </c>
      <c r="F20" s="228"/>
      <c r="G20" s="228"/>
      <c r="H20" s="228"/>
      <c r="I20" s="228"/>
      <c r="J20" s="228"/>
      <c r="K20" s="228"/>
      <c r="L20" s="228"/>
      <c r="M20" s="228"/>
      <c r="N20" s="228"/>
      <c r="O20" s="228"/>
      <c r="P20" s="228"/>
      <c r="Q20" s="228"/>
    </row>
    <row r="21" spans="1:17" ht="48.85" customHeight="1" x14ac:dyDescent="0.35">
      <c r="A21" s="644"/>
      <c r="B21" s="516" t="s">
        <v>111</v>
      </c>
      <c r="C21" s="518" t="s">
        <v>656</v>
      </c>
      <c r="D21" s="228" t="s">
        <v>657</v>
      </c>
      <c r="E21" s="228" t="s">
        <v>208</v>
      </c>
      <c r="F21" s="518" t="s">
        <v>658</v>
      </c>
      <c r="G21" s="228" t="s">
        <v>659</v>
      </c>
      <c r="H21" s="228"/>
      <c r="I21" s="228"/>
      <c r="J21" s="228"/>
      <c r="K21" s="228"/>
      <c r="L21" s="228"/>
      <c r="M21" s="228"/>
      <c r="N21" s="228"/>
      <c r="O21" s="228"/>
      <c r="P21" s="228"/>
      <c r="Q21" s="228"/>
    </row>
    <row r="22" spans="1:17" ht="48.85" customHeight="1" x14ac:dyDescent="0.35">
      <c r="A22" s="644"/>
      <c r="B22" s="516" t="s">
        <v>104</v>
      </c>
      <c r="C22" s="518" t="s">
        <v>660</v>
      </c>
      <c r="D22" s="518" t="s">
        <v>661</v>
      </c>
      <c r="E22" s="228"/>
      <c r="F22" s="228"/>
      <c r="G22" s="228"/>
      <c r="H22" s="228"/>
      <c r="I22" s="228"/>
      <c r="J22" s="228"/>
      <c r="K22" s="228"/>
      <c r="L22" s="228"/>
      <c r="M22" s="228"/>
      <c r="N22" s="228"/>
      <c r="O22" s="228"/>
      <c r="P22" s="228"/>
      <c r="Q22" s="228"/>
    </row>
    <row r="23" spans="1:17" ht="48.85" customHeight="1" x14ac:dyDescent="0.35">
      <c r="A23" s="644"/>
      <c r="B23" s="516" t="s">
        <v>105</v>
      </c>
      <c r="C23" s="518" t="s">
        <v>662</v>
      </c>
      <c r="D23" s="518" t="s">
        <v>663</v>
      </c>
      <c r="E23" s="228" t="s">
        <v>657</v>
      </c>
      <c r="F23" s="228" t="s">
        <v>664</v>
      </c>
      <c r="G23" s="228"/>
      <c r="H23" s="228"/>
      <c r="I23" s="228"/>
      <c r="J23" s="228"/>
      <c r="K23" s="228"/>
      <c r="L23" s="228"/>
      <c r="M23" s="228"/>
      <c r="N23" s="228"/>
      <c r="O23" s="228"/>
      <c r="P23" s="228"/>
      <c r="Q23" s="228"/>
    </row>
    <row r="24" spans="1:17" ht="48.85" customHeight="1" x14ac:dyDescent="0.35">
      <c r="A24" s="644"/>
      <c r="B24" s="516" t="s">
        <v>106</v>
      </c>
      <c r="C24" s="518" t="s">
        <v>124</v>
      </c>
      <c r="D24" s="228" t="s">
        <v>648</v>
      </c>
      <c r="E24" s="228" t="s">
        <v>665</v>
      </c>
      <c r="F24" s="228"/>
      <c r="G24" s="228"/>
      <c r="H24" s="228"/>
      <c r="I24" s="228"/>
      <c r="J24" s="228"/>
      <c r="K24" s="228"/>
      <c r="L24" s="228"/>
      <c r="M24" s="228"/>
      <c r="N24" s="228"/>
      <c r="O24" s="228"/>
      <c r="P24" s="228"/>
      <c r="Q24" s="228"/>
    </row>
    <row r="25" spans="1:17" ht="48.85" customHeight="1" x14ac:dyDescent="0.35">
      <c r="A25" s="644"/>
      <c r="B25" s="516" t="s">
        <v>107</v>
      </c>
      <c r="C25" s="518" t="s">
        <v>666</v>
      </c>
      <c r="D25" s="228" t="s">
        <v>667</v>
      </c>
      <c r="E25" s="518" t="s">
        <v>668</v>
      </c>
      <c r="F25" s="228" t="s">
        <v>669</v>
      </c>
      <c r="G25" s="228"/>
      <c r="H25" s="228"/>
      <c r="I25" s="228"/>
      <c r="J25" s="228"/>
      <c r="K25" s="228"/>
      <c r="L25" s="228"/>
      <c r="M25" s="228"/>
      <c r="N25" s="228"/>
      <c r="O25" s="228"/>
      <c r="P25" s="228"/>
      <c r="Q25" s="228"/>
    </row>
    <row r="26" spans="1:17" ht="48.85" customHeight="1" x14ac:dyDescent="0.35">
      <c r="A26" s="644"/>
      <c r="B26" s="516" t="s">
        <v>526</v>
      </c>
      <c r="C26" s="518" t="s">
        <v>670</v>
      </c>
      <c r="D26" s="228" t="s">
        <v>671</v>
      </c>
      <c r="E26" s="228" t="s">
        <v>203</v>
      </c>
      <c r="F26" s="228" t="s">
        <v>672</v>
      </c>
      <c r="G26" s="228" t="s">
        <v>640</v>
      </c>
      <c r="H26" s="228"/>
      <c r="I26" s="228"/>
      <c r="J26" s="228"/>
      <c r="K26" s="228"/>
      <c r="L26" s="228"/>
      <c r="M26" s="228"/>
      <c r="N26" s="228"/>
      <c r="O26" s="228"/>
      <c r="P26" s="228"/>
      <c r="Q26" s="228"/>
    </row>
    <row r="27" spans="1:17" ht="48.85" customHeight="1" x14ac:dyDescent="0.35">
      <c r="A27" s="644"/>
      <c r="B27" s="516" t="s">
        <v>527</v>
      </c>
      <c r="C27" s="228" t="s">
        <v>671</v>
      </c>
      <c r="D27" s="518" t="s">
        <v>203</v>
      </c>
      <c r="E27" s="228"/>
      <c r="F27" s="228"/>
      <c r="G27" s="228"/>
      <c r="H27" s="228"/>
      <c r="I27" s="228"/>
      <c r="J27" s="228"/>
      <c r="K27" s="228"/>
      <c r="L27" s="228"/>
      <c r="M27" s="4"/>
      <c r="N27" s="4"/>
      <c r="O27" s="5"/>
      <c r="P27" s="5"/>
      <c r="Q27" s="5"/>
    </row>
    <row r="28" spans="1:17" ht="48.85" customHeight="1" x14ac:dyDescent="0.35">
      <c r="A28" s="644"/>
      <c r="B28" s="516" t="s">
        <v>528</v>
      </c>
      <c r="C28" s="519" t="s">
        <v>673</v>
      </c>
      <c r="D28" s="518" t="s">
        <v>648</v>
      </c>
      <c r="E28" s="228" t="s">
        <v>649</v>
      </c>
      <c r="F28" s="228"/>
      <c r="G28" s="228"/>
      <c r="H28" s="228"/>
      <c r="I28" s="228"/>
      <c r="J28" s="228"/>
      <c r="K28" s="228"/>
      <c r="L28" s="228"/>
      <c r="M28" s="56"/>
      <c r="N28" s="56"/>
      <c r="O28" s="56"/>
      <c r="P28" s="56"/>
      <c r="Q28" s="56"/>
    </row>
    <row r="29" spans="1:17" ht="48.85" customHeight="1" thickBot="1" x14ac:dyDescent="0.7">
      <c r="A29" s="644"/>
      <c r="B29" s="517"/>
      <c r="C29" s="228"/>
      <c r="D29" s="228"/>
      <c r="E29" s="228"/>
      <c r="F29" s="228"/>
      <c r="G29" s="228"/>
      <c r="H29" s="228"/>
      <c r="I29" s="228"/>
      <c r="J29" s="228"/>
      <c r="K29" s="228"/>
      <c r="L29" s="228"/>
      <c r="M29" s="56"/>
      <c r="N29" s="56"/>
      <c r="O29" s="56"/>
      <c r="P29" s="56"/>
      <c r="Q29" s="56"/>
    </row>
    <row r="33" spans="2:16" ht="15" x14ac:dyDescent="0.35">
      <c r="B33" s="57"/>
      <c r="C33" s="57"/>
      <c r="D33" s="57"/>
      <c r="E33" s="57"/>
      <c r="F33" s="57"/>
      <c r="H33" s="167"/>
      <c r="I33" s="167"/>
      <c r="J33" s="167"/>
      <c r="K33" s="167"/>
      <c r="L33" s="167"/>
      <c r="M33" s="167"/>
      <c r="N33" s="167"/>
      <c r="O33" s="167"/>
      <c r="P33" s="167"/>
    </row>
    <row r="34" spans="2:16" ht="15" x14ac:dyDescent="0.35">
      <c r="B34" s="57"/>
      <c r="C34" s="57"/>
      <c r="D34" s="57"/>
      <c r="E34" s="57"/>
      <c r="F34" s="57"/>
      <c r="G34" s="167"/>
      <c r="H34" s="167"/>
      <c r="I34" s="167"/>
      <c r="J34" s="167"/>
      <c r="K34" s="167"/>
      <c r="L34" s="167"/>
      <c r="M34" s="167"/>
      <c r="N34" s="167"/>
      <c r="O34" s="167"/>
      <c r="P34" s="167"/>
    </row>
    <row r="35" spans="2:16" ht="15" x14ac:dyDescent="0.35">
      <c r="B35" s="57"/>
      <c r="C35" s="57"/>
      <c r="D35" s="57"/>
      <c r="E35" s="57"/>
      <c r="F35" s="57"/>
      <c r="G35" s="167"/>
      <c r="H35" s="167"/>
      <c r="I35" s="167"/>
      <c r="J35" s="167"/>
      <c r="K35" s="167"/>
      <c r="L35" s="167"/>
      <c r="M35" s="167"/>
      <c r="N35" s="167"/>
      <c r="O35" s="167"/>
      <c r="P35" s="167"/>
    </row>
    <row r="36" spans="2:16" ht="15" x14ac:dyDescent="0.35">
      <c r="B36" s="57"/>
      <c r="C36" s="57"/>
      <c r="D36" s="57"/>
      <c r="E36" s="57"/>
      <c r="F36" s="57"/>
      <c r="G36" s="57"/>
      <c r="H36" s="167"/>
      <c r="I36" s="167"/>
      <c r="J36" s="167"/>
      <c r="K36" s="167"/>
      <c r="L36" s="167"/>
      <c r="M36" s="167"/>
      <c r="N36" s="167"/>
      <c r="O36" s="167"/>
      <c r="P36" s="167"/>
    </row>
    <row r="37" spans="2:16" ht="15" x14ac:dyDescent="0.35">
      <c r="B37" s="57"/>
      <c r="C37" s="57"/>
      <c r="D37" s="57"/>
      <c r="E37" s="57"/>
      <c r="F37" s="57"/>
      <c r="G37" s="57"/>
      <c r="H37" s="167"/>
      <c r="I37" s="167"/>
      <c r="J37" s="167"/>
      <c r="K37" s="167"/>
      <c r="L37" s="167"/>
      <c r="M37" s="167"/>
      <c r="N37" s="167"/>
      <c r="O37" s="167"/>
      <c r="P37" s="167"/>
    </row>
    <row r="38" spans="2:16" ht="15" x14ac:dyDescent="0.35">
      <c r="B38" s="57"/>
      <c r="C38" s="57"/>
      <c r="D38" s="57"/>
      <c r="E38" s="57"/>
      <c r="F38" s="57"/>
      <c r="G38" s="57"/>
      <c r="H38" s="57"/>
      <c r="I38" s="57"/>
      <c r="J38" s="57"/>
      <c r="K38" s="57"/>
      <c r="L38" s="167"/>
      <c r="M38" s="167"/>
      <c r="N38" s="167"/>
      <c r="O38" s="167"/>
      <c r="P38" s="167"/>
    </row>
    <row r="39" spans="2:16" ht="15" x14ac:dyDescent="0.35">
      <c r="B39" s="57"/>
      <c r="C39" s="57"/>
      <c r="D39" s="57"/>
      <c r="E39" s="57"/>
      <c r="F39" s="57"/>
      <c r="G39" s="57"/>
      <c r="H39" s="57"/>
      <c r="I39" s="57"/>
      <c r="J39" s="57"/>
      <c r="K39" s="57"/>
      <c r="L39" s="167"/>
      <c r="M39" s="167"/>
      <c r="N39" s="167"/>
      <c r="O39" s="167"/>
      <c r="P39" s="167"/>
    </row>
    <row r="40" spans="2:16" ht="15" x14ac:dyDescent="0.35">
      <c r="B40" s="57"/>
      <c r="C40" s="57"/>
      <c r="D40" s="57"/>
      <c r="E40" s="57"/>
      <c r="F40" s="57"/>
      <c r="G40" s="57"/>
      <c r="H40" s="57"/>
      <c r="I40" s="57"/>
      <c r="J40" s="57"/>
      <c r="K40" s="57"/>
      <c r="L40" s="167"/>
      <c r="M40" s="167"/>
      <c r="N40" s="167"/>
      <c r="O40" s="167"/>
      <c r="P40" s="167"/>
    </row>
    <row r="41" spans="2:16" ht="15" x14ac:dyDescent="0.35">
      <c r="B41" s="57"/>
      <c r="C41" s="57"/>
      <c r="D41" s="57"/>
      <c r="E41" s="57"/>
      <c r="F41" s="57"/>
      <c r="G41" s="57"/>
      <c r="H41" s="57"/>
      <c r="I41" s="57"/>
      <c r="J41" s="57"/>
      <c r="K41" s="57"/>
      <c r="L41" s="167"/>
      <c r="M41" s="167"/>
      <c r="N41" s="167"/>
      <c r="O41" s="167"/>
      <c r="P41" s="167"/>
    </row>
    <row r="42" spans="2:16" ht="15" x14ac:dyDescent="0.35">
      <c r="B42" s="57"/>
      <c r="C42" s="57"/>
      <c r="D42" s="57"/>
      <c r="E42" s="57"/>
      <c r="F42" s="57"/>
      <c r="G42" s="57"/>
      <c r="H42" s="57"/>
      <c r="I42" s="57"/>
      <c r="J42" s="57"/>
      <c r="K42" s="57"/>
      <c r="L42" s="167"/>
      <c r="M42" s="167"/>
      <c r="N42" s="167"/>
      <c r="O42" s="167"/>
      <c r="P42" s="167"/>
    </row>
    <row r="43" spans="2:16" ht="15" x14ac:dyDescent="0.35">
      <c r="B43" s="57"/>
      <c r="C43" s="57"/>
      <c r="D43" s="57"/>
      <c r="E43" s="57"/>
      <c r="F43" s="57"/>
      <c r="G43" s="57"/>
      <c r="H43" s="57"/>
      <c r="I43" s="57"/>
      <c r="J43" s="57"/>
      <c r="K43" s="57"/>
      <c r="L43" s="57"/>
      <c r="M43" s="57"/>
      <c r="N43" s="57"/>
      <c r="O43" s="57"/>
      <c r="P43" s="57"/>
    </row>
    <row r="44" spans="2:16" ht="15" x14ac:dyDescent="0.35">
      <c r="B44" s="57"/>
      <c r="C44" s="57"/>
      <c r="D44" s="57"/>
      <c r="E44" s="57"/>
      <c r="F44" s="57"/>
      <c r="G44" s="57"/>
      <c r="H44" s="57"/>
      <c r="I44" s="57"/>
      <c r="J44" s="57"/>
      <c r="K44" s="57"/>
      <c r="L44" s="167"/>
      <c r="M44" s="168"/>
      <c r="N44" s="168"/>
      <c r="O44" s="168"/>
      <c r="P44" s="168"/>
    </row>
    <row r="45" spans="2:16" ht="15" x14ac:dyDescent="0.35">
      <c r="B45" s="57"/>
      <c r="C45" s="57"/>
      <c r="D45" s="57"/>
      <c r="E45" s="57"/>
      <c r="F45" s="57"/>
      <c r="G45" s="57"/>
      <c r="H45" s="57"/>
      <c r="I45" s="57"/>
      <c r="J45" s="57"/>
      <c r="K45" s="57"/>
      <c r="L45" s="167"/>
      <c r="M45" s="168"/>
      <c r="N45" s="168"/>
      <c r="O45" s="168"/>
      <c r="P45" s="168"/>
    </row>
    <row r="46" spans="2:16" ht="15" x14ac:dyDescent="0.35">
      <c r="B46" s="57"/>
      <c r="C46" s="57"/>
      <c r="D46" s="57"/>
      <c r="E46" s="57"/>
      <c r="F46" s="57"/>
      <c r="G46" s="57"/>
      <c r="H46" s="57"/>
      <c r="I46" s="57"/>
      <c r="J46" s="57"/>
      <c r="K46" s="57"/>
      <c r="L46" s="167"/>
      <c r="M46" s="168"/>
      <c r="N46" s="168"/>
      <c r="O46" s="168"/>
      <c r="P46" s="168"/>
    </row>
    <row r="47" spans="2:16" ht="15" x14ac:dyDescent="0.35">
      <c r="B47" s="57"/>
      <c r="C47" s="57"/>
      <c r="D47" s="57"/>
      <c r="E47" s="57"/>
      <c r="F47" s="57"/>
      <c r="G47" s="57"/>
      <c r="H47" s="57"/>
      <c r="I47" s="57"/>
      <c r="J47" s="57"/>
      <c r="K47" s="57"/>
      <c r="L47" s="57"/>
      <c r="M47" s="57"/>
      <c r="N47" s="168"/>
      <c r="O47" s="168"/>
      <c r="P47" s="168"/>
    </row>
    <row r="48" spans="2:16" ht="15" x14ac:dyDescent="0.35">
      <c r="B48" s="57"/>
      <c r="C48" s="57"/>
      <c r="D48" s="57"/>
      <c r="E48" s="57"/>
      <c r="F48" s="57"/>
      <c r="G48" s="57"/>
      <c r="H48" s="57"/>
      <c r="I48" s="57"/>
      <c r="J48" s="57"/>
      <c r="K48" s="57"/>
      <c r="L48" s="57"/>
      <c r="M48" s="57"/>
      <c r="N48" s="57"/>
      <c r="O48" s="168"/>
      <c r="P48" s="168"/>
    </row>
    <row r="49" spans="2:16" ht="15" x14ac:dyDescent="0.35">
      <c r="B49" s="57"/>
      <c r="C49" s="57"/>
      <c r="D49" s="57"/>
      <c r="E49" s="57"/>
      <c r="F49" s="57"/>
      <c r="G49" s="57"/>
      <c r="H49" s="57"/>
      <c r="I49" s="57"/>
      <c r="J49" s="167"/>
      <c r="K49" s="167"/>
      <c r="L49" s="167"/>
      <c r="M49" s="168"/>
      <c r="N49" s="168"/>
      <c r="O49" s="168"/>
      <c r="P49" s="168"/>
    </row>
    <row r="50" spans="2:16" ht="15" x14ac:dyDescent="0.35">
      <c r="B50" s="57"/>
      <c r="C50" s="57"/>
      <c r="D50" s="57"/>
      <c r="E50" s="57"/>
      <c r="H50" s="167"/>
      <c r="I50" s="167"/>
      <c r="J50" s="167"/>
      <c r="K50" s="167"/>
      <c r="L50" s="167"/>
      <c r="M50" s="168"/>
      <c r="N50" s="168"/>
      <c r="O50" s="168"/>
      <c r="P50" s="168"/>
    </row>
    <row r="51" spans="2:16" ht="15" x14ac:dyDescent="0.35">
      <c r="B51" s="57"/>
      <c r="C51" s="57"/>
      <c r="D51" s="57"/>
      <c r="E51" s="57"/>
      <c r="F51" s="57"/>
    </row>
    <row r="52" spans="2:16" ht="15" x14ac:dyDescent="0.35">
      <c r="B52" s="57"/>
      <c r="C52" s="57"/>
      <c r="D52" s="57"/>
      <c r="E52" s="57"/>
      <c r="F52" s="57"/>
    </row>
    <row r="53" spans="2:16" ht="15" x14ac:dyDescent="0.35">
      <c r="B53" s="57"/>
      <c r="C53" s="57"/>
      <c r="D53" s="57"/>
      <c r="E53" s="57"/>
      <c r="F53" s="57"/>
    </row>
    <row r="54" spans="2:16" ht="15" x14ac:dyDescent="0.35">
      <c r="B54" s="57"/>
      <c r="C54" s="57"/>
      <c r="D54" s="57"/>
      <c r="E54" s="57"/>
      <c r="F54" s="57"/>
      <c r="G54" s="57"/>
      <c r="H54" s="57"/>
    </row>
    <row r="55" spans="2:16" ht="15" x14ac:dyDescent="0.35">
      <c r="B55" s="57"/>
      <c r="C55" s="57"/>
      <c r="D55" s="57"/>
      <c r="E55" s="57"/>
      <c r="F55" s="57"/>
    </row>
  </sheetData>
  <mergeCells count="3">
    <mergeCell ref="C1:Q1"/>
    <mergeCell ref="C2:Q2"/>
    <mergeCell ref="A3:A29"/>
  </mergeCells>
  <phoneticPr fontId="2" type="noConversion"/>
  <dataValidations count="1">
    <dataValidation allowBlank="1" showInputMessage="1" showErrorMessage="1" prompt="Copy Required Functionality to the LHS ofthe FMA chart. DIVERGENT THINKING-populate Means. Select a series of concepts and transfer identifiers to top of System Pugh." sqref="A1" xr:uid="{00000000-0002-0000-0800-000000000000}"/>
  </dataValidations>
  <pageMargins left="0.75" right="0.75" top="1" bottom="1" header="0.5" footer="0.5"/>
  <pageSetup paperSize="9" orientation="portrait" horizontalDpi="300" verticalDpi="30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775FFD-2700-4E9A-8074-7D3441991318}">
  <dimension ref="A1:BI56"/>
  <sheetViews>
    <sheetView topLeftCell="AG7" workbookViewId="0">
      <selection activeCell="AJ13" sqref="AJ13"/>
    </sheetView>
  </sheetViews>
  <sheetFormatPr defaultRowHeight="12.75" x14ac:dyDescent="0.35"/>
  <cols>
    <col min="1" max="1" width="6.46484375" customWidth="1"/>
    <col min="2" max="2" width="50.46484375" bestFit="1" customWidth="1"/>
    <col min="3" max="3" width="4.796875" style="447" customWidth="1"/>
    <col min="4" max="4" width="6.19921875" customWidth="1"/>
    <col min="5" max="5" width="6.265625" customWidth="1"/>
    <col min="6" max="31" width="5.796875" customWidth="1"/>
    <col min="32" max="32" width="145.46484375" customWidth="1"/>
  </cols>
  <sheetData>
    <row r="1" spans="1:32" ht="13.15" thickBot="1" x14ac:dyDescent="0.4">
      <c r="A1" s="283" t="s">
        <v>79</v>
      </c>
    </row>
    <row r="2" spans="1:32" ht="137.25" thickBot="1" x14ac:dyDescent="0.4">
      <c r="B2" s="166" t="s">
        <v>541</v>
      </c>
      <c r="C2" s="457" t="s">
        <v>5</v>
      </c>
      <c r="D2" s="305" t="s">
        <v>107</v>
      </c>
      <c r="E2" s="458"/>
      <c r="F2" s="458" t="s">
        <v>542</v>
      </c>
      <c r="G2" s="458" t="s">
        <v>543</v>
      </c>
      <c r="H2" s="458" t="s">
        <v>544</v>
      </c>
      <c r="I2" s="458" t="s">
        <v>711</v>
      </c>
      <c r="J2" s="458"/>
      <c r="K2" s="458"/>
      <c r="L2" s="458"/>
      <c r="M2" s="305"/>
      <c r="N2" s="305"/>
      <c r="O2" s="305"/>
      <c r="P2" s="305"/>
      <c r="Q2" s="305"/>
      <c r="R2" s="305"/>
      <c r="S2" s="305"/>
      <c r="T2" s="305"/>
      <c r="U2" s="305"/>
      <c r="V2" s="305"/>
      <c r="W2" s="305"/>
      <c r="X2" s="305"/>
      <c r="Y2" s="305"/>
      <c r="Z2" s="305"/>
      <c r="AA2" s="305"/>
      <c r="AB2" s="305"/>
      <c r="AC2" s="305"/>
      <c r="AD2" s="305"/>
      <c r="AE2" s="459"/>
    </row>
    <row r="3" spans="1:32" ht="13.5" thickBot="1" x14ac:dyDescent="0.45">
      <c r="A3" s="243"/>
      <c r="B3" s="242" t="s">
        <v>43</v>
      </c>
      <c r="C3" s="460"/>
      <c r="D3" s="111"/>
      <c r="E3" s="107"/>
      <c r="F3" s="107"/>
      <c r="G3" s="107"/>
      <c r="H3" s="107"/>
      <c r="I3" s="107"/>
      <c r="J3" s="107"/>
      <c r="K3" s="107"/>
      <c r="L3" s="107"/>
      <c r="M3" s="107"/>
      <c r="N3" s="107"/>
      <c r="O3" s="107"/>
      <c r="P3" s="107"/>
      <c r="Q3" s="107"/>
      <c r="R3" s="107"/>
      <c r="S3" s="107"/>
      <c r="T3" s="107"/>
      <c r="U3" s="107"/>
      <c r="V3" s="107"/>
      <c r="W3" s="107"/>
      <c r="X3" s="107"/>
      <c r="Y3" s="107"/>
      <c r="Z3" s="107"/>
      <c r="AA3" s="107"/>
      <c r="AB3" s="107"/>
      <c r="AC3" s="107"/>
      <c r="AD3" s="107"/>
      <c r="AE3" s="107"/>
      <c r="AF3" s="239" t="s">
        <v>59</v>
      </c>
    </row>
    <row r="4" spans="1:32" ht="25.5" x14ac:dyDescent="0.35">
      <c r="A4" s="243"/>
      <c r="B4" s="565" t="s">
        <v>679</v>
      </c>
      <c r="C4" s="307">
        <v>5</v>
      </c>
      <c r="D4" s="92">
        <v>9</v>
      </c>
      <c r="E4" s="461"/>
      <c r="F4" s="461">
        <v>9</v>
      </c>
      <c r="G4" s="461">
        <v>9</v>
      </c>
      <c r="H4" s="461">
        <v>3</v>
      </c>
      <c r="I4" s="461"/>
      <c r="J4" s="461"/>
      <c r="K4" s="461"/>
      <c r="L4" s="461"/>
      <c r="M4" s="461"/>
      <c r="N4" s="461"/>
      <c r="O4" s="461"/>
      <c r="P4" s="461"/>
      <c r="Q4" s="461"/>
      <c r="R4" s="461"/>
      <c r="S4" s="461"/>
      <c r="T4" s="461"/>
      <c r="U4" s="461"/>
      <c r="V4" s="461"/>
      <c r="W4" s="461"/>
      <c r="X4" s="461"/>
      <c r="Y4" s="461"/>
      <c r="Z4" s="461"/>
      <c r="AA4" s="461"/>
      <c r="AB4" s="461"/>
      <c r="AC4" s="461"/>
      <c r="AD4" s="461"/>
      <c r="AE4" s="461"/>
      <c r="AF4" s="462"/>
    </row>
    <row r="5" spans="1:32" ht="25.5" x14ac:dyDescent="0.35">
      <c r="A5" s="243"/>
      <c r="B5" s="465" t="s">
        <v>681</v>
      </c>
      <c r="C5" s="463">
        <v>5</v>
      </c>
      <c r="D5" s="92">
        <v>9</v>
      </c>
      <c r="E5" s="92"/>
      <c r="F5" s="92">
        <v>9</v>
      </c>
      <c r="G5" s="92">
        <v>3</v>
      </c>
      <c r="H5" s="92">
        <v>1</v>
      </c>
      <c r="I5" s="92">
        <v>9</v>
      </c>
      <c r="J5" s="107"/>
      <c r="K5" s="107"/>
      <c r="L5" s="107"/>
      <c r="M5" s="107"/>
      <c r="N5" s="107"/>
      <c r="O5" s="107"/>
      <c r="P5" s="107"/>
      <c r="Q5" s="107"/>
      <c r="R5" s="107"/>
      <c r="S5" s="107"/>
      <c r="T5" s="107"/>
      <c r="U5" s="107"/>
      <c r="V5" s="107"/>
      <c r="W5" s="107"/>
      <c r="X5" s="107"/>
      <c r="Y5" s="107"/>
      <c r="Z5" s="107"/>
      <c r="AA5" s="107"/>
      <c r="AB5" s="107"/>
      <c r="AC5" s="107"/>
      <c r="AD5" s="107"/>
      <c r="AE5" s="107"/>
      <c r="AF5" s="462"/>
    </row>
    <row r="6" spans="1:32" ht="25.5" x14ac:dyDescent="0.35">
      <c r="A6" s="243"/>
      <c r="B6" s="465" t="s">
        <v>682</v>
      </c>
      <c r="C6" s="463">
        <v>5</v>
      </c>
      <c r="D6" s="92">
        <v>9</v>
      </c>
      <c r="E6" s="92"/>
      <c r="F6" s="92">
        <v>1</v>
      </c>
      <c r="G6" s="92">
        <v>9</v>
      </c>
      <c r="H6" s="92">
        <v>3</v>
      </c>
      <c r="I6" s="92">
        <v>3</v>
      </c>
      <c r="J6" s="107"/>
      <c r="K6" s="107"/>
      <c r="L6" s="107"/>
      <c r="M6" s="107"/>
      <c r="N6" s="107"/>
      <c r="O6" s="107"/>
      <c r="P6" s="107"/>
      <c r="Q6" s="107"/>
      <c r="R6" s="107"/>
      <c r="S6" s="107"/>
      <c r="T6" s="107"/>
      <c r="U6" s="107"/>
      <c r="V6" s="107"/>
      <c r="W6" s="107"/>
      <c r="X6" s="107"/>
      <c r="Y6" s="107"/>
      <c r="Z6" s="107"/>
      <c r="AA6" s="107"/>
      <c r="AB6" s="107"/>
      <c r="AC6" s="107"/>
      <c r="AD6" s="107"/>
      <c r="AE6" s="107"/>
      <c r="AF6" s="462"/>
    </row>
    <row r="7" spans="1:32" ht="25.5" x14ac:dyDescent="0.35">
      <c r="A7" s="243"/>
      <c r="B7" s="465" t="s">
        <v>712</v>
      </c>
      <c r="C7" s="463">
        <v>5</v>
      </c>
      <c r="D7" s="92">
        <v>9</v>
      </c>
      <c r="E7" s="92"/>
      <c r="F7" s="92"/>
      <c r="G7" s="92">
        <v>9</v>
      </c>
      <c r="H7" s="92"/>
      <c r="I7" s="92">
        <v>3</v>
      </c>
      <c r="J7" s="107"/>
      <c r="K7" s="107"/>
      <c r="L7" s="107"/>
      <c r="M7" s="107"/>
      <c r="N7" s="107"/>
      <c r="O7" s="107"/>
      <c r="P7" s="107"/>
      <c r="Q7" s="107"/>
      <c r="R7" s="107"/>
      <c r="S7" s="107"/>
      <c r="T7" s="107"/>
      <c r="U7" s="107"/>
      <c r="V7" s="107"/>
      <c r="W7" s="107"/>
      <c r="X7" s="107"/>
      <c r="Y7" s="107"/>
      <c r="Z7" s="107"/>
      <c r="AA7" s="107"/>
      <c r="AB7" s="107"/>
      <c r="AC7" s="107"/>
      <c r="AD7" s="107"/>
      <c r="AE7" s="107"/>
      <c r="AF7" s="462"/>
    </row>
    <row r="8" spans="1:32" ht="27" x14ac:dyDescent="0.35">
      <c r="A8" s="243"/>
      <c r="B8" s="566" t="s">
        <v>686</v>
      </c>
      <c r="C8" s="463">
        <v>5</v>
      </c>
      <c r="D8" s="92"/>
      <c r="E8" s="92"/>
      <c r="F8" s="92"/>
      <c r="G8" s="92"/>
      <c r="H8" s="92"/>
      <c r="I8" s="92"/>
      <c r="J8" s="107"/>
      <c r="K8" s="107"/>
      <c r="L8" s="107"/>
      <c r="M8" s="107"/>
      <c r="N8" s="107"/>
      <c r="O8" s="107"/>
      <c r="P8" s="107"/>
      <c r="Q8" s="107"/>
      <c r="R8" s="107"/>
      <c r="S8" s="107"/>
      <c r="T8" s="107"/>
      <c r="U8" s="107"/>
      <c r="V8" s="107"/>
      <c r="W8" s="107"/>
      <c r="X8" s="107"/>
      <c r="Y8" s="107"/>
      <c r="Z8" s="107"/>
      <c r="AA8" s="107"/>
      <c r="AB8" s="107"/>
      <c r="AC8" s="107"/>
      <c r="AD8" s="107"/>
      <c r="AE8" s="107"/>
      <c r="AF8" s="462"/>
    </row>
    <row r="9" spans="1:32" ht="27" x14ac:dyDescent="0.35">
      <c r="A9" s="243"/>
      <c r="B9" s="566" t="s">
        <v>687</v>
      </c>
      <c r="C9" s="463">
        <v>5</v>
      </c>
      <c r="D9" s="92"/>
      <c r="E9" s="92"/>
      <c r="F9" s="92"/>
      <c r="G9" s="92"/>
      <c r="H9" s="92"/>
      <c r="I9" s="92"/>
      <c r="J9" s="107"/>
      <c r="K9" s="107"/>
      <c r="L9" s="107"/>
      <c r="M9" s="107"/>
      <c r="N9" s="107"/>
      <c r="O9" s="107"/>
      <c r="P9" s="107"/>
      <c r="Q9" s="107"/>
      <c r="R9" s="107"/>
      <c r="S9" s="107"/>
      <c r="T9" s="107"/>
      <c r="U9" s="107"/>
      <c r="V9" s="107"/>
      <c r="W9" s="107"/>
      <c r="X9" s="107"/>
      <c r="Y9" s="107"/>
      <c r="Z9" s="107"/>
      <c r="AA9" s="107"/>
      <c r="AB9" s="107"/>
      <c r="AC9" s="107"/>
      <c r="AD9" s="107"/>
      <c r="AE9" s="107"/>
      <c r="AF9" s="289"/>
    </row>
    <row r="10" spans="1:32" ht="25.5" x14ac:dyDescent="0.35">
      <c r="A10" s="243"/>
      <c r="B10" s="466" t="s">
        <v>689</v>
      </c>
      <c r="C10" s="463">
        <v>5</v>
      </c>
      <c r="D10" s="92"/>
      <c r="E10" s="92"/>
      <c r="F10" s="92"/>
      <c r="G10" s="92"/>
      <c r="H10" s="92"/>
      <c r="I10" s="92"/>
      <c r="J10" s="107"/>
      <c r="K10" s="107"/>
      <c r="L10" s="107"/>
      <c r="M10" s="107"/>
      <c r="N10" s="107"/>
      <c r="O10" s="107"/>
      <c r="P10" s="107"/>
      <c r="Q10" s="107"/>
      <c r="R10" s="107"/>
      <c r="S10" s="107"/>
      <c r="T10" s="107"/>
      <c r="U10" s="107"/>
      <c r="V10" s="107"/>
      <c r="W10" s="107"/>
      <c r="X10" s="107"/>
      <c r="Y10" s="107"/>
      <c r="Z10" s="107"/>
      <c r="AA10" s="107"/>
      <c r="AB10" s="107"/>
      <c r="AC10" s="107"/>
      <c r="AD10" s="107"/>
      <c r="AE10" s="107"/>
      <c r="AF10" s="462"/>
    </row>
    <row r="11" spans="1:32" ht="27" x14ac:dyDescent="0.35">
      <c r="A11" s="243"/>
      <c r="B11" s="566" t="s">
        <v>691</v>
      </c>
      <c r="C11" s="463">
        <v>5</v>
      </c>
      <c r="D11" s="92"/>
      <c r="E11" s="92"/>
      <c r="F11" s="92"/>
      <c r="G11" s="92"/>
      <c r="H11" s="92"/>
      <c r="I11" s="92"/>
      <c r="J11" s="107"/>
      <c r="K11" s="107"/>
      <c r="L11" s="107"/>
      <c r="M11" s="107"/>
      <c r="N11" s="107"/>
      <c r="O11" s="107"/>
      <c r="P11" s="107"/>
      <c r="Q11" s="107"/>
      <c r="R11" s="107"/>
      <c r="S11" s="107"/>
      <c r="T11" s="107"/>
      <c r="U11" s="107"/>
      <c r="V11" s="107"/>
      <c r="W11" s="107"/>
      <c r="X11" s="107"/>
      <c r="Y11" s="107"/>
      <c r="Z11" s="107"/>
      <c r="AA11" s="107"/>
      <c r="AB11" s="107"/>
      <c r="AC11" s="107"/>
      <c r="AD11" s="107"/>
      <c r="AE11" s="107"/>
      <c r="AF11" s="462"/>
    </row>
    <row r="12" spans="1:32" ht="27" x14ac:dyDescent="0.35">
      <c r="A12" s="243"/>
      <c r="B12" s="566" t="s">
        <v>692</v>
      </c>
      <c r="C12" s="307">
        <v>5</v>
      </c>
      <c r="D12" s="92"/>
      <c r="E12" s="461"/>
      <c r="F12" s="461"/>
      <c r="G12" s="461"/>
      <c r="H12" s="461"/>
      <c r="I12" s="461"/>
      <c r="J12" s="464"/>
      <c r="K12" s="464"/>
      <c r="L12" s="464"/>
      <c r="M12" s="464"/>
      <c r="N12" s="464"/>
      <c r="O12" s="464"/>
      <c r="P12" s="464"/>
      <c r="Q12" s="464"/>
      <c r="R12" s="464"/>
      <c r="S12" s="464"/>
      <c r="T12" s="464"/>
      <c r="U12" s="464"/>
      <c r="V12" s="464"/>
      <c r="W12" s="464"/>
      <c r="X12" s="464"/>
      <c r="Y12" s="464"/>
      <c r="Z12" s="464"/>
      <c r="AA12" s="464"/>
      <c r="AB12" s="464"/>
      <c r="AC12" s="464"/>
      <c r="AD12" s="464"/>
      <c r="AE12" s="464"/>
      <c r="AF12" s="462"/>
    </row>
    <row r="13" spans="1:32" ht="40.5" x14ac:dyDescent="0.35">
      <c r="A13" s="243"/>
      <c r="B13" s="566" t="s">
        <v>693</v>
      </c>
      <c r="C13" s="463">
        <v>5</v>
      </c>
      <c r="D13" s="92">
        <v>9</v>
      </c>
      <c r="E13" s="92"/>
      <c r="F13" s="92">
        <v>9</v>
      </c>
      <c r="G13" s="92"/>
      <c r="H13" s="92">
        <v>9</v>
      </c>
      <c r="I13" s="92">
        <v>9</v>
      </c>
      <c r="J13" s="107"/>
      <c r="K13" s="107"/>
      <c r="L13" s="107"/>
      <c r="M13" s="107"/>
      <c r="N13" s="107"/>
      <c r="O13" s="107"/>
      <c r="P13" s="107"/>
      <c r="Q13" s="107"/>
      <c r="R13" s="107"/>
      <c r="S13" s="107"/>
      <c r="T13" s="107"/>
      <c r="U13" s="107"/>
      <c r="V13" s="107"/>
      <c r="W13" s="107"/>
      <c r="X13" s="107"/>
      <c r="Y13" s="107"/>
      <c r="Z13" s="107"/>
      <c r="AA13" s="107"/>
      <c r="AB13" s="107"/>
      <c r="AC13" s="107"/>
      <c r="AD13" s="107"/>
      <c r="AE13" s="107"/>
      <c r="AF13" s="462"/>
    </row>
    <row r="14" spans="1:32" ht="40.5" x14ac:dyDescent="0.35">
      <c r="A14" s="243"/>
      <c r="B14" s="566" t="s">
        <v>713</v>
      </c>
      <c r="C14" s="463">
        <v>5</v>
      </c>
      <c r="D14" s="586"/>
      <c r="E14" s="92"/>
      <c r="F14" s="92"/>
      <c r="G14" s="92"/>
      <c r="H14" s="92"/>
      <c r="I14" s="92"/>
      <c r="J14" s="107"/>
      <c r="K14" s="107"/>
      <c r="L14" s="107"/>
      <c r="M14" s="107"/>
      <c r="N14" s="107"/>
      <c r="O14" s="107"/>
      <c r="P14" s="107"/>
      <c r="Q14" s="107"/>
      <c r="R14" s="107"/>
      <c r="S14" s="107"/>
      <c r="T14" s="107"/>
      <c r="U14" s="107"/>
      <c r="V14" s="107"/>
      <c r="W14" s="107"/>
      <c r="X14" s="107"/>
      <c r="Y14" s="107"/>
      <c r="Z14" s="107"/>
      <c r="AA14" s="107"/>
      <c r="AB14" s="107"/>
      <c r="AC14" s="107"/>
      <c r="AD14" s="107"/>
      <c r="AE14" s="107"/>
      <c r="AF14" s="462"/>
    </row>
    <row r="15" spans="1:32" ht="27" x14ac:dyDescent="0.35">
      <c r="A15" s="243"/>
      <c r="B15" s="566" t="s">
        <v>698</v>
      </c>
      <c r="C15" s="463">
        <v>5</v>
      </c>
      <c r="D15" s="586"/>
      <c r="E15" s="92"/>
      <c r="F15" s="92"/>
      <c r="G15" s="92"/>
      <c r="H15" s="92"/>
      <c r="I15" s="92"/>
      <c r="J15" s="107"/>
      <c r="K15" s="107"/>
      <c r="L15" s="107"/>
      <c r="M15" s="107"/>
      <c r="N15" s="107"/>
      <c r="O15" s="107"/>
      <c r="P15" s="107"/>
      <c r="Q15" s="107"/>
      <c r="R15" s="107"/>
      <c r="S15" s="107"/>
      <c r="T15" s="107"/>
      <c r="U15" s="107"/>
      <c r="V15" s="107"/>
      <c r="W15" s="107"/>
      <c r="X15" s="107"/>
      <c r="Y15" s="107"/>
      <c r="Z15" s="107"/>
      <c r="AA15" s="107"/>
      <c r="AB15" s="107"/>
      <c r="AC15" s="107"/>
      <c r="AD15" s="107"/>
      <c r="AE15" s="107"/>
      <c r="AF15" s="462"/>
    </row>
    <row r="16" spans="1:32" ht="27" x14ac:dyDescent="0.35">
      <c r="A16" s="243"/>
      <c r="B16" s="566" t="s">
        <v>699</v>
      </c>
      <c r="C16" s="463">
        <v>5</v>
      </c>
      <c r="D16" s="586"/>
      <c r="E16" s="92"/>
      <c r="F16" s="92"/>
      <c r="G16" s="92"/>
      <c r="H16" s="92"/>
      <c r="I16" s="92"/>
      <c r="J16" s="107"/>
      <c r="K16" s="107"/>
      <c r="L16" s="107"/>
      <c r="M16" s="107"/>
      <c r="N16" s="107"/>
      <c r="O16" s="107"/>
      <c r="P16" s="107"/>
      <c r="Q16" s="107"/>
      <c r="R16" s="107"/>
      <c r="S16" s="107"/>
      <c r="T16" s="107"/>
      <c r="U16" s="107"/>
      <c r="V16" s="107"/>
      <c r="W16" s="107"/>
      <c r="X16" s="107"/>
      <c r="Y16" s="107"/>
      <c r="Z16" s="107"/>
      <c r="AA16" s="107"/>
      <c r="AB16" s="107"/>
      <c r="AC16" s="107"/>
      <c r="AD16" s="107"/>
      <c r="AE16" s="107"/>
      <c r="AF16" s="462"/>
    </row>
    <row r="17" spans="1:61" ht="27" x14ac:dyDescent="0.35">
      <c r="A17" s="243"/>
      <c r="B17" s="566" t="s">
        <v>700</v>
      </c>
      <c r="C17" s="463">
        <v>5</v>
      </c>
      <c r="D17" s="92">
        <v>9</v>
      </c>
      <c r="E17" s="92"/>
      <c r="F17" s="92">
        <v>9</v>
      </c>
      <c r="G17" s="92">
        <v>9</v>
      </c>
      <c r="H17" s="92">
        <v>9</v>
      </c>
      <c r="I17" s="92">
        <v>9</v>
      </c>
      <c r="J17" s="107"/>
      <c r="K17" s="107"/>
      <c r="L17" s="107"/>
      <c r="M17" s="107"/>
      <c r="N17" s="107"/>
      <c r="O17" s="107"/>
      <c r="P17" s="107"/>
      <c r="Q17" s="107"/>
      <c r="R17" s="107"/>
      <c r="S17" s="107"/>
      <c r="T17" s="107"/>
      <c r="U17" s="107"/>
      <c r="V17" s="107"/>
      <c r="W17" s="107"/>
      <c r="X17" s="107"/>
      <c r="Y17" s="107"/>
      <c r="Z17" s="107"/>
      <c r="AA17" s="107"/>
      <c r="AB17" s="107"/>
      <c r="AC17" s="107"/>
      <c r="AD17" s="107"/>
      <c r="AE17" s="107"/>
      <c r="AF17" s="462"/>
    </row>
    <row r="18" spans="1:61" ht="27" x14ac:dyDescent="0.35">
      <c r="A18" s="243"/>
      <c r="B18" s="566" t="s">
        <v>701</v>
      </c>
      <c r="C18" s="463">
        <v>5</v>
      </c>
      <c r="D18" s="92"/>
      <c r="E18" s="92"/>
      <c r="F18" s="92"/>
      <c r="G18" s="92"/>
      <c r="H18" s="92"/>
      <c r="I18" s="106"/>
      <c r="J18" s="107"/>
      <c r="K18" s="107"/>
      <c r="L18" s="107"/>
      <c r="M18" s="107"/>
      <c r="N18" s="107"/>
      <c r="O18" s="107"/>
      <c r="P18" s="107"/>
      <c r="Q18" s="107"/>
      <c r="R18" s="107"/>
      <c r="S18" s="107"/>
      <c r="T18" s="107"/>
      <c r="U18" s="107"/>
      <c r="V18" s="107"/>
      <c r="W18" s="107"/>
      <c r="X18" s="107"/>
      <c r="Y18" s="107"/>
      <c r="Z18" s="107"/>
      <c r="AA18" s="107"/>
      <c r="AB18" s="107"/>
      <c r="AC18" s="107"/>
      <c r="AD18" s="107"/>
      <c r="AE18" s="107"/>
      <c r="AF18" s="289"/>
    </row>
    <row r="19" spans="1:61" ht="27" x14ac:dyDescent="0.35">
      <c r="A19" s="243"/>
      <c r="B19" s="566" t="s">
        <v>702</v>
      </c>
      <c r="C19" s="463">
        <v>5</v>
      </c>
      <c r="D19" s="92"/>
      <c r="E19" s="92"/>
      <c r="F19" s="92"/>
      <c r="G19" s="92"/>
      <c r="H19" s="92"/>
      <c r="I19" s="92"/>
      <c r="J19" s="107"/>
      <c r="K19" s="107"/>
      <c r="L19" s="107"/>
      <c r="M19" s="107"/>
      <c r="N19" s="107"/>
      <c r="O19" s="107"/>
      <c r="P19" s="107"/>
      <c r="Q19" s="107"/>
      <c r="R19" s="107"/>
      <c r="S19" s="107"/>
      <c r="T19" s="107"/>
      <c r="U19" s="107"/>
      <c r="V19" s="107"/>
      <c r="W19" s="107"/>
      <c r="X19" s="107"/>
      <c r="Y19" s="107"/>
      <c r="Z19" s="107"/>
      <c r="AA19" s="107"/>
      <c r="AB19" s="107"/>
      <c r="AC19" s="107"/>
      <c r="AD19" s="107"/>
      <c r="AE19" s="107"/>
      <c r="AF19" s="462"/>
    </row>
    <row r="20" spans="1:61" ht="27" x14ac:dyDescent="0.35">
      <c r="A20" s="243"/>
      <c r="B20" s="566" t="s">
        <v>703</v>
      </c>
      <c r="C20" s="307">
        <v>5</v>
      </c>
      <c r="D20" s="92"/>
      <c r="E20" s="92"/>
      <c r="F20" s="92"/>
      <c r="G20" s="92"/>
      <c r="H20" s="92"/>
      <c r="I20" s="92"/>
      <c r="J20" s="107"/>
      <c r="K20" s="107"/>
      <c r="L20" s="107"/>
      <c r="M20" s="464"/>
      <c r="N20" s="464"/>
      <c r="O20" s="464"/>
      <c r="P20" s="464"/>
      <c r="Q20" s="464"/>
      <c r="R20" s="464"/>
      <c r="S20" s="464"/>
      <c r="T20" s="464"/>
      <c r="U20" s="464"/>
      <c r="V20" s="464"/>
      <c r="W20" s="464"/>
      <c r="X20" s="464"/>
      <c r="Y20" s="464"/>
      <c r="Z20" s="464"/>
      <c r="AA20" s="464"/>
      <c r="AB20" s="464"/>
      <c r="AC20" s="464"/>
      <c r="AD20" s="464"/>
      <c r="AE20" s="464"/>
      <c r="AF20" s="462"/>
    </row>
    <row r="21" spans="1:61" ht="27" x14ac:dyDescent="0.35">
      <c r="A21" s="243"/>
      <c r="B21" s="566" t="s">
        <v>706</v>
      </c>
      <c r="C21" s="463">
        <v>5</v>
      </c>
      <c r="D21" s="586"/>
      <c r="E21" s="92"/>
      <c r="F21" s="92"/>
      <c r="G21" s="92"/>
      <c r="H21" s="92"/>
      <c r="I21" s="92"/>
      <c r="J21" s="107"/>
      <c r="K21" s="107"/>
      <c r="L21" s="107"/>
      <c r="M21" s="107"/>
      <c r="N21" s="107"/>
      <c r="O21" s="107"/>
      <c r="P21" s="107"/>
      <c r="Q21" s="107"/>
      <c r="R21" s="107"/>
      <c r="S21" s="107"/>
      <c r="T21" s="107"/>
      <c r="U21" s="107"/>
      <c r="V21" s="107"/>
      <c r="W21" s="107"/>
      <c r="X21" s="107"/>
      <c r="Y21" s="107"/>
      <c r="Z21" s="107"/>
      <c r="AA21" s="107"/>
      <c r="AB21" s="107"/>
      <c r="AC21" s="107"/>
      <c r="AD21" s="107"/>
      <c r="AE21" s="107"/>
      <c r="AF21" s="462"/>
    </row>
    <row r="22" spans="1:61" ht="27" x14ac:dyDescent="0.35">
      <c r="A22" s="243"/>
      <c r="B22" s="566" t="s">
        <v>707</v>
      </c>
      <c r="C22" s="463">
        <v>5</v>
      </c>
      <c r="D22" s="92">
        <v>9</v>
      </c>
      <c r="E22" s="92"/>
      <c r="F22" s="92"/>
      <c r="G22" s="92"/>
      <c r="H22" s="92"/>
      <c r="I22" s="92">
        <v>9</v>
      </c>
      <c r="J22" s="107"/>
      <c r="K22" s="107"/>
      <c r="L22" s="107"/>
      <c r="M22" s="107"/>
      <c r="N22" s="107"/>
      <c r="O22" s="107"/>
      <c r="P22" s="107"/>
      <c r="Q22" s="107"/>
      <c r="R22" s="107"/>
      <c r="S22" s="107"/>
      <c r="T22" s="107"/>
      <c r="U22" s="107"/>
      <c r="V22" s="107"/>
      <c r="W22" s="107"/>
      <c r="X22" s="107"/>
      <c r="Y22" s="107"/>
      <c r="Z22" s="107"/>
      <c r="AA22" s="107"/>
      <c r="AB22" s="107"/>
      <c r="AC22" s="107"/>
      <c r="AD22" s="107"/>
      <c r="AE22" s="107"/>
      <c r="AF22" s="462"/>
    </row>
    <row r="23" spans="1:61" ht="27.4" thickBot="1" x14ac:dyDescent="0.4">
      <c r="A23" s="243"/>
      <c r="B23" s="567" t="s">
        <v>708</v>
      </c>
      <c r="C23" s="463">
        <v>5</v>
      </c>
      <c r="D23" s="92">
        <v>3</v>
      </c>
      <c r="E23" s="92"/>
      <c r="F23" s="92"/>
      <c r="G23" s="92"/>
      <c r="H23" s="92"/>
      <c r="I23" s="92">
        <v>9</v>
      </c>
      <c r="J23" s="107"/>
      <c r="K23" s="107"/>
      <c r="L23" s="107"/>
      <c r="M23" s="107"/>
      <c r="N23" s="107"/>
      <c r="O23" s="107"/>
      <c r="P23" s="107"/>
      <c r="Q23" s="107"/>
      <c r="R23" s="107"/>
      <c r="S23" s="107"/>
      <c r="T23" s="107"/>
      <c r="U23" s="107"/>
      <c r="V23" s="107"/>
      <c r="W23" s="107"/>
      <c r="X23" s="107"/>
      <c r="Y23" s="107"/>
      <c r="Z23" s="107"/>
      <c r="AA23" s="107"/>
      <c r="AB23" s="107"/>
      <c r="AC23" s="107"/>
      <c r="AD23" s="107"/>
      <c r="AE23" s="107"/>
      <c r="AF23" s="289"/>
    </row>
    <row r="24" spans="1:61" x14ac:dyDescent="0.35">
      <c r="A24" s="243"/>
      <c r="B24" s="465"/>
      <c r="C24" s="463">
        <v>5</v>
      </c>
      <c r="D24" s="107"/>
      <c r="E24" s="107"/>
      <c r="F24" s="107"/>
      <c r="G24" s="107"/>
      <c r="H24" s="107"/>
      <c r="I24" s="107"/>
      <c r="J24" s="107"/>
      <c r="K24" s="107"/>
      <c r="L24" s="107"/>
      <c r="M24" s="107"/>
      <c r="N24" s="107"/>
      <c r="O24" s="107"/>
      <c r="P24" s="107"/>
      <c r="Q24" s="107"/>
      <c r="R24" s="107"/>
      <c r="S24" s="107"/>
      <c r="T24" s="107"/>
      <c r="U24" s="107"/>
      <c r="V24" s="107"/>
      <c r="W24" s="107"/>
      <c r="X24" s="107"/>
      <c r="Y24" s="107"/>
      <c r="Z24" s="107"/>
      <c r="AA24" s="107"/>
      <c r="AB24" s="107"/>
      <c r="AC24" s="107"/>
      <c r="AD24" s="107"/>
      <c r="AE24" s="107"/>
      <c r="AF24" s="462"/>
    </row>
    <row r="25" spans="1:61" x14ac:dyDescent="0.35">
      <c r="A25" s="243"/>
      <c r="B25" s="466"/>
      <c r="C25" s="463">
        <v>5</v>
      </c>
      <c r="D25" s="107"/>
      <c r="E25" s="107"/>
      <c r="F25" s="107"/>
      <c r="G25" s="107"/>
      <c r="H25" s="107"/>
      <c r="I25" s="107"/>
      <c r="J25" s="107"/>
      <c r="K25" s="107"/>
      <c r="L25" s="107"/>
      <c r="M25" s="107"/>
      <c r="N25" s="107"/>
      <c r="O25" s="107"/>
      <c r="P25" s="107"/>
      <c r="Q25" s="107"/>
      <c r="R25" s="107"/>
      <c r="S25" s="107"/>
      <c r="T25" s="107"/>
      <c r="U25" s="107"/>
      <c r="V25" s="107"/>
      <c r="W25" s="107"/>
      <c r="X25" s="107"/>
      <c r="Y25" s="107"/>
      <c r="Z25" s="107"/>
      <c r="AA25" s="107"/>
      <c r="AB25" s="107"/>
      <c r="AC25" s="107"/>
      <c r="AD25" s="107"/>
      <c r="AE25" s="107"/>
      <c r="AF25" s="462"/>
    </row>
    <row r="26" spans="1:61" ht="13.15" x14ac:dyDescent="0.35">
      <c r="A26" s="243"/>
      <c r="B26" s="467"/>
      <c r="C26" s="307">
        <v>5</v>
      </c>
      <c r="D26" s="107"/>
      <c r="E26" s="464"/>
      <c r="F26" s="464"/>
      <c r="G26" s="464"/>
      <c r="H26" s="464"/>
      <c r="I26" s="464"/>
      <c r="J26" s="464"/>
      <c r="K26" s="464"/>
      <c r="L26" s="464"/>
      <c r="M26" s="464"/>
      <c r="N26" s="464"/>
      <c r="O26" s="464"/>
      <c r="P26" s="464"/>
      <c r="Q26" s="464"/>
      <c r="R26" s="464"/>
      <c r="S26" s="464"/>
      <c r="T26" s="464"/>
      <c r="U26" s="464"/>
      <c r="V26" s="464"/>
      <c r="W26" s="464"/>
      <c r="X26" s="464"/>
      <c r="Y26" s="464"/>
      <c r="Z26" s="464"/>
      <c r="AA26" s="464"/>
      <c r="AB26" s="464"/>
      <c r="AC26" s="464"/>
      <c r="AD26" s="464"/>
      <c r="AE26" s="464"/>
      <c r="AF26" s="462"/>
    </row>
    <row r="27" spans="1:61" ht="13.5" x14ac:dyDescent="0.35">
      <c r="A27" s="243"/>
      <c r="B27" s="468"/>
      <c r="C27" s="463">
        <v>5</v>
      </c>
      <c r="D27" s="107"/>
      <c r="E27" s="107"/>
      <c r="F27" s="107"/>
      <c r="G27" s="107"/>
      <c r="H27" s="107"/>
      <c r="I27" s="107"/>
      <c r="J27" s="107"/>
      <c r="K27" s="107"/>
      <c r="L27" s="107"/>
      <c r="M27" s="107"/>
      <c r="N27" s="107"/>
      <c r="O27" s="107"/>
      <c r="P27" s="107"/>
      <c r="Q27" s="107"/>
      <c r="R27" s="107"/>
      <c r="S27" s="107"/>
      <c r="T27" s="107"/>
      <c r="U27" s="107"/>
      <c r="V27" s="107"/>
      <c r="W27" s="107"/>
      <c r="X27" s="107"/>
      <c r="Y27" s="107"/>
      <c r="Z27" s="107"/>
      <c r="AA27" s="107"/>
      <c r="AB27" s="107"/>
      <c r="AC27" s="107"/>
      <c r="AD27" s="107"/>
      <c r="AE27" s="107"/>
      <c r="AF27" s="462"/>
    </row>
    <row r="28" spans="1:61" ht="13.5" x14ac:dyDescent="0.35">
      <c r="A28" s="243"/>
      <c r="B28" s="468"/>
      <c r="C28" s="463">
        <v>5</v>
      </c>
      <c r="D28" s="15"/>
      <c r="E28" s="15"/>
      <c r="F28" s="15"/>
      <c r="G28" s="15"/>
      <c r="H28" s="15"/>
      <c r="I28" s="15"/>
      <c r="J28" s="15"/>
      <c r="K28" s="15"/>
      <c r="L28" s="15"/>
      <c r="M28" s="15"/>
      <c r="N28" s="15"/>
      <c r="O28" s="15"/>
      <c r="P28" s="15"/>
      <c r="Q28" s="15"/>
      <c r="R28" s="15"/>
      <c r="S28" s="15"/>
      <c r="T28" s="15"/>
      <c r="U28" s="15"/>
      <c r="V28" s="15"/>
      <c r="W28" s="15"/>
      <c r="X28" s="15"/>
      <c r="Y28" s="15"/>
      <c r="Z28" s="15"/>
      <c r="AA28" s="15"/>
      <c r="AB28" s="15"/>
      <c r="AC28" s="15"/>
      <c r="AD28" s="15"/>
      <c r="AE28" s="15"/>
      <c r="AF28" s="464"/>
      <c r="AG28" s="464"/>
      <c r="AH28" s="464"/>
      <c r="AI28" s="464"/>
      <c r="AJ28" s="464"/>
      <c r="AK28" s="464"/>
      <c r="AL28" s="464"/>
      <c r="AM28" s="464"/>
      <c r="AN28" s="464"/>
      <c r="AO28" s="464"/>
      <c r="AP28" s="464"/>
      <c r="AQ28" s="464"/>
      <c r="AR28" s="464"/>
      <c r="AS28" s="464"/>
      <c r="AT28" s="464"/>
      <c r="AU28" s="464"/>
      <c r="AV28" s="464"/>
      <c r="AW28" s="464"/>
      <c r="AX28" s="464"/>
      <c r="AY28" s="464"/>
      <c r="AZ28" s="464"/>
      <c r="BA28" s="464"/>
      <c r="BB28" s="464"/>
      <c r="BC28" s="464"/>
      <c r="BD28" s="464"/>
      <c r="BE28" s="464"/>
      <c r="BF28" s="464"/>
      <c r="BG28" s="464"/>
      <c r="BH28" s="464"/>
      <c r="BI28" s="464"/>
    </row>
    <row r="29" spans="1:61" ht="13.5" x14ac:dyDescent="0.35">
      <c r="A29" s="243"/>
      <c r="B29" s="468"/>
      <c r="C29" s="463">
        <v>5</v>
      </c>
      <c r="D29" s="15"/>
      <c r="E29" s="15"/>
      <c r="F29" s="15"/>
      <c r="G29" s="15"/>
      <c r="H29" s="15"/>
      <c r="I29" s="15"/>
      <c r="J29" s="15"/>
      <c r="K29" s="15"/>
      <c r="L29" s="15"/>
      <c r="M29" s="15"/>
      <c r="N29" s="15"/>
      <c r="O29" s="15"/>
      <c r="P29" s="15"/>
      <c r="Q29" s="15"/>
      <c r="R29" s="15"/>
      <c r="S29" s="15"/>
      <c r="T29" s="15"/>
      <c r="U29" s="15"/>
      <c r="V29" s="15"/>
      <c r="W29" s="15"/>
      <c r="X29" s="15"/>
      <c r="Y29" s="15"/>
      <c r="Z29" s="15"/>
      <c r="AA29" s="15"/>
      <c r="AB29" s="15"/>
      <c r="AC29" s="15"/>
      <c r="AD29" s="15"/>
      <c r="AE29" s="15"/>
      <c r="AF29" s="161"/>
    </row>
    <row r="30" spans="1:61" ht="13.5" x14ac:dyDescent="0.35">
      <c r="A30" s="243"/>
      <c r="B30" s="468"/>
      <c r="C30" s="463">
        <v>5</v>
      </c>
      <c r="D30" s="15"/>
      <c r="E30" s="15"/>
      <c r="F30" s="15"/>
      <c r="G30" s="15"/>
      <c r="H30" s="15"/>
      <c r="I30" s="15"/>
      <c r="J30" s="15"/>
      <c r="K30" s="15"/>
      <c r="L30" s="15"/>
      <c r="M30" s="15"/>
      <c r="N30" s="15"/>
      <c r="O30" s="15"/>
      <c r="P30" s="15"/>
      <c r="Q30" s="15"/>
      <c r="R30" s="15"/>
      <c r="S30" s="15"/>
      <c r="T30" s="15"/>
      <c r="U30" s="15"/>
      <c r="V30" s="15"/>
      <c r="W30" s="15"/>
      <c r="X30" s="15"/>
      <c r="Y30" s="15"/>
      <c r="Z30" s="15"/>
      <c r="AA30" s="15"/>
      <c r="AB30" s="15"/>
      <c r="AC30" s="15"/>
      <c r="AD30" s="15"/>
      <c r="AE30" s="15"/>
      <c r="AF30" s="285"/>
    </row>
    <row r="31" spans="1:61" ht="13.5" x14ac:dyDescent="0.35">
      <c r="A31" s="243"/>
      <c r="B31" s="468"/>
      <c r="C31" s="463">
        <v>5</v>
      </c>
      <c r="D31" s="15"/>
      <c r="E31" s="15"/>
      <c r="F31" s="15"/>
      <c r="G31" s="15"/>
      <c r="H31" s="15"/>
      <c r="I31" s="15"/>
      <c r="J31" s="15"/>
      <c r="K31" s="15"/>
      <c r="L31" s="15"/>
      <c r="M31" s="15"/>
      <c r="N31" s="15"/>
      <c r="O31" s="15"/>
      <c r="P31" s="15"/>
      <c r="Q31" s="15"/>
      <c r="R31" s="15"/>
      <c r="S31" s="15"/>
      <c r="T31" s="15"/>
      <c r="U31" s="15"/>
      <c r="V31" s="15"/>
      <c r="W31" s="15"/>
      <c r="X31" s="15"/>
      <c r="Y31" s="15"/>
      <c r="Z31" s="15"/>
      <c r="AA31" s="15"/>
      <c r="AB31" s="15"/>
      <c r="AC31" s="15"/>
      <c r="AD31" s="15"/>
      <c r="AE31" s="15"/>
      <c r="AF31" s="161"/>
    </row>
    <row r="32" spans="1:61" ht="13.15" x14ac:dyDescent="0.35">
      <c r="A32" s="243"/>
      <c r="B32" s="467"/>
      <c r="C32" s="307">
        <v>5</v>
      </c>
      <c r="D32" s="107"/>
      <c r="E32" s="464"/>
      <c r="F32" s="464"/>
      <c r="G32" s="464"/>
      <c r="H32" s="464"/>
      <c r="I32" s="464"/>
      <c r="J32" s="464"/>
      <c r="K32" s="464"/>
      <c r="L32" s="464"/>
      <c r="M32" s="464"/>
      <c r="N32" s="464"/>
      <c r="O32" s="464"/>
      <c r="P32" s="464"/>
      <c r="Q32" s="464"/>
      <c r="R32" s="464"/>
      <c r="S32" s="464"/>
      <c r="T32" s="464"/>
      <c r="U32" s="464"/>
      <c r="V32" s="464"/>
      <c r="W32" s="464"/>
      <c r="X32" s="464"/>
      <c r="Y32" s="464"/>
      <c r="Z32" s="464"/>
      <c r="AA32" s="464"/>
      <c r="AB32" s="464"/>
      <c r="AC32" s="464"/>
      <c r="AD32" s="464"/>
      <c r="AE32" s="464"/>
      <c r="AF32" s="285"/>
    </row>
    <row r="33" spans="1:32" ht="13.5" x14ac:dyDescent="0.35">
      <c r="A33" s="243"/>
      <c r="B33" s="468"/>
      <c r="C33" s="463">
        <v>5</v>
      </c>
      <c r="D33" s="15"/>
      <c r="E33" s="15"/>
      <c r="F33" s="15"/>
      <c r="G33" s="15"/>
      <c r="H33" s="15"/>
      <c r="I33" s="15"/>
      <c r="J33" s="15"/>
      <c r="K33" s="15"/>
      <c r="L33" s="15"/>
      <c r="M33" s="15"/>
      <c r="N33" s="15"/>
      <c r="O33" s="15"/>
      <c r="P33" s="15"/>
      <c r="Q33" s="15"/>
      <c r="R33" s="15"/>
      <c r="S33" s="15"/>
      <c r="T33" s="15"/>
      <c r="U33" s="15"/>
      <c r="V33" s="15"/>
      <c r="W33" s="15"/>
      <c r="X33" s="15"/>
      <c r="Y33" s="15"/>
      <c r="Z33" s="15"/>
      <c r="AA33" s="15"/>
      <c r="AB33" s="15"/>
      <c r="AC33" s="15"/>
      <c r="AD33" s="15"/>
      <c r="AE33" s="15"/>
      <c r="AF33" s="285"/>
    </row>
    <row r="34" spans="1:32" ht="13.5" x14ac:dyDescent="0.35">
      <c r="A34" s="243"/>
      <c r="B34" s="468"/>
      <c r="C34" s="463">
        <v>5</v>
      </c>
      <c r="D34" s="15"/>
      <c r="E34" s="15"/>
      <c r="F34" s="15"/>
      <c r="G34" s="15"/>
      <c r="H34" s="15"/>
      <c r="I34" s="15"/>
      <c r="J34" s="15"/>
      <c r="K34" s="15"/>
      <c r="L34" s="15"/>
      <c r="M34" s="15"/>
      <c r="N34" s="15"/>
      <c r="O34" s="15"/>
      <c r="P34" s="15"/>
      <c r="Q34" s="15"/>
      <c r="R34" s="15"/>
      <c r="S34" s="15"/>
      <c r="T34" s="15"/>
      <c r="U34" s="15"/>
      <c r="V34" s="15"/>
      <c r="W34" s="15"/>
      <c r="X34" s="15"/>
      <c r="Y34" s="15"/>
      <c r="Z34" s="15"/>
      <c r="AA34" s="15"/>
      <c r="AB34" s="15"/>
      <c r="AC34" s="15"/>
      <c r="AD34" s="15"/>
      <c r="AE34" s="15"/>
      <c r="AF34" s="285"/>
    </row>
    <row r="35" spans="1:32" ht="13.5" x14ac:dyDescent="0.35">
      <c r="A35" s="243"/>
      <c r="B35" s="468"/>
      <c r="C35" s="463">
        <v>5</v>
      </c>
      <c r="D35" s="15"/>
      <c r="E35" s="15"/>
      <c r="F35" s="15"/>
      <c r="G35" s="15"/>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61"/>
    </row>
    <row r="36" spans="1:32" ht="13.5" x14ac:dyDescent="0.35">
      <c r="A36" s="243"/>
      <c r="B36" s="468"/>
      <c r="C36" s="463">
        <v>5</v>
      </c>
      <c r="D36" s="15"/>
      <c r="E36" s="15"/>
      <c r="F36" s="15"/>
      <c r="G36" s="15"/>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61"/>
    </row>
    <row r="37" spans="1:32" ht="13.5" x14ac:dyDescent="0.35">
      <c r="A37" s="243"/>
      <c r="B37" s="468"/>
      <c r="C37" s="463">
        <v>5</v>
      </c>
      <c r="D37" s="15"/>
      <c r="E37" s="15"/>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61"/>
    </row>
    <row r="38" spans="1:32" ht="13.5" x14ac:dyDescent="0.35">
      <c r="A38" s="243"/>
      <c r="B38" s="468"/>
      <c r="C38" s="463">
        <v>5</v>
      </c>
      <c r="D38" s="15"/>
      <c r="E38" s="15"/>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5"/>
      <c r="AF38" s="161"/>
    </row>
    <row r="39" spans="1:32" ht="13.5" x14ac:dyDescent="0.35">
      <c r="A39" s="243"/>
      <c r="B39" s="468"/>
      <c r="C39" s="463">
        <v>5</v>
      </c>
      <c r="D39" s="15"/>
      <c r="E39" s="15"/>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61"/>
    </row>
    <row r="40" spans="1:32" x14ac:dyDescent="0.35">
      <c r="A40" s="243"/>
      <c r="B40" s="469"/>
      <c r="C40" s="463">
        <v>5</v>
      </c>
      <c r="D40" s="15"/>
      <c r="E40" s="15"/>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61"/>
    </row>
    <row r="41" spans="1:32" x14ac:dyDescent="0.35">
      <c r="A41" s="243"/>
      <c r="B41" s="469"/>
      <c r="C41" s="463">
        <v>5</v>
      </c>
      <c r="D41" s="15"/>
      <c r="E41" s="15"/>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61"/>
    </row>
    <row r="42" spans="1:32" x14ac:dyDescent="0.35">
      <c r="A42" s="243"/>
      <c r="B42" s="469"/>
      <c r="C42" s="463">
        <v>5</v>
      </c>
      <c r="D42" s="15"/>
      <c r="E42" s="15"/>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61"/>
    </row>
    <row r="43" spans="1:32" x14ac:dyDescent="0.35">
      <c r="A43" s="243"/>
      <c r="B43" s="469"/>
      <c r="C43" s="463">
        <v>5</v>
      </c>
      <c r="D43" s="106"/>
      <c r="E43" s="106"/>
      <c r="F43" s="106"/>
      <c r="G43" s="106"/>
      <c r="H43" s="106"/>
      <c r="I43" s="106"/>
      <c r="J43" s="106"/>
      <c r="K43" s="106"/>
      <c r="L43" s="106"/>
      <c r="M43" s="106"/>
      <c r="N43" s="106"/>
      <c r="O43" s="106"/>
      <c r="P43" s="106"/>
      <c r="Q43" s="106"/>
      <c r="R43" s="106"/>
      <c r="S43" s="106"/>
      <c r="T43" s="106"/>
      <c r="U43" s="106"/>
      <c r="V43" s="106"/>
      <c r="W43" s="106"/>
      <c r="X43" s="106"/>
      <c r="Y43" s="106"/>
      <c r="Z43" s="106"/>
      <c r="AA43" s="106"/>
      <c r="AB43" s="106"/>
      <c r="AC43" s="106"/>
      <c r="AD43" s="106"/>
      <c r="AE43" s="106"/>
      <c r="AF43" s="161"/>
    </row>
    <row r="44" spans="1:32" x14ac:dyDescent="0.35">
      <c r="A44" s="243"/>
      <c r="B44" s="469"/>
      <c r="C44" s="463">
        <v>5</v>
      </c>
      <c r="D44" s="15"/>
      <c r="E44" s="15"/>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5"/>
      <c r="AF44" s="161"/>
    </row>
    <row r="45" spans="1:32" x14ac:dyDescent="0.35">
      <c r="A45" s="243"/>
      <c r="B45" s="469"/>
      <c r="C45" s="463">
        <v>5</v>
      </c>
      <c r="D45" s="112"/>
      <c r="E45" s="15"/>
      <c r="F45" s="15"/>
      <c r="G45" s="15"/>
      <c r="H45" s="15"/>
      <c r="I45" s="15"/>
      <c r="J45" s="15"/>
      <c r="K45" s="15"/>
      <c r="L45" s="15"/>
      <c r="M45" s="15"/>
      <c r="N45" s="15"/>
      <c r="O45" s="15"/>
      <c r="P45" s="15"/>
      <c r="Q45" s="15"/>
      <c r="R45" s="15"/>
      <c r="S45" s="15"/>
      <c r="T45" s="15"/>
      <c r="U45" s="15"/>
      <c r="V45" s="15"/>
      <c r="W45" s="15"/>
      <c r="X45" s="15"/>
      <c r="Y45" s="15"/>
      <c r="Z45" s="15"/>
      <c r="AA45" s="15"/>
      <c r="AB45" s="15"/>
      <c r="AC45" s="15"/>
      <c r="AD45" s="15"/>
      <c r="AE45" s="15"/>
      <c r="AF45" s="161"/>
    </row>
    <row r="46" spans="1:32" x14ac:dyDescent="0.35">
      <c r="A46" s="243"/>
      <c r="B46" s="469"/>
      <c r="C46" s="463">
        <v>5</v>
      </c>
      <c r="D46" s="112"/>
      <c r="E46" s="15"/>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61"/>
    </row>
    <row r="47" spans="1:32" x14ac:dyDescent="0.35">
      <c r="A47" s="243"/>
      <c r="B47" s="469"/>
      <c r="C47" s="463">
        <v>5</v>
      </c>
      <c r="D47" s="112"/>
      <c r="E47" s="15"/>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61"/>
    </row>
    <row r="48" spans="1:32" x14ac:dyDescent="0.35">
      <c r="A48" s="243"/>
      <c r="B48" s="469"/>
      <c r="C48" s="463">
        <v>5</v>
      </c>
      <c r="D48" s="112"/>
      <c r="E48" s="15"/>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61"/>
    </row>
    <row r="49" spans="1:32" ht="13.15" thickBot="1" x14ac:dyDescent="0.4">
      <c r="A49" s="243"/>
      <c r="B49" s="469"/>
      <c r="C49" s="470">
        <v>5</v>
      </c>
      <c r="D49" s="119"/>
      <c r="E49" s="120"/>
      <c r="F49" s="120"/>
      <c r="G49" s="120"/>
      <c r="H49" s="120"/>
      <c r="I49" s="120"/>
      <c r="J49" s="120"/>
      <c r="K49" s="120"/>
      <c r="L49" s="120"/>
      <c r="M49" s="120"/>
      <c r="N49" s="120"/>
      <c r="O49" s="120"/>
      <c r="P49" s="120"/>
      <c r="Q49" s="120"/>
      <c r="R49" s="120"/>
      <c r="S49" s="120"/>
      <c r="T49" s="120"/>
      <c r="U49" s="120"/>
      <c r="V49" s="120"/>
      <c r="W49" s="120"/>
      <c r="X49" s="120"/>
      <c r="Y49" s="120"/>
      <c r="Z49" s="120"/>
      <c r="AA49" s="120"/>
      <c r="AB49" s="120"/>
      <c r="AC49" s="120"/>
      <c r="AD49" s="120"/>
      <c r="AE49" s="120"/>
      <c r="AF49" s="161"/>
    </row>
    <row r="50" spans="1:32" x14ac:dyDescent="0.35">
      <c r="B50" s="288"/>
      <c r="C50" s="471"/>
      <c r="D50" s="122">
        <f t="shared" ref="D50:Q50" si="0">SUMPRODUCT($C$3:$C$49,D3:D49)</f>
        <v>330</v>
      </c>
      <c r="E50" s="122">
        <f t="shared" si="0"/>
        <v>0</v>
      </c>
      <c r="F50" s="122">
        <f t="shared" si="0"/>
        <v>185</v>
      </c>
      <c r="G50" s="122">
        <f t="shared" si="0"/>
        <v>195</v>
      </c>
      <c r="H50" s="122">
        <f t="shared" si="0"/>
        <v>125</v>
      </c>
      <c r="I50" s="122">
        <f t="shared" si="0"/>
        <v>255</v>
      </c>
      <c r="J50" s="122">
        <f t="shared" si="0"/>
        <v>0</v>
      </c>
      <c r="K50" s="122">
        <f t="shared" si="0"/>
        <v>0</v>
      </c>
      <c r="L50" s="122">
        <f t="shared" si="0"/>
        <v>0</v>
      </c>
      <c r="M50" s="122">
        <f t="shared" si="0"/>
        <v>0</v>
      </c>
      <c r="N50" s="122">
        <f t="shared" si="0"/>
        <v>0</v>
      </c>
      <c r="O50" s="122">
        <f t="shared" si="0"/>
        <v>0</v>
      </c>
      <c r="P50" s="122">
        <f t="shared" si="0"/>
        <v>0</v>
      </c>
      <c r="Q50" s="122">
        <f t="shared" si="0"/>
        <v>0</v>
      </c>
      <c r="R50" s="122">
        <f>SUMPRODUCT($C$3:$C$49,R3:R49)</f>
        <v>0</v>
      </c>
      <c r="S50" s="122">
        <f>SUMPRODUCT($C$3:$C$49,S3:S49)</f>
        <v>0</v>
      </c>
      <c r="T50" s="122">
        <f>SUMPRODUCT($C$3:$C$49,T3:T49)</f>
        <v>0</v>
      </c>
      <c r="U50" s="122">
        <f>SUMPRODUCT($C$3:$C$49,U3:U49)</f>
        <v>0</v>
      </c>
      <c r="V50" s="122">
        <f t="shared" ref="V50:AE50" si="1">SUMPRODUCT($C$3:$C$49,V3:V49)</f>
        <v>0</v>
      </c>
      <c r="W50" s="122">
        <f t="shared" si="1"/>
        <v>0</v>
      </c>
      <c r="X50" s="122">
        <f t="shared" si="1"/>
        <v>0</v>
      </c>
      <c r="Y50" s="122">
        <f t="shared" si="1"/>
        <v>0</v>
      </c>
      <c r="Z50" s="122">
        <f t="shared" si="1"/>
        <v>0</v>
      </c>
      <c r="AA50" s="122"/>
      <c r="AB50" s="122"/>
      <c r="AC50" s="122"/>
      <c r="AD50" s="122">
        <f t="shared" si="1"/>
        <v>0</v>
      </c>
      <c r="AE50" s="122">
        <f t="shared" si="1"/>
        <v>0</v>
      </c>
    </row>
    <row r="51" spans="1:32" x14ac:dyDescent="0.35">
      <c r="B51" s="114"/>
      <c r="C51" s="472"/>
      <c r="D51" s="63"/>
      <c r="E51" s="63"/>
      <c r="F51" s="63"/>
      <c r="G51" s="63"/>
      <c r="H51" s="63"/>
      <c r="I51" s="63"/>
      <c r="J51" s="63"/>
      <c r="K51" s="63"/>
      <c r="L51" s="63"/>
      <c r="M51" s="63"/>
      <c r="N51" s="63"/>
      <c r="O51" s="63"/>
      <c r="P51" s="63"/>
      <c r="Q51" s="63"/>
      <c r="R51" s="63"/>
      <c r="S51" s="63"/>
      <c r="T51" s="63"/>
      <c r="U51" s="63"/>
      <c r="V51" s="63"/>
      <c r="W51" s="63"/>
      <c r="X51" s="63"/>
      <c r="Y51" s="63"/>
      <c r="Z51" s="63"/>
      <c r="AA51" s="63"/>
      <c r="AB51" s="63"/>
      <c r="AC51" s="63"/>
      <c r="AD51" s="63"/>
      <c r="AE51" s="63"/>
    </row>
    <row r="52" spans="1:32" x14ac:dyDescent="0.35">
      <c r="B52" s="115" t="s">
        <v>6</v>
      </c>
      <c r="C52" s="473"/>
      <c r="D52" s="13"/>
      <c r="E52" s="13"/>
      <c r="F52" s="13"/>
      <c r="G52" s="13"/>
      <c r="H52" s="13"/>
      <c r="I52" s="13"/>
      <c r="J52" s="13"/>
      <c r="K52" s="13"/>
      <c r="L52" s="13"/>
      <c r="M52" s="13"/>
      <c r="N52" s="13"/>
      <c r="O52" s="13"/>
      <c r="P52" s="13"/>
      <c r="Q52" s="13"/>
      <c r="R52" s="13"/>
      <c r="S52" s="13"/>
      <c r="T52" s="13"/>
      <c r="U52" s="13"/>
      <c r="V52" s="13"/>
      <c r="W52" s="13"/>
      <c r="X52" s="13"/>
      <c r="Y52" s="13"/>
      <c r="Z52" s="13"/>
      <c r="AA52" s="13"/>
      <c r="AB52" s="13"/>
      <c r="AC52" s="13"/>
      <c r="AD52" s="13"/>
      <c r="AE52" s="13"/>
    </row>
    <row r="53" spans="1:32" x14ac:dyDescent="0.35">
      <c r="B53" s="115" t="s">
        <v>7</v>
      </c>
      <c r="C53" s="473"/>
      <c r="D53" s="13"/>
      <c r="E53" s="13"/>
      <c r="F53" s="13"/>
      <c r="G53" s="13"/>
      <c r="H53" s="13"/>
      <c r="I53" s="13"/>
      <c r="J53" s="13"/>
      <c r="K53" s="13"/>
      <c r="L53" s="13"/>
      <c r="M53" s="13"/>
      <c r="N53" s="13"/>
      <c r="O53" s="13"/>
      <c r="P53" s="13"/>
      <c r="Q53" s="13"/>
      <c r="R53" s="13"/>
      <c r="S53" s="13"/>
      <c r="T53" s="13"/>
      <c r="U53" s="13"/>
      <c r="V53" s="13"/>
      <c r="W53" s="13"/>
      <c r="X53" s="13"/>
      <c r="Y53" s="13"/>
      <c r="Z53" s="13"/>
      <c r="AA53" s="13"/>
      <c r="AB53" s="13"/>
      <c r="AC53" s="13"/>
      <c r="AD53" s="13"/>
      <c r="AE53" s="13"/>
    </row>
    <row r="54" spans="1:32" ht="13.15" thickBot="1" x14ac:dyDescent="0.4">
      <c r="B54" s="117" t="s">
        <v>8</v>
      </c>
      <c r="C54" s="474"/>
      <c r="D54" s="74"/>
      <c r="E54" s="74"/>
      <c r="F54" s="74"/>
      <c r="G54" s="74"/>
      <c r="H54" s="74"/>
      <c r="I54" s="74"/>
      <c r="J54" s="74"/>
      <c r="K54" s="74"/>
      <c r="L54" s="74"/>
      <c r="M54" s="74"/>
      <c r="N54" s="74"/>
      <c r="O54" s="74"/>
      <c r="P54" s="74"/>
      <c r="Q54" s="74"/>
      <c r="R54" s="74"/>
      <c r="S54" s="74"/>
      <c r="T54" s="74"/>
      <c r="U54" s="74"/>
      <c r="V54" s="74"/>
      <c r="W54" s="74"/>
      <c r="X54" s="74"/>
      <c r="Y54" s="74"/>
      <c r="Z54" s="74"/>
      <c r="AA54" s="74"/>
      <c r="AB54" s="74"/>
      <c r="AC54" s="74"/>
      <c r="AD54" s="74"/>
      <c r="AE54" s="74"/>
    </row>
    <row r="55" spans="1:32" ht="52.9" thickBot="1" x14ac:dyDescent="0.4">
      <c r="B55" s="166" t="s">
        <v>64</v>
      </c>
      <c r="C55" s="475"/>
      <c r="D55" s="234"/>
      <c r="E55" s="236"/>
      <c r="F55" s="476"/>
      <c r="G55" s="237"/>
      <c r="H55" s="476"/>
      <c r="I55" s="476"/>
      <c r="J55" s="476"/>
      <c r="K55" s="476"/>
      <c r="L55" s="476"/>
      <c r="M55" s="476"/>
      <c r="N55" s="476"/>
      <c r="O55" s="476"/>
      <c r="P55" s="476"/>
      <c r="Q55" s="476"/>
      <c r="R55" s="476"/>
      <c r="S55" s="476"/>
      <c r="T55" s="476"/>
      <c r="U55" s="476"/>
      <c r="V55" s="476"/>
      <c r="W55" s="476"/>
      <c r="X55" s="476"/>
      <c r="Y55" s="476"/>
      <c r="Z55" s="476"/>
      <c r="AA55" s="476"/>
      <c r="AB55" s="476"/>
      <c r="AC55" s="476"/>
      <c r="AD55" s="476"/>
      <c r="AE55" s="476"/>
    </row>
    <row r="56" spans="1:32" x14ac:dyDescent="0.35">
      <c r="B56" s="1"/>
    </row>
  </sheetData>
  <conditionalFormatting sqref="D3:D25">
    <cfRule type="cellIs" dxfId="86" priority="1" stopIfTrue="1" operator="equal">
      <formula>1</formula>
    </cfRule>
    <cfRule type="cellIs" dxfId="85" priority="2" stopIfTrue="1" operator="equal">
      <formula>3</formula>
    </cfRule>
    <cfRule type="cellIs" dxfId="84" priority="3" stopIfTrue="1" operator="equal">
      <formula>9</formula>
    </cfRule>
  </conditionalFormatting>
  <conditionalFormatting sqref="D26:AE42">
    <cfRule type="cellIs" dxfId="83" priority="16" stopIfTrue="1" operator="equal">
      <formula>1</formula>
    </cfRule>
    <cfRule type="cellIs" dxfId="82" priority="17" stopIfTrue="1" operator="equal">
      <formula>3</formula>
    </cfRule>
    <cfRule type="cellIs" dxfId="81" priority="18" stopIfTrue="1" operator="equal">
      <formula>9</formula>
    </cfRule>
  </conditionalFormatting>
  <conditionalFormatting sqref="D44:AE49">
    <cfRule type="cellIs" dxfId="80" priority="22" stopIfTrue="1" operator="equal">
      <formula>1</formula>
    </cfRule>
    <cfRule type="cellIs" dxfId="79" priority="23" stopIfTrue="1" operator="equal">
      <formula>3</formula>
    </cfRule>
    <cfRule type="cellIs" dxfId="78" priority="24" stopIfTrue="1" operator="equal">
      <formula>9</formula>
    </cfRule>
  </conditionalFormatting>
  <conditionalFormatting sqref="E18:H18 J18:AE18">
    <cfRule type="cellIs" dxfId="77" priority="46" stopIfTrue="1" operator="equal">
      <formula>1</formula>
    </cfRule>
    <cfRule type="cellIs" dxfId="76" priority="47" stopIfTrue="1" operator="equal">
      <formula>3</formula>
    </cfRule>
    <cfRule type="cellIs" dxfId="75" priority="48" stopIfTrue="1" operator="equal">
      <formula>9</formula>
    </cfRule>
  </conditionalFormatting>
  <conditionalFormatting sqref="E3:AE17">
    <cfRule type="cellIs" dxfId="74" priority="40" stopIfTrue="1" operator="equal">
      <formula>1</formula>
    </cfRule>
    <cfRule type="cellIs" dxfId="73" priority="41" stopIfTrue="1" operator="equal">
      <formula>3</formula>
    </cfRule>
    <cfRule type="cellIs" dxfId="72" priority="42" stopIfTrue="1" operator="equal">
      <formula>9</formula>
    </cfRule>
  </conditionalFormatting>
  <conditionalFormatting sqref="E19:AE25">
    <cfRule type="cellIs" dxfId="71" priority="7" stopIfTrue="1" operator="equal">
      <formula>1</formula>
    </cfRule>
    <cfRule type="cellIs" dxfId="70" priority="8" stopIfTrue="1" operator="equal">
      <formula>3</formula>
    </cfRule>
    <cfRule type="cellIs" dxfId="69" priority="9" stopIfTrue="1" operator="equal">
      <formula>9</formula>
    </cfRule>
  </conditionalFormatting>
  <conditionalFormatting sqref="AH28:BI28">
    <cfRule type="cellIs" dxfId="68" priority="25" stopIfTrue="1" operator="equal">
      <formula>1</formula>
    </cfRule>
    <cfRule type="cellIs" dxfId="67" priority="26" stopIfTrue="1" operator="equal">
      <formula>3</formula>
    </cfRule>
    <cfRule type="cellIs" dxfId="66" priority="27" stopIfTrue="1" operator="equal">
      <formula>9</formula>
    </cfRule>
  </conditionalFormatting>
  <dataValidations count="1">
    <dataValidation allowBlank="1" showInputMessage="1" showErrorMessage="1" prompt="Copy the requirements to the left side of the matrix. Copy functionality to top of matrix. Rank importances 1 -5. Score relationships1,3,9. Capture how muchs as required." sqref="A1" xr:uid="{A8ED665F-48E4-4200-9632-652EE71CC58C}"/>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2" tint="-0.249977111117893"/>
  </sheetPr>
  <dimension ref="A1:BS51"/>
  <sheetViews>
    <sheetView zoomScale="95" zoomScaleNormal="95" workbookViewId="0">
      <pane xSplit="5" ySplit="6" topLeftCell="F16" activePane="bottomRight" state="frozen"/>
      <selection pane="topRight" activeCell="E1" sqref="E1"/>
      <selection pane="bottomLeft" activeCell="A7" sqref="A7"/>
      <selection pane="bottomRight" activeCell="L24" sqref="L24"/>
    </sheetView>
  </sheetViews>
  <sheetFormatPr defaultColWidth="15.796875" defaultRowHeight="12.75" x14ac:dyDescent="0.35"/>
  <cols>
    <col min="1" max="1" width="8" style="191" customWidth="1"/>
    <col min="2" max="2" width="66" style="191" customWidth="1"/>
    <col min="3" max="3" width="32.796875" style="191" customWidth="1"/>
    <col min="4" max="4" width="5.6640625" style="191" customWidth="1"/>
    <col min="5" max="5" width="9.1328125" style="191" customWidth="1"/>
    <col min="6" max="9" width="8.46484375" style="191" customWidth="1"/>
    <col min="10" max="16384" width="15.796875" style="191"/>
  </cols>
  <sheetData>
    <row r="1" spans="1:9" x14ac:dyDescent="0.35">
      <c r="A1" s="283" t="s">
        <v>79</v>
      </c>
    </row>
    <row r="4" spans="1:9" ht="43.5" customHeight="1" x14ac:dyDescent="0.35">
      <c r="B4" s="645" t="str">
        <f xml:space="preserve"> "Project Name: "&amp;'[1]Design Book Title'!C10</f>
        <v>Project Name:  HESH Example for course</v>
      </c>
      <c r="C4" s="645"/>
      <c r="D4" s="645"/>
      <c r="E4" s="645"/>
    </row>
    <row r="5" spans="1:9" ht="16.5" customHeight="1" thickBot="1" x14ac:dyDescent="0.4"/>
    <row r="6" spans="1:9" s="192" customFormat="1" ht="96" customHeight="1" thickBot="1" x14ac:dyDescent="0.4">
      <c r="B6" s="127"/>
      <c r="C6" s="128"/>
      <c r="D6" s="198" t="s">
        <v>63</v>
      </c>
      <c r="E6" s="477" t="s">
        <v>65</v>
      </c>
      <c r="F6" s="478" t="s">
        <v>545</v>
      </c>
      <c r="G6" s="479" t="s">
        <v>546</v>
      </c>
      <c r="H6" s="240" t="s">
        <v>547</v>
      </c>
      <c r="I6" s="241" t="s">
        <v>548</v>
      </c>
    </row>
    <row r="7" spans="1:9" ht="34.5" customHeight="1" thickBot="1" x14ac:dyDescent="0.4">
      <c r="B7" s="480" t="s">
        <v>60</v>
      </c>
      <c r="C7" s="202" t="s">
        <v>62</v>
      </c>
      <c r="D7" s="199"/>
      <c r="E7" s="197"/>
      <c r="F7" s="587"/>
      <c r="G7" s="591"/>
      <c r="H7" s="591"/>
      <c r="I7" s="592"/>
    </row>
    <row r="8" spans="1:9" ht="25.5" x14ac:dyDescent="0.4">
      <c r="B8" s="565" t="s">
        <v>679</v>
      </c>
      <c r="C8" s="483"/>
      <c r="D8" s="217">
        <v>8.0779075764504977</v>
      </c>
      <c r="E8" s="217">
        <v>5</v>
      </c>
      <c r="F8" s="588">
        <v>0</v>
      </c>
      <c r="G8" s="588">
        <v>1</v>
      </c>
      <c r="H8" s="588">
        <v>2</v>
      </c>
      <c r="I8" s="588">
        <v>1</v>
      </c>
    </row>
    <row r="9" spans="1:9" ht="25.5" x14ac:dyDescent="0.4">
      <c r="B9" s="465" t="s">
        <v>681</v>
      </c>
      <c r="C9" s="483"/>
      <c r="D9" s="217">
        <v>9.4884632598129865</v>
      </c>
      <c r="E9" s="217">
        <v>5</v>
      </c>
      <c r="F9" s="589">
        <v>0</v>
      </c>
      <c r="G9" s="589">
        <v>0</v>
      </c>
      <c r="H9" s="589">
        <v>0</v>
      </c>
      <c r="I9" s="589">
        <v>1</v>
      </c>
    </row>
    <row r="10" spans="1:9" ht="25.5" x14ac:dyDescent="0.4">
      <c r="B10" s="465" t="s">
        <v>682</v>
      </c>
      <c r="C10" s="483"/>
      <c r="D10" s="217">
        <v>9.6122737435780898</v>
      </c>
      <c r="E10" s="217">
        <v>5</v>
      </c>
      <c r="F10" s="589">
        <v>0</v>
      </c>
      <c r="G10" s="589">
        <v>1</v>
      </c>
      <c r="H10" s="589">
        <v>1</v>
      </c>
      <c r="I10" s="589">
        <v>2</v>
      </c>
    </row>
    <row r="11" spans="1:9" ht="25.5" x14ac:dyDescent="0.4">
      <c r="B11" s="465" t="s">
        <v>683</v>
      </c>
      <c r="C11" s="483"/>
      <c r="D11" s="217">
        <v>8.3627743719317102</v>
      </c>
      <c r="E11" s="217">
        <v>5</v>
      </c>
      <c r="F11" s="589">
        <v>0</v>
      </c>
      <c r="G11" s="589">
        <v>0</v>
      </c>
      <c r="H11" s="589">
        <v>0</v>
      </c>
      <c r="I11" s="589">
        <v>0</v>
      </c>
    </row>
    <row r="12" spans="1:9" ht="27" x14ac:dyDescent="0.4">
      <c r="B12" s="566" t="s">
        <v>686</v>
      </c>
      <c r="C12" s="483"/>
      <c r="D12" s="217">
        <v>5.2455708049848742</v>
      </c>
      <c r="E12" s="217">
        <v>5</v>
      </c>
      <c r="F12" s="589">
        <v>0</v>
      </c>
      <c r="G12" s="589">
        <v>-1</v>
      </c>
      <c r="H12" s="589">
        <v>-1</v>
      </c>
      <c r="I12" s="589">
        <v>-2</v>
      </c>
    </row>
    <row r="13" spans="1:9" ht="27" x14ac:dyDescent="0.4">
      <c r="B13" s="566" t="s">
        <v>687</v>
      </c>
      <c r="C13" s="483"/>
      <c r="D13" s="217">
        <v>4.6751199009897553</v>
      </c>
      <c r="E13" s="217">
        <v>5</v>
      </c>
      <c r="F13" s="589">
        <v>0</v>
      </c>
      <c r="G13" s="589">
        <v>0</v>
      </c>
      <c r="H13" s="589">
        <v>0</v>
      </c>
      <c r="I13" s="589">
        <v>-1</v>
      </c>
    </row>
    <row r="14" spans="1:9" ht="17.25" x14ac:dyDescent="0.4">
      <c r="B14" s="466" t="s">
        <v>689</v>
      </c>
      <c r="C14" s="483"/>
      <c r="D14" s="217">
        <v>2.8325894131050982</v>
      </c>
      <c r="E14" s="217">
        <v>5</v>
      </c>
      <c r="F14" s="589">
        <v>0</v>
      </c>
      <c r="G14" s="589">
        <v>0</v>
      </c>
      <c r="H14" s="589">
        <v>0</v>
      </c>
      <c r="I14" s="589">
        <v>0</v>
      </c>
    </row>
    <row r="15" spans="1:9" ht="27" x14ac:dyDescent="0.4">
      <c r="B15" s="566" t="s">
        <v>691</v>
      </c>
      <c r="C15" s="483"/>
      <c r="D15" s="217">
        <v>2.0993295942278198</v>
      </c>
      <c r="E15" s="217">
        <v>5</v>
      </c>
      <c r="F15" s="589">
        <v>0</v>
      </c>
      <c r="G15" s="589">
        <v>1</v>
      </c>
      <c r="H15" s="589">
        <v>1</v>
      </c>
      <c r="I15" s="589">
        <v>1</v>
      </c>
    </row>
    <row r="16" spans="1:9" ht="27" x14ac:dyDescent="0.4">
      <c r="B16" s="566" t="s">
        <v>692</v>
      </c>
      <c r="C16" s="483"/>
      <c r="D16" s="217">
        <v>5.7489264758092986</v>
      </c>
      <c r="E16" s="217">
        <v>5</v>
      </c>
      <c r="F16" s="589">
        <v>0</v>
      </c>
      <c r="G16" s="589">
        <v>0</v>
      </c>
      <c r="H16" s="589">
        <v>0</v>
      </c>
      <c r="I16" s="589">
        <v>0</v>
      </c>
    </row>
    <row r="17" spans="2:9" ht="27" x14ac:dyDescent="0.4">
      <c r="B17" s="566" t="s">
        <v>693</v>
      </c>
      <c r="C17" s="483"/>
      <c r="D17" s="217">
        <v>6.7527979409058485</v>
      </c>
      <c r="E17" s="217">
        <v>5</v>
      </c>
      <c r="F17" s="589">
        <v>0</v>
      </c>
      <c r="G17" s="589">
        <v>0</v>
      </c>
      <c r="H17" s="589">
        <v>0</v>
      </c>
      <c r="I17" s="589">
        <v>0</v>
      </c>
    </row>
    <row r="18" spans="2:9" ht="27" x14ac:dyDescent="0.4">
      <c r="B18" s="566" t="s">
        <v>695</v>
      </c>
      <c r="C18" s="483"/>
      <c r="D18" s="217">
        <v>5.5824279836584996</v>
      </c>
      <c r="E18" s="217">
        <v>5</v>
      </c>
      <c r="F18" s="589">
        <v>0</v>
      </c>
      <c r="G18" s="589">
        <v>0</v>
      </c>
      <c r="H18" s="589">
        <v>0</v>
      </c>
      <c r="I18" s="589">
        <v>-1</v>
      </c>
    </row>
    <row r="19" spans="2:9" ht="27" x14ac:dyDescent="0.4">
      <c r="B19" s="566" t="s">
        <v>698</v>
      </c>
      <c r="C19" s="483"/>
      <c r="D19" s="217">
        <v>2.4385526000535531</v>
      </c>
      <c r="E19" s="217">
        <v>5</v>
      </c>
      <c r="F19" s="589">
        <v>0</v>
      </c>
      <c r="G19" s="589">
        <v>2</v>
      </c>
      <c r="H19" s="589">
        <v>2</v>
      </c>
      <c r="I19" s="589">
        <v>-1</v>
      </c>
    </row>
    <row r="20" spans="2:9" ht="17.25" x14ac:dyDescent="0.4">
      <c r="B20" s="566" t="s">
        <v>699</v>
      </c>
      <c r="C20" s="483"/>
      <c r="D20" s="217">
        <v>2.2500057482104618</v>
      </c>
      <c r="E20" s="217">
        <v>5</v>
      </c>
      <c r="F20" s="589">
        <v>0</v>
      </c>
      <c r="G20" s="589">
        <v>0</v>
      </c>
      <c r="H20" s="589">
        <v>0</v>
      </c>
      <c r="I20" s="589">
        <v>-1</v>
      </c>
    </row>
    <row r="21" spans="2:9" ht="17.25" x14ac:dyDescent="0.4">
      <c r="B21" s="566" t="s">
        <v>700</v>
      </c>
      <c r="C21" s="483"/>
      <c r="D21" s="217">
        <v>4.8685751656265364</v>
      </c>
      <c r="E21" s="217">
        <v>5</v>
      </c>
      <c r="F21" s="589">
        <v>0</v>
      </c>
      <c r="G21" s="589">
        <v>0</v>
      </c>
      <c r="H21" s="589">
        <v>0</v>
      </c>
      <c r="I21" s="589">
        <v>0</v>
      </c>
    </row>
    <row r="22" spans="2:9" ht="27" x14ac:dyDescent="0.4">
      <c r="B22" s="566" t="s">
        <v>701</v>
      </c>
      <c r="C22" s="483"/>
      <c r="D22" s="217">
        <v>1.2809852413083513</v>
      </c>
      <c r="E22" s="217">
        <v>5</v>
      </c>
      <c r="F22" s="589">
        <v>0</v>
      </c>
      <c r="G22" s="589">
        <v>0</v>
      </c>
      <c r="H22" s="589">
        <v>0</v>
      </c>
      <c r="I22" s="589">
        <v>-1</v>
      </c>
    </row>
    <row r="23" spans="2:9" ht="27" x14ac:dyDescent="0.4">
      <c r="B23" s="566" t="s">
        <v>702</v>
      </c>
      <c r="C23" s="483"/>
      <c r="D23" s="217">
        <v>3.4445471021130798</v>
      </c>
      <c r="E23" s="217">
        <v>5</v>
      </c>
      <c r="F23" s="589">
        <v>0</v>
      </c>
      <c r="G23" s="589">
        <v>1</v>
      </c>
      <c r="H23" s="589">
        <v>1</v>
      </c>
      <c r="I23" s="589">
        <v>1</v>
      </c>
    </row>
    <row r="24" spans="2:9" ht="17.25" x14ac:dyDescent="0.4">
      <c r="B24" s="566" t="s">
        <v>703</v>
      </c>
      <c r="C24" s="483"/>
      <c r="D24" s="217">
        <v>3.9082076320021191</v>
      </c>
      <c r="E24" s="217">
        <v>5</v>
      </c>
      <c r="F24" s="589">
        <v>0</v>
      </c>
      <c r="G24" s="589">
        <v>0</v>
      </c>
      <c r="H24" s="589">
        <v>0</v>
      </c>
      <c r="I24" s="589">
        <v>0</v>
      </c>
    </row>
    <row r="25" spans="2:9" ht="31.5" customHeight="1" x14ac:dyDescent="0.4">
      <c r="B25" s="566" t="s">
        <v>706</v>
      </c>
      <c r="C25" s="483"/>
      <c r="D25" s="217">
        <v>3.9963970507145961</v>
      </c>
      <c r="E25" s="217">
        <v>5</v>
      </c>
      <c r="F25" s="589">
        <v>0</v>
      </c>
      <c r="G25" s="589">
        <v>1</v>
      </c>
      <c r="H25" s="589">
        <v>1</v>
      </c>
      <c r="I25" s="589">
        <v>-1</v>
      </c>
    </row>
    <row r="26" spans="2:9" ht="27" x14ac:dyDescent="0.4">
      <c r="B26" s="566" t="s">
        <v>707</v>
      </c>
      <c r="C26" s="483"/>
      <c r="D26" s="217">
        <v>4.1837490835129492</v>
      </c>
      <c r="E26" s="217">
        <v>5</v>
      </c>
      <c r="F26" s="589">
        <v>0</v>
      </c>
      <c r="G26" s="589">
        <v>0</v>
      </c>
      <c r="H26" s="589">
        <v>0</v>
      </c>
      <c r="I26" s="589">
        <v>0</v>
      </c>
    </row>
    <row r="27" spans="2:9" ht="27.4" thickBot="1" x14ac:dyDescent="0.45">
      <c r="B27" s="567" t="s">
        <v>708</v>
      </c>
      <c r="C27" s="483"/>
      <c r="D27" s="217">
        <v>5.1507993110038797</v>
      </c>
      <c r="E27" s="217">
        <v>5</v>
      </c>
      <c r="F27" s="590">
        <v>0</v>
      </c>
      <c r="G27" s="590">
        <v>0</v>
      </c>
      <c r="H27" s="590">
        <v>0</v>
      </c>
      <c r="I27" s="590">
        <v>-1</v>
      </c>
    </row>
    <row r="28" spans="2:9" ht="17.25" x14ac:dyDescent="0.4">
      <c r="B28" s="484"/>
      <c r="C28" s="483"/>
      <c r="D28" s="217"/>
      <c r="E28" s="217"/>
      <c r="F28" s="481"/>
      <c r="G28" s="481"/>
      <c r="H28" s="481"/>
      <c r="I28" s="482"/>
    </row>
    <row r="29" spans="2:9" ht="15.4" thickBot="1" x14ac:dyDescent="0.4">
      <c r="B29" s="485"/>
      <c r="C29" s="486"/>
      <c r="D29" s="200"/>
      <c r="E29" s="193"/>
      <c r="F29" s="343"/>
      <c r="G29" s="344"/>
      <c r="H29" s="344"/>
      <c r="I29" s="346"/>
    </row>
    <row r="30" spans="2:9" ht="13.9" thickBot="1" x14ac:dyDescent="0.4">
      <c r="B30" s="207"/>
      <c r="C30" s="206"/>
      <c r="D30" s="210"/>
      <c r="E30" s="211"/>
      <c r="F30" s="194">
        <f>SUMPRODUCT($D$8:$D$28,F8:F28)</f>
        <v>0</v>
      </c>
      <c r="G30" s="194">
        <f>SUMPRODUCT($D$8:$D$28,G8:G28)</f>
        <v>26.861989462206314</v>
      </c>
      <c r="H30" s="194">
        <f>SUMPRODUCT($D$8:$D$28,H8:H28)</f>
        <v>34.939897038656817</v>
      </c>
      <c r="I30" s="194">
        <f>SUMPRODUCT($D$8:$D$28,I8:I28)</f>
        <v>6.469365573851718</v>
      </c>
    </row>
    <row r="31" spans="2:9" ht="13.9" thickBot="1" x14ac:dyDescent="0.4">
      <c r="B31" s="207"/>
      <c r="C31" s="208"/>
      <c r="D31" s="212"/>
      <c r="E31" s="213"/>
      <c r="F31" s="194">
        <f>SUMPRODUCT($E$8:$E$28,F8:F28)</f>
        <v>0</v>
      </c>
      <c r="G31" s="194">
        <f>SUMPRODUCT($E$8:$E$28,G8:G28)</f>
        <v>30</v>
      </c>
      <c r="H31" s="194">
        <f>SUMPRODUCT($E$8:$E$28,H8:H28)</f>
        <v>35</v>
      </c>
      <c r="I31" s="194">
        <f>SUMPRODUCT($E$8:$E$28,I8:I28)</f>
        <v>-15</v>
      </c>
    </row>
    <row r="32" spans="2:9" ht="21.75" customHeight="1" thickBot="1" x14ac:dyDescent="0.4">
      <c r="B32" s="195" t="s">
        <v>61</v>
      </c>
      <c r="C32" s="209"/>
      <c r="D32" s="196">
        <v>100</v>
      </c>
      <c r="E32" s="196"/>
      <c r="F32" s="194">
        <f>+F30-F31</f>
        <v>0</v>
      </c>
      <c r="G32" s="194">
        <f>+G30-G31</f>
        <v>-3.1380105377936864</v>
      </c>
      <c r="H32" s="194">
        <f>+H30-H31</f>
        <v>-6.0102961343183381E-2</v>
      </c>
      <c r="I32" s="194">
        <f>+I30-I31</f>
        <v>21.469365573851718</v>
      </c>
    </row>
    <row r="47" spans="55:71" x14ac:dyDescent="0.35">
      <c r="BC47" s="191">
        <v>0</v>
      </c>
      <c r="BG47" s="191">
        <v>0</v>
      </c>
      <c r="BK47" s="191">
        <v>0</v>
      </c>
      <c r="BO47" s="191">
        <v>0</v>
      </c>
      <c r="BS47" s="191">
        <v>0</v>
      </c>
    </row>
    <row r="51" spans="55:71" x14ac:dyDescent="0.35">
      <c r="BC51" s="191">
        <v>0</v>
      </c>
      <c r="BG51" s="191">
        <v>0</v>
      </c>
      <c r="BK51" s="191">
        <v>0</v>
      </c>
      <c r="BO51" s="191">
        <v>0</v>
      </c>
      <c r="BS51" s="191">
        <v>0</v>
      </c>
    </row>
  </sheetData>
  <mergeCells count="1">
    <mergeCell ref="B4:E4"/>
  </mergeCells>
  <dataValidations count="1">
    <dataValidation allowBlank="1" showInputMessage="1" showErrorMessage="1" prompt="Transfer REQUIRED FUNCTIONALITY to LHS of matrix. Assess each FMA concept as stonger +ve or weaker -ve scores. Downselect preferred concept" sqref="A1" xr:uid="{25DBFCC6-C6FF-4D44-8776-275B8210CD48}"/>
  </dataValidations>
  <pageMargins left="0.7" right="0.7" top="0.75" bottom="0.75" header="0.3" footer="0.3"/>
  <pageSetup paperSize="9" orientation="portrait" r:id="rId1"/>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tint="-0.249977111117893"/>
  </sheetPr>
  <dimension ref="A1:AC34"/>
  <sheetViews>
    <sheetView showGridLines="0" zoomScaleNormal="100" workbookViewId="0">
      <pane xSplit="5" ySplit="2" topLeftCell="F3" activePane="bottomRight" state="frozen"/>
      <selection pane="topRight" activeCell="E1" sqref="E1"/>
      <selection pane="bottomLeft" activeCell="A2" sqref="A2"/>
      <selection pane="bottomRight" activeCell="AB27" sqref="AB27"/>
    </sheetView>
  </sheetViews>
  <sheetFormatPr defaultColWidth="8.796875" defaultRowHeight="12.75" x14ac:dyDescent="0.35"/>
  <cols>
    <col min="1" max="1" width="2.46484375" customWidth="1"/>
    <col min="2" max="2" width="33" customWidth="1"/>
    <col min="3" max="4" width="5.6640625" customWidth="1"/>
    <col min="5" max="5" width="10.46484375" customWidth="1"/>
    <col min="6" max="27" width="5.6640625" customWidth="1"/>
    <col min="28" max="28" width="52.46484375" customWidth="1"/>
  </cols>
  <sheetData>
    <row r="1" spans="1:29" ht="8.25" customHeight="1" thickBot="1" x14ac:dyDescent="0.4">
      <c r="A1" s="283" t="s">
        <v>79</v>
      </c>
    </row>
    <row r="2" spans="1:29" ht="117.75" customHeight="1" thickBot="1" x14ac:dyDescent="0.4">
      <c r="B2" s="132" t="s">
        <v>45</v>
      </c>
      <c r="C2" s="178" t="s">
        <v>5</v>
      </c>
      <c r="D2" s="109"/>
      <c r="E2" s="110" t="s">
        <v>5</v>
      </c>
      <c r="F2" s="320" t="s">
        <v>112</v>
      </c>
      <c r="G2" s="321" t="s">
        <v>113</v>
      </c>
      <c r="H2" s="321" t="s">
        <v>114</v>
      </c>
      <c r="I2" s="321" t="s">
        <v>115</v>
      </c>
      <c r="J2" s="321" t="s">
        <v>116</v>
      </c>
      <c r="K2" s="321" t="s">
        <v>117</v>
      </c>
      <c r="L2" s="321" t="s">
        <v>118</v>
      </c>
      <c r="M2" s="321" t="s">
        <v>119</v>
      </c>
      <c r="N2" s="321" t="s">
        <v>120</v>
      </c>
      <c r="O2" s="321" t="s">
        <v>126</v>
      </c>
      <c r="P2" s="321" t="s">
        <v>127</v>
      </c>
      <c r="Q2" s="321" t="s">
        <v>121</v>
      </c>
      <c r="R2" s="322" t="s">
        <v>122</v>
      </c>
      <c r="S2" s="322" t="s">
        <v>709</v>
      </c>
      <c r="T2" s="322" t="s">
        <v>123</v>
      </c>
      <c r="U2" s="322" t="s">
        <v>124</v>
      </c>
      <c r="V2" s="322" t="s">
        <v>125</v>
      </c>
      <c r="W2" s="225"/>
      <c r="X2" s="225"/>
      <c r="Y2" s="225"/>
      <c r="Z2" s="225"/>
      <c r="AA2" s="312"/>
    </row>
    <row r="3" spans="1:29" ht="13.5" thickBot="1" x14ac:dyDescent="0.45">
      <c r="B3" s="163" t="s">
        <v>46</v>
      </c>
      <c r="C3" s="111"/>
      <c r="D3" s="107"/>
      <c r="E3" s="170"/>
      <c r="F3" s="135"/>
      <c r="G3" s="136"/>
      <c r="H3" s="136"/>
      <c r="I3" s="136"/>
      <c r="J3" s="136"/>
      <c r="K3" s="136"/>
      <c r="L3" s="136"/>
      <c r="M3" s="136"/>
      <c r="N3" s="136"/>
      <c r="O3" s="136"/>
      <c r="P3" s="136"/>
      <c r="Q3" s="136"/>
      <c r="R3" s="136"/>
      <c r="S3" s="136"/>
      <c r="T3" s="136"/>
      <c r="U3" s="136"/>
      <c r="V3" s="136"/>
      <c r="W3" s="136"/>
      <c r="X3" s="136"/>
      <c r="Y3" s="136"/>
      <c r="Z3" s="136"/>
      <c r="AA3" s="315"/>
      <c r="AB3" s="309" t="s">
        <v>66</v>
      </c>
    </row>
    <row r="4" spans="1:29" ht="13.15" thickBot="1" x14ac:dyDescent="0.4">
      <c r="B4" s="306" t="s">
        <v>89</v>
      </c>
      <c r="C4" s="112">
        <f>VALUE('Design QFD 1 (2)'!$D$24)</f>
        <v>616.29724083911333</v>
      </c>
      <c r="D4" s="15">
        <v>10</v>
      </c>
      <c r="E4" s="105">
        <f t="shared" ref="E4:E24" si="0">+C4/D4</f>
        <v>61.629724083911334</v>
      </c>
      <c r="F4" s="137">
        <v>9</v>
      </c>
      <c r="G4" s="15">
        <v>9</v>
      </c>
      <c r="H4" s="15"/>
      <c r="I4" s="15">
        <v>3</v>
      </c>
      <c r="J4" s="15">
        <v>9</v>
      </c>
      <c r="K4" s="15">
        <v>3</v>
      </c>
      <c r="L4" s="15">
        <v>3</v>
      </c>
      <c r="M4" s="15"/>
      <c r="N4" s="15"/>
      <c r="O4" s="15">
        <v>3</v>
      </c>
      <c r="P4" s="15">
        <v>3</v>
      </c>
      <c r="Q4" s="15"/>
      <c r="R4" s="15">
        <v>3</v>
      </c>
      <c r="S4" s="15"/>
      <c r="T4" s="15">
        <v>3</v>
      </c>
      <c r="U4" s="15">
        <v>3</v>
      </c>
      <c r="V4" s="15"/>
      <c r="W4" s="15"/>
      <c r="X4" s="15"/>
      <c r="Y4" s="15"/>
      <c r="Z4" s="15"/>
      <c r="AA4" s="316"/>
      <c r="AB4" s="310"/>
    </row>
    <row r="5" spans="1:29" ht="13.15" thickBot="1" x14ac:dyDescent="0.4">
      <c r="B5" s="307" t="s">
        <v>90</v>
      </c>
      <c r="C5" s="112">
        <f>VALUE('Design QFD 1 (2)'!$E$24)</f>
        <v>485.08853317910899</v>
      </c>
      <c r="D5" s="15">
        <v>10</v>
      </c>
      <c r="E5" s="105">
        <f t="shared" si="0"/>
        <v>48.508853317910898</v>
      </c>
      <c r="F5" s="137">
        <v>9</v>
      </c>
      <c r="G5" s="15">
        <v>9</v>
      </c>
      <c r="H5" s="15">
        <v>3</v>
      </c>
      <c r="I5" s="15">
        <v>3</v>
      </c>
      <c r="J5" s="15">
        <v>9</v>
      </c>
      <c r="K5" s="15">
        <v>3</v>
      </c>
      <c r="L5" s="15">
        <v>3</v>
      </c>
      <c r="M5" s="15"/>
      <c r="N5" s="15"/>
      <c r="O5" s="15">
        <v>3</v>
      </c>
      <c r="P5" s="15">
        <v>3</v>
      </c>
      <c r="Q5" s="15"/>
      <c r="R5" s="15">
        <v>3</v>
      </c>
      <c r="S5" s="15"/>
      <c r="T5" s="15">
        <v>3</v>
      </c>
      <c r="U5" s="15">
        <v>3</v>
      </c>
      <c r="V5" s="15">
        <v>1</v>
      </c>
      <c r="W5" s="15"/>
      <c r="X5" s="15"/>
      <c r="Y5" s="15"/>
      <c r="Z5" s="15"/>
      <c r="AA5" s="316"/>
      <c r="AB5" s="311"/>
      <c r="AC5" s="138"/>
    </row>
    <row r="6" spans="1:29" x14ac:dyDescent="0.35">
      <c r="B6" s="307" t="s">
        <v>91</v>
      </c>
      <c r="C6" s="112">
        <f>VALUE('Design QFD 1 (2)'!$F$24)</f>
        <v>366.96283988017905</v>
      </c>
      <c r="D6" s="15">
        <v>10</v>
      </c>
      <c r="E6" s="105">
        <f t="shared" si="0"/>
        <v>36.696283988017903</v>
      </c>
      <c r="F6" s="137"/>
      <c r="G6" s="15">
        <v>3</v>
      </c>
      <c r="H6" s="15">
        <v>9</v>
      </c>
      <c r="I6" s="15"/>
      <c r="J6" s="15">
        <v>9</v>
      </c>
      <c r="K6" s="15">
        <v>3</v>
      </c>
      <c r="L6" s="15"/>
      <c r="M6" s="15"/>
      <c r="N6" s="15"/>
      <c r="O6" s="15"/>
      <c r="P6" s="15"/>
      <c r="Q6" s="15"/>
      <c r="R6" s="15"/>
      <c r="S6" s="15"/>
      <c r="T6" s="15"/>
      <c r="U6" s="15"/>
      <c r="V6" s="15"/>
      <c r="W6" s="15"/>
      <c r="X6" s="15"/>
      <c r="Y6" s="15"/>
      <c r="Z6" s="15"/>
      <c r="AA6" s="316"/>
      <c r="AB6" s="311"/>
    </row>
    <row r="7" spans="1:29" x14ac:dyDescent="0.35">
      <c r="B7" s="307" t="s">
        <v>92</v>
      </c>
      <c r="C7" s="112">
        <f>VALUE('Design QFD 1 (2)'!$G$24)</f>
        <v>28.981621856013568</v>
      </c>
      <c r="D7" s="15">
        <v>10</v>
      </c>
      <c r="E7" s="105">
        <f t="shared" si="0"/>
        <v>2.8981621856013566</v>
      </c>
      <c r="F7" s="137"/>
      <c r="G7" s="15"/>
      <c r="H7" s="15">
        <v>9</v>
      </c>
      <c r="I7" s="15">
        <v>1</v>
      </c>
      <c r="J7" s="15"/>
      <c r="K7" s="15"/>
      <c r="L7" s="15"/>
      <c r="M7" s="15"/>
      <c r="N7" s="15"/>
      <c r="O7" s="15"/>
      <c r="P7" s="15"/>
      <c r="Q7" s="15"/>
      <c r="R7" s="15"/>
      <c r="S7" s="15"/>
      <c r="T7" s="15">
        <v>1</v>
      </c>
      <c r="U7" s="15"/>
      <c r="V7" s="15"/>
      <c r="W7" s="15"/>
      <c r="X7" s="15"/>
      <c r="Y7" s="15"/>
      <c r="Z7" s="15"/>
      <c r="AA7" s="316"/>
      <c r="AB7" s="311"/>
    </row>
    <row r="8" spans="1:29" x14ac:dyDescent="0.35">
      <c r="B8" s="307" t="s">
        <v>109</v>
      </c>
      <c r="C8" s="112">
        <f>VALUE('Design QFD 1 (2)'!$H$24)</f>
        <v>54.846845561721224</v>
      </c>
      <c r="D8" s="15">
        <v>10</v>
      </c>
      <c r="E8" s="105">
        <f>+C8/D8</f>
        <v>5.4846845561721222</v>
      </c>
      <c r="F8" s="137"/>
      <c r="G8" s="15"/>
      <c r="H8" s="15">
        <v>9</v>
      </c>
      <c r="I8" s="15">
        <v>3</v>
      </c>
      <c r="J8" s="15"/>
      <c r="K8" s="15"/>
      <c r="L8" s="15"/>
      <c r="M8" s="15"/>
      <c r="N8" s="15"/>
      <c r="O8" s="15"/>
      <c r="P8" s="15"/>
      <c r="Q8" s="15"/>
      <c r="R8" s="15"/>
      <c r="S8" s="15"/>
      <c r="T8" s="15"/>
      <c r="U8" s="15"/>
      <c r="V8" s="15"/>
      <c r="W8" s="15"/>
      <c r="X8" s="15"/>
      <c r="Y8" s="15"/>
      <c r="Z8" s="15"/>
      <c r="AA8" s="316"/>
      <c r="AB8" s="311"/>
    </row>
    <row r="9" spans="1:29" x14ac:dyDescent="0.35">
      <c r="B9" s="307" t="s">
        <v>110</v>
      </c>
      <c r="C9" s="112">
        <f>VALUE('Design QFD 1 (2)'!$I$24)</f>
        <v>147.43364409736438</v>
      </c>
      <c r="D9" s="15">
        <v>10</v>
      </c>
      <c r="E9" s="105">
        <f t="shared" si="0"/>
        <v>14.743364409736438</v>
      </c>
      <c r="F9" s="137"/>
      <c r="G9" s="15"/>
      <c r="H9" s="15">
        <v>9</v>
      </c>
      <c r="I9" s="15"/>
      <c r="J9" s="15"/>
      <c r="K9" s="15"/>
      <c r="L9" s="15"/>
      <c r="M9" s="15"/>
      <c r="N9" s="15"/>
      <c r="O9" s="15"/>
      <c r="P9" s="15"/>
      <c r="Q9" s="15"/>
      <c r="R9" s="15"/>
      <c r="S9" s="15"/>
      <c r="T9" s="15">
        <v>9</v>
      </c>
      <c r="U9" s="15"/>
      <c r="V9" s="15">
        <v>9</v>
      </c>
      <c r="W9" s="15"/>
      <c r="X9" s="15"/>
      <c r="Y9" s="15"/>
      <c r="Z9" s="15"/>
      <c r="AA9" s="316"/>
      <c r="AB9" s="311"/>
    </row>
    <row r="10" spans="1:29" x14ac:dyDescent="0.35">
      <c r="B10" s="307" t="s">
        <v>93</v>
      </c>
      <c r="C10" s="112">
        <f>VALUE('Design QFD 1 (2)'!$J$24)</f>
        <v>402.14924574843144</v>
      </c>
      <c r="D10" s="15">
        <v>10</v>
      </c>
      <c r="E10" s="105">
        <f t="shared" si="0"/>
        <v>40.214924574843145</v>
      </c>
      <c r="F10" s="137"/>
      <c r="G10" s="15"/>
      <c r="H10" s="15">
        <v>9</v>
      </c>
      <c r="I10" s="15">
        <v>9</v>
      </c>
      <c r="J10" s="15"/>
      <c r="K10" s="15"/>
      <c r="L10" s="15"/>
      <c r="M10" s="15"/>
      <c r="N10" s="15"/>
      <c r="O10" s="15"/>
      <c r="P10" s="15"/>
      <c r="Q10" s="15"/>
      <c r="R10" s="15"/>
      <c r="S10" s="15"/>
      <c r="T10" s="15">
        <v>9</v>
      </c>
      <c r="U10" s="15"/>
      <c r="V10" s="15"/>
      <c r="W10" s="15"/>
      <c r="X10" s="15"/>
      <c r="Y10" s="15"/>
      <c r="Z10" s="15"/>
      <c r="AA10" s="316"/>
      <c r="AB10" s="311"/>
    </row>
    <row r="11" spans="1:29" x14ac:dyDescent="0.35">
      <c r="B11" s="307" t="s">
        <v>94</v>
      </c>
      <c r="C11" s="112">
        <f>VALUE('Design QFD 1 (2)'!$K$24)</f>
        <v>291.27521388139996</v>
      </c>
      <c r="D11" s="15">
        <v>10</v>
      </c>
      <c r="E11" s="105">
        <f t="shared" si="0"/>
        <v>29.127521388139996</v>
      </c>
      <c r="F11" s="137"/>
      <c r="G11" s="15"/>
      <c r="H11" s="15"/>
      <c r="I11" s="15">
        <v>9</v>
      </c>
      <c r="J11" s="15">
        <v>9</v>
      </c>
      <c r="K11" s="15">
        <v>9</v>
      </c>
      <c r="L11" s="15"/>
      <c r="M11" s="15"/>
      <c r="N11" s="15"/>
      <c r="O11" s="15"/>
      <c r="P11" s="15"/>
      <c r="Q11" s="15"/>
      <c r="R11" s="15"/>
      <c r="S11" s="15"/>
      <c r="T11" s="15">
        <v>9</v>
      </c>
      <c r="U11" s="15"/>
      <c r="V11" s="15"/>
      <c r="W11" s="15"/>
      <c r="X11" s="15"/>
      <c r="Y11" s="15"/>
      <c r="Z11" s="15"/>
      <c r="AA11" s="316"/>
      <c r="AB11" s="311"/>
    </row>
    <row r="12" spans="1:29" x14ac:dyDescent="0.35">
      <c r="B12" s="307" t="s">
        <v>95</v>
      </c>
      <c r="C12" s="112">
        <f>VALUE('Design QFD 1 (2)'!$L$24)</f>
        <v>163.09620490173788</v>
      </c>
      <c r="D12" s="15">
        <v>10</v>
      </c>
      <c r="E12" s="105">
        <f t="shared" si="0"/>
        <v>16.309620490173788</v>
      </c>
      <c r="F12" s="137">
        <v>3</v>
      </c>
      <c r="G12" s="15">
        <v>9</v>
      </c>
      <c r="H12" s="15">
        <v>3</v>
      </c>
      <c r="I12" s="15"/>
      <c r="J12" s="15">
        <v>9</v>
      </c>
      <c r="K12" s="15">
        <v>9</v>
      </c>
      <c r="L12" s="15"/>
      <c r="M12" s="15"/>
      <c r="N12" s="15"/>
      <c r="O12" s="15"/>
      <c r="P12" s="15"/>
      <c r="Q12" s="15"/>
      <c r="R12" s="15"/>
      <c r="S12" s="15"/>
      <c r="T12" s="15">
        <v>3</v>
      </c>
      <c r="U12" s="15">
        <v>1</v>
      </c>
      <c r="V12" s="15"/>
      <c r="W12" s="15"/>
      <c r="X12" s="15"/>
      <c r="Y12" s="15"/>
      <c r="Z12" s="15"/>
      <c r="AA12" s="316"/>
      <c r="AB12" s="311"/>
    </row>
    <row r="13" spans="1:29" x14ac:dyDescent="0.35">
      <c r="B13" s="307" t="s">
        <v>97</v>
      </c>
      <c r="C13" s="112">
        <f>VALUE('Design QFD 1 (2)'!$M$24)</f>
        <v>342.24642529972721</v>
      </c>
      <c r="D13" s="15">
        <v>10</v>
      </c>
      <c r="E13" s="105">
        <f t="shared" si="0"/>
        <v>34.224642529972719</v>
      </c>
      <c r="F13" s="137"/>
      <c r="G13" s="15"/>
      <c r="H13" s="15"/>
      <c r="I13" s="15"/>
      <c r="J13" s="15"/>
      <c r="K13" s="15"/>
      <c r="L13" s="15">
        <v>9</v>
      </c>
      <c r="M13" s="15"/>
      <c r="N13" s="15">
        <v>9</v>
      </c>
      <c r="O13" s="15"/>
      <c r="P13" s="15">
        <v>9</v>
      </c>
      <c r="Q13" s="15"/>
      <c r="R13" s="15"/>
      <c r="S13" s="15">
        <v>9</v>
      </c>
      <c r="T13" s="15">
        <v>3</v>
      </c>
      <c r="U13" s="15"/>
      <c r="V13" s="15"/>
      <c r="W13" s="15"/>
      <c r="X13" s="15"/>
      <c r="Y13" s="15"/>
      <c r="Z13" s="15"/>
      <c r="AA13" s="316"/>
      <c r="AB13" s="311"/>
    </row>
    <row r="14" spans="1:29" x14ac:dyDescent="0.35">
      <c r="B14" s="307" t="s">
        <v>96</v>
      </c>
      <c r="C14" s="112">
        <f>VALUE('Design QFD 1 (2)'!$N$24)</f>
        <v>33.581872204152916</v>
      </c>
      <c r="D14" s="15">
        <v>10</v>
      </c>
      <c r="E14" s="105">
        <f t="shared" si="0"/>
        <v>3.3581872204152914</v>
      </c>
      <c r="F14" s="137"/>
      <c r="G14" s="15"/>
      <c r="H14" s="15"/>
      <c r="I14" s="15"/>
      <c r="J14" s="15"/>
      <c r="K14" s="15"/>
      <c r="L14" s="15">
        <v>9</v>
      </c>
      <c r="M14" s="15"/>
      <c r="N14" s="15"/>
      <c r="O14" s="15"/>
      <c r="P14" s="15">
        <v>3</v>
      </c>
      <c r="Q14" s="15"/>
      <c r="R14" s="15"/>
      <c r="S14" s="15"/>
      <c r="T14" s="15">
        <v>3</v>
      </c>
      <c r="U14" s="15"/>
      <c r="V14" s="15"/>
      <c r="W14" s="15"/>
      <c r="X14" s="15"/>
      <c r="Y14" s="15"/>
      <c r="Z14" s="15"/>
      <c r="AA14" s="316"/>
      <c r="AB14" s="311"/>
    </row>
    <row r="15" spans="1:29" x14ac:dyDescent="0.35">
      <c r="B15" s="307" t="s">
        <v>98</v>
      </c>
      <c r="C15" s="112">
        <f>VALUE('Design QFD 1 (2)'!$O$24)</f>
        <v>155.08862848996242</v>
      </c>
      <c r="D15" s="15">
        <v>10</v>
      </c>
      <c r="E15" s="105">
        <f t="shared" si="0"/>
        <v>15.508862848996241</v>
      </c>
      <c r="F15" s="137"/>
      <c r="G15" s="15"/>
      <c r="H15" s="15"/>
      <c r="I15" s="15"/>
      <c r="J15" s="15"/>
      <c r="K15" s="15"/>
      <c r="L15" s="15"/>
      <c r="M15" s="15">
        <v>9</v>
      </c>
      <c r="N15" s="15">
        <v>3</v>
      </c>
      <c r="O15" s="15"/>
      <c r="P15" s="15">
        <v>9</v>
      </c>
      <c r="Q15" s="15"/>
      <c r="R15" s="15"/>
      <c r="S15" s="15"/>
      <c r="T15" s="15"/>
      <c r="U15" s="15"/>
      <c r="V15" s="15"/>
      <c r="W15" s="15"/>
      <c r="X15" s="15"/>
      <c r="Y15" s="15"/>
      <c r="Z15" s="15"/>
      <c r="AA15" s="316"/>
      <c r="AB15" s="311"/>
    </row>
    <row r="16" spans="1:29" x14ac:dyDescent="0.35">
      <c r="B16" s="307" t="s">
        <v>99</v>
      </c>
      <c r="C16" s="112">
        <f>VALUE('Design QFD 1 (2)'!$P$24)</f>
        <v>262.68969548516282</v>
      </c>
      <c r="D16" s="15">
        <v>10</v>
      </c>
      <c r="E16" s="105">
        <f t="shared" si="0"/>
        <v>26.268969548516282</v>
      </c>
      <c r="F16" s="137"/>
      <c r="G16" s="15"/>
      <c r="H16" s="15"/>
      <c r="I16" s="15">
        <v>3</v>
      </c>
      <c r="J16" s="15"/>
      <c r="K16" s="15"/>
      <c r="L16" s="15"/>
      <c r="M16" s="15"/>
      <c r="N16" s="15">
        <v>9</v>
      </c>
      <c r="O16" s="15"/>
      <c r="P16" s="15">
        <v>9</v>
      </c>
      <c r="Q16" s="15"/>
      <c r="R16" s="15">
        <v>9</v>
      </c>
      <c r="S16" s="15"/>
      <c r="T16" s="15">
        <v>3</v>
      </c>
      <c r="U16" s="15"/>
      <c r="V16" s="15"/>
      <c r="W16" s="15"/>
      <c r="X16" s="15"/>
      <c r="Y16" s="15"/>
      <c r="Z16" s="15"/>
      <c r="AA16" s="316"/>
      <c r="AB16" s="311"/>
    </row>
    <row r="17" spans="2:28" x14ac:dyDescent="0.35">
      <c r="B17" s="307" t="s">
        <v>103</v>
      </c>
      <c r="C17" s="112">
        <f>VALUE('Design QFD 1 (2)'!$Q$24)</f>
        <v>301.38563987807851</v>
      </c>
      <c r="D17" s="15">
        <v>10</v>
      </c>
      <c r="E17" s="105">
        <f t="shared" si="0"/>
        <v>30.138563987807849</v>
      </c>
      <c r="F17" s="137"/>
      <c r="G17" s="15"/>
      <c r="H17" s="15"/>
      <c r="I17" s="15">
        <v>3</v>
      </c>
      <c r="J17" s="15"/>
      <c r="K17" s="15"/>
      <c r="L17" s="15">
        <v>9</v>
      </c>
      <c r="M17" s="15"/>
      <c r="N17" s="15">
        <v>9</v>
      </c>
      <c r="O17" s="15">
        <v>3</v>
      </c>
      <c r="P17" s="15">
        <v>9</v>
      </c>
      <c r="Q17" s="15"/>
      <c r="R17" s="15">
        <v>9</v>
      </c>
      <c r="S17" s="15">
        <v>9</v>
      </c>
      <c r="T17" s="15">
        <v>9</v>
      </c>
      <c r="U17" s="15"/>
      <c r="V17" s="15"/>
      <c r="W17" s="15"/>
      <c r="X17" s="15"/>
      <c r="Y17" s="15"/>
      <c r="Z17" s="15"/>
      <c r="AA17" s="316"/>
      <c r="AB17" s="311"/>
    </row>
    <row r="18" spans="2:28" x14ac:dyDescent="0.35">
      <c r="B18" s="307" t="s">
        <v>101</v>
      </c>
      <c r="C18" s="112">
        <f>VALUE('Design QFD 1 (2)'!$R$24)</f>
        <v>172.70306302325096</v>
      </c>
      <c r="D18" s="15">
        <v>10</v>
      </c>
      <c r="E18" s="105">
        <f t="shared" si="0"/>
        <v>17.270306302325096</v>
      </c>
      <c r="F18" s="137"/>
      <c r="G18" s="15"/>
      <c r="H18" s="15"/>
      <c r="I18" s="15"/>
      <c r="J18" s="15"/>
      <c r="K18" s="15"/>
      <c r="L18" s="15"/>
      <c r="M18" s="15"/>
      <c r="N18" s="15">
        <v>9</v>
      </c>
      <c r="O18" s="15"/>
      <c r="P18" s="15">
        <v>9</v>
      </c>
      <c r="Q18" s="15"/>
      <c r="R18" s="15">
        <v>9</v>
      </c>
      <c r="S18" s="15"/>
      <c r="T18" s="15"/>
      <c r="U18" s="15"/>
      <c r="V18" s="15"/>
      <c r="W18" s="15"/>
      <c r="X18" s="15"/>
      <c r="Y18" s="15"/>
      <c r="Z18" s="15"/>
      <c r="AA18" s="316"/>
      <c r="AB18" s="311"/>
    </row>
    <row r="19" spans="2:28" x14ac:dyDescent="0.35">
      <c r="B19" s="307" t="s">
        <v>108</v>
      </c>
      <c r="C19" s="112">
        <f>VALUE('Design QFD 1 (2)'!$S$24)</f>
        <v>220.80848036506057</v>
      </c>
      <c r="D19" s="15">
        <v>10</v>
      </c>
      <c r="E19" s="105">
        <f t="shared" si="0"/>
        <v>22.080848036506058</v>
      </c>
      <c r="F19" s="137"/>
      <c r="G19" s="15"/>
      <c r="H19" s="15"/>
      <c r="I19" s="15"/>
      <c r="J19" s="15"/>
      <c r="K19" s="15"/>
      <c r="L19" s="15"/>
      <c r="M19" s="15"/>
      <c r="N19" s="15">
        <v>9</v>
      </c>
      <c r="O19" s="15">
        <v>9</v>
      </c>
      <c r="P19" s="15">
        <v>9</v>
      </c>
      <c r="Q19" s="15"/>
      <c r="R19" s="15">
        <v>9</v>
      </c>
      <c r="S19" s="15"/>
      <c r="T19" s="15"/>
      <c r="U19" s="15"/>
      <c r="V19" s="15"/>
      <c r="W19" s="15"/>
      <c r="X19" s="15"/>
      <c r="Y19" s="15"/>
      <c r="Z19" s="15"/>
      <c r="AA19" s="316"/>
      <c r="AB19" s="311"/>
    </row>
    <row r="20" spans="2:28" x14ac:dyDescent="0.35">
      <c r="B20" s="307" t="s">
        <v>102</v>
      </c>
      <c r="C20" s="112">
        <f>VALUE('Design QFD 1 (2)'!$T$24)</f>
        <v>92.959562010772032</v>
      </c>
      <c r="D20" s="15">
        <v>10</v>
      </c>
      <c r="E20" s="105">
        <f>+C20/D20</f>
        <v>9.2959562010772032</v>
      </c>
      <c r="F20" s="137"/>
      <c r="G20" s="15"/>
      <c r="H20" s="15">
        <v>9</v>
      </c>
      <c r="I20" s="15"/>
      <c r="J20" s="15"/>
      <c r="K20" s="15"/>
      <c r="L20" s="15"/>
      <c r="M20" s="15"/>
      <c r="N20" s="15"/>
      <c r="O20" s="15"/>
      <c r="P20" s="15"/>
      <c r="Q20" s="15">
        <v>9</v>
      </c>
      <c r="R20" s="15"/>
      <c r="S20" s="15"/>
      <c r="T20" s="15">
        <v>9</v>
      </c>
      <c r="U20" s="15"/>
      <c r="V20" s="15"/>
      <c r="W20" s="15"/>
      <c r="X20" s="15"/>
      <c r="Y20" s="15"/>
      <c r="Z20" s="15"/>
      <c r="AA20" s="316"/>
      <c r="AB20" s="311"/>
    </row>
    <row r="21" spans="2:28" x14ac:dyDescent="0.35">
      <c r="B21" s="307" t="s">
        <v>111</v>
      </c>
      <c r="C21" s="112">
        <f>VALUE('Design QFD 1 (2)'!$V$24)</f>
        <v>183.53030845977449</v>
      </c>
      <c r="D21" s="15">
        <v>10</v>
      </c>
      <c r="E21" s="105">
        <f t="shared" si="0"/>
        <v>18.35303084597745</v>
      </c>
      <c r="F21" s="137"/>
      <c r="G21" s="15"/>
      <c r="H21" s="15"/>
      <c r="I21" s="15">
        <v>9</v>
      </c>
      <c r="J21" s="15"/>
      <c r="K21" s="15"/>
      <c r="L21" s="15"/>
      <c r="M21" s="15"/>
      <c r="N21" s="15"/>
      <c r="O21" s="15"/>
      <c r="P21" s="15">
        <v>1</v>
      </c>
      <c r="Q21" s="15"/>
      <c r="R21" s="15">
        <v>9</v>
      </c>
      <c r="S21" s="15">
        <v>9</v>
      </c>
      <c r="T21" s="15">
        <v>9</v>
      </c>
      <c r="U21" s="15"/>
      <c r="V21" s="15"/>
      <c r="W21" s="15"/>
      <c r="X21" s="15"/>
      <c r="Y21" s="15"/>
      <c r="Z21" s="15"/>
      <c r="AA21" s="316"/>
      <c r="AB21" s="311"/>
    </row>
    <row r="22" spans="2:28" x14ac:dyDescent="0.35">
      <c r="B22" s="307" t="s">
        <v>104</v>
      </c>
      <c r="C22" s="112">
        <f>VALUE('Design QFD 1 (2)'!$W$24)</f>
        <v>210.31574039056849</v>
      </c>
      <c r="D22" s="15">
        <v>10</v>
      </c>
      <c r="E22" s="105">
        <f t="shared" si="0"/>
        <v>21.031574039056849</v>
      </c>
      <c r="F22" s="137"/>
      <c r="G22" s="15"/>
      <c r="H22" s="15"/>
      <c r="I22" s="15">
        <v>3</v>
      </c>
      <c r="J22" s="15"/>
      <c r="K22" s="15"/>
      <c r="L22" s="15"/>
      <c r="M22" s="15"/>
      <c r="N22" s="15"/>
      <c r="O22" s="15"/>
      <c r="P22" s="15">
        <v>3</v>
      </c>
      <c r="Q22" s="15"/>
      <c r="R22" s="15">
        <v>9</v>
      </c>
      <c r="S22" s="15">
        <v>9</v>
      </c>
      <c r="T22" s="15">
        <v>9</v>
      </c>
      <c r="U22" s="15"/>
      <c r="V22" s="15"/>
      <c r="W22" s="15"/>
      <c r="X22" s="15"/>
      <c r="Y22" s="15"/>
      <c r="Z22" s="15"/>
      <c r="AA22" s="316"/>
      <c r="AB22" s="311"/>
    </row>
    <row r="23" spans="2:28" x14ac:dyDescent="0.35">
      <c r="B23" s="307" t="s">
        <v>105</v>
      </c>
      <c r="C23" s="112">
        <f>VALUE('Design QFD 1 (2)'!$X$24)</f>
        <v>50.153986685358298</v>
      </c>
      <c r="D23" s="15">
        <v>10</v>
      </c>
      <c r="E23" s="105">
        <f t="shared" si="0"/>
        <v>5.0153986685358296</v>
      </c>
      <c r="F23" s="137"/>
      <c r="G23" s="15"/>
      <c r="H23" s="15"/>
      <c r="I23" s="15"/>
      <c r="J23" s="15"/>
      <c r="K23" s="15"/>
      <c r="L23" s="15"/>
      <c r="M23" s="15"/>
      <c r="N23" s="15"/>
      <c r="O23" s="15"/>
      <c r="P23" s="15"/>
      <c r="Q23" s="15"/>
      <c r="R23" s="15">
        <v>3</v>
      </c>
      <c r="S23" s="15">
        <v>3</v>
      </c>
      <c r="T23" s="15">
        <v>9</v>
      </c>
      <c r="U23" s="15"/>
      <c r="V23" s="15"/>
      <c r="W23" s="15"/>
      <c r="X23" s="15"/>
      <c r="Y23" s="15"/>
      <c r="Z23" s="15"/>
      <c r="AA23" s="316"/>
      <c r="AB23" s="311"/>
    </row>
    <row r="24" spans="2:28" x14ac:dyDescent="0.35">
      <c r="B24" s="307" t="s">
        <v>106</v>
      </c>
      <c r="C24" s="112">
        <f>VALUE('Design QFD 1 (2)'!$Y$24)</f>
        <v>477.57126820937918</v>
      </c>
      <c r="D24" s="15">
        <v>10</v>
      </c>
      <c r="E24" s="105">
        <f t="shared" si="0"/>
        <v>47.75712682093792</v>
      </c>
      <c r="F24" s="137"/>
      <c r="G24" s="15"/>
      <c r="H24" s="15"/>
      <c r="I24" s="15">
        <v>3</v>
      </c>
      <c r="J24" s="15"/>
      <c r="K24" s="15"/>
      <c r="L24" s="15"/>
      <c r="M24" s="15"/>
      <c r="N24" s="15"/>
      <c r="O24" s="15"/>
      <c r="P24" s="15"/>
      <c r="Q24" s="15"/>
      <c r="R24" s="15"/>
      <c r="S24" s="15"/>
      <c r="T24" s="15"/>
      <c r="U24" s="15">
        <v>9</v>
      </c>
      <c r="V24" s="15"/>
      <c r="W24" s="15"/>
      <c r="X24" s="15"/>
      <c r="Y24" s="15"/>
      <c r="Z24" s="15"/>
      <c r="AA24" s="316"/>
      <c r="AB24" s="311"/>
    </row>
    <row r="25" spans="2:28" x14ac:dyDescent="0.35">
      <c r="B25" s="307" t="s">
        <v>107</v>
      </c>
      <c r="C25" s="112">
        <f>VALUE('Design QFD 1 (2)'!$Z$24)</f>
        <v>281.3557496971797</v>
      </c>
      <c r="D25" s="15">
        <v>10</v>
      </c>
      <c r="E25" s="105">
        <f>+C25/D25</f>
        <v>28.135574969717972</v>
      </c>
      <c r="F25" s="137"/>
      <c r="G25" s="15"/>
      <c r="H25" s="15">
        <v>9</v>
      </c>
      <c r="I25" s="15"/>
      <c r="J25" s="15"/>
      <c r="K25" s="15"/>
      <c r="L25" s="15"/>
      <c r="M25" s="15"/>
      <c r="N25" s="15"/>
      <c r="O25" s="15"/>
      <c r="P25" s="15"/>
      <c r="Q25" s="15"/>
      <c r="R25" s="15"/>
      <c r="S25" s="15"/>
      <c r="T25" s="15"/>
      <c r="U25" s="15"/>
      <c r="V25" s="15">
        <v>9</v>
      </c>
      <c r="W25" s="15"/>
      <c r="X25" s="440"/>
      <c r="Y25" s="440"/>
      <c r="Z25" s="440"/>
      <c r="AA25" s="441"/>
    </row>
    <row r="26" spans="2:28" x14ac:dyDescent="0.35">
      <c r="B26" s="307" t="s">
        <v>526</v>
      </c>
      <c r="C26" s="112">
        <f>VALUE('Design QFD 1 (2)'!$AA$24)</f>
        <v>352.64327979984665</v>
      </c>
      <c r="D26" s="15">
        <v>10</v>
      </c>
      <c r="E26" s="105">
        <f t="shared" ref="E26:E27" si="1">+C26/D26</f>
        <v>35.264327979984664</v>
      </c>
      <c r="F26" s="137"/>
      <c r="G26" s="15"/>
      <c r="H26" s="15">
        <v>9</v>
      </c>
      <c r="I26" s="15"/>
      <c r="J26" s="15">
        <v>1</v>
      </c>
      <c r="K26" s="15">
        <v>1</v>
      </c>
      <c r="L26" s="15"/>
      <c r="M26" s="15"/>
      <c r="N26" s="15"/>
      <c r="O26" s="15"/>
      <c r="P26" s="15"/>
      <c r="Q26" s="15"/>
      <c r="R26" s="15"/>
      <c r="S26" s="15"/>
      <c r="T26" s="15">
        <v>3</v>
      </c>
      <c r="U26" s="15"/>
      <c r="V26" s="15">
        <v>3</v>
      </c>
      <c r="W26" s="15"/>
      <c r="X26" s="15"/>
      <c r="Y26" s="15"/>
      <c r="Z26" s="15"/>
      <c r="AA26" s="316"/>
      <c r="AB26" s="191"/>
    </row>
    <row r="27" spans="2:28" x14ac:dyDescent="0.35">
      <c r="B27" s="307" t="s">
        <v>527</v>
      </c>
      <c r="C27" s="112">
        <f>VALUE('Design QFD 1 (2)'!$AB$24)</f>
        <v>149.95111598498136</v>
      </c>
      <c r="D27" s="15">
        <v>10</v>
      </c>
      <c r="E27" s="105">
        <f t="shared" si="1"/>
        <v>14.995111598498136</v>
      </c>
      <c r="F27" s="137"/>
      <c r="G27" s="15"/>
      <c r="H27" s="15">
        <v>9</v>
      </c>
      <c r="I27" s="15"/>
      <c r="J27" s="15">
        <v>9</v>
      </c>
      <c r="K27" s="15">
        <v>9</v>
      </c>
      <c r="L27" s="15"/>
      <c r="M27" s="15"/>
      <c r="N27" s="15"/>
      <c r="O27" s="15"/>
      <c r="P27" s="15"/>
      <c r="Q27" s="15"/>
      <c r="R27" s="15"/>
      <c r="S27" s="15"/>
      <c r="T27" s="15">
        <v>9</v>
      </c>
      <c r="U27" s="15"/>
      <c r="V27" s="15"/>
      <c r="W27" s="15"/>
      <c r="X27" s="15"/>
      <c r="Y27" s="15"/>
      <c r="Z27" s="15"/>
      <c r="AA27" s="316"/>
      <c r="AB27" s="191"/>
    </row>
    <row r="28" spans="2:28" ht="13.15" thickBot="1" x14ac:dyDescent="0.4">
      <c r="B28" s="308" t="s">
        <v>528</v>
      </c>
      <c r="C28" s="112">
        <f>VALUE('Design QFD 1 (2)'!$AC$24)</f>
        <v>0</v>
      </c>
      <c r="D28" s="15">
        <v>10</v>
      </c>
      <c r="E28" s="105">
        <f>+C28/D28</f>
        <v>0</v>
      </c>
      <c r="F28" s="300">
        <v>3</v>
      </c>
      <c r="G28" s="317"/>
      <c r="H28" s="317"/>
      <c r="I28" s="317">
        <v>3</v>
      </c>
      <c r="J28" s="317"/>
      <c r="K28" s="317"/>
      <c r="L28" s="317"/>
      <c r="M28" s="317"/>
      <c r="N28" s="317"/>
      <c r="O28" s="317"/>
      <c r="P28" s="317"/>
      <c r="Q28" s="317"/>
      <c r="R28" s="317"/>
      <c r="S28" s="317"/>
      <c r="T28" s="317">
        <v>3</v>
      </c>
      <c r="U28" s="317"/>
      <c r="V28" s="317"/>
      <c r="W28" s="317"/>
      <c r="X28" s="318"/>
      <c r="Y28" s="318"/>
      <c r="Z28" s="318"/>
      <c r="AA28" s="319"/>
    </row>
    <row r="29" spans="2:28" x14ac:dyDescent="0.35">
      <c r="B29" s="131"/>
      <c r="C29" s="121"/>
      <c r="D29" s="122"/>
      <c r="E29" s="173"/>
      <c r="F29" s="313">
        <f t="shared" ref="F29:AA29" si="2">SUMPRODUCT($E$3:$E$28,F3:F28)</f>
        <v>1040.1760580869213</v>
      </c>
      <c r="G29" s="314">
        <f t="shared" si="2"/>
        <v>1248.1226329920178</v>
      </c>
      <c r="H29" s="314">
        <f t="shared" si="2"/>
        <v>1884.0109355970947</v>
      </c>
      <c r="I29" s="314">
        <f t="shared" si="2"/>
        <v>1514.6159425291864</v>
      </c>
      <c r="J29" s="314">
        <f t="shared" si="2"/>
        <v>1900.6683617798531</v>
      </c>
      <c r="K29" s="314">
        <f t="shared" si="2"/>
        <v>1019.6591934408123</v>
      </c>
      <c r="L29" s="314">
        <f t="shared" si="2"/>
        <v>939.90827584922931</v>
      </c>
      <c r="M29" s="314">
        <f t="shared" si="2"/>
        <v>139.57976564096617</v>
      </c>
      <c r="N29" s="314">
        <f t="shared" si="2"/>
        <v>1216.3765621931409</v>
      </c>
      <c r="O29" s="314">
        <f t="shared" si="2"/>
        <v>619.55905649744477</v>
      </c>
      <c r="P29" s="314">
        <f t="shared" si="2"/>
        <v>1731.3677861169788</v>
      </c>
      <c r="Q29" s="314">
        <f t="shared" si="2"/>
        <v>83.663605809694829</v>
      </c>
      <c r="R29" s="314">
        <f t="shared" si="2"/>
        <v>1561.7515630527807</v>
      </c>
      <c r="S29" s="314">
        <f t="shared" si="2"/>
        <v>948.77649863094132</v>
      </c>
      <c r="T29" s="314">
        <f t="shared" si="2"/>
        <v>2325.8301491213124</v>
      </c>
      <c r="U29" s="314">
        <f t="shared" si="2"/>
        <v>776.53949408408175</v>
      </c>
      <c r="V29" s="314">
        <f t="shared" si="2"/>
        <v>540.21229167295451</v>
      </c>
      <c r="W29" s="314">
        <f t="shared" si="2"/>
        <v>0</v>
      </c>
      <c r="X29" s="314">
        <f t="shared" si="2"/>
        <v>0</v>
      </c>
      <c r="Y29" s="314">
        <f t="shared" si="2"/>
        <v>0</v>
      </c>
      <c r="Z29" s="314">
        <f t="shared" si="2"/>
        <v>0</v>
      </c>
      <c r="AA29" s="439">
        <f t="shared" si="2"/>
        <v>0</v>
      </c>
    </row>
    <row r="30" spans="2:28" x14ac:dyDescent="0.35">
      <c r="B30" s="14"/>
      <c r="C30" s="123"/>
      <c r="D30" s="17"/>
      <c r="E30" s="174"/>
      <c r="F30" s="179"/>
      <c r="G30" s="63"/>
      <c r="H30" s="63"/>
      <c r="I30" s="63"/>
      <c r="J30" s="63"/>
      <c r="K30" s="63"/>
      <c r="L30" s="63"/>
      <c r="M30" s="63"/>
      <c r="N30" s="63"/>
      <c r="O30" s="63"/>
      <c r="P30" s="63"/>
      <c r="Q30" s="63"/>
      <c r="R30" s="63"/>
      <c r="S30" s="63"/>
      <c r="T30" s="63"/>
      <c r="U30" s="63"/>
      <c r="V30" s="63"/>
      <c r="W30" s="63"/>
      <c r="X30" s="13"/>
      <c r="Y30" s="13"/>
      <c r="Z30" s="13"/>
      <c r="AA30" s="125"/>
    </row>
    <row r="31" spans="2:28" x14ac:dyDescent="0.35">
      <c r="B31" s="170" t="s">
        <v>6</v>
      </c>
      <c r="C31" s="124"/>
      <c r="D31" s="106"/>
      <c r="E31" s="175"/>
      <c r="F31" s="143"/>
      <c r="G31" s="13"/>
      <c r="H31" s="13"/>
      <c r="I31" s="13"/>
      <c r="J31" s="13"/>
      <c r="K31" s="13"/>
      <c r="L31" s="13"/>
      <c r="M31" s="13"/>
      <c r="N31" s="13"/>
      <c r="O31" s="13"/>
      <c r="P31" s="13"/>
      <c r="Q31" s="13"/>
      <c r="R31" s="13"/>
      <c r="S31" s="13"/>
      <c r="T31" s="13"/>
      <c r="U31" s="13"/>
      <c r="V31" s="13"/>
      <c r="W31" s="13"/>
      <c r="X31" s="13"/>
      <c r="Y31" s="13"/>
      <c r="Z31" s="13"/>
      <c r="AA31" s="125"/>
    </row>
    <row r="32" spans="2:28" ht="13.15" thickBot="1" x14ac:dyDescent="0.4">
      <c r="B32" s="105" t="s">
        <v>7</v>
      </c>
      <c r="C32" s="124"/>
      <c r="D32" s="106"/>
      <c r="E32" s="175"/>
      <c r="F32" s="180"/>
      <c r="G32" s="74"/>
      <c r="H32" s="74"/>
      <c r="I32" s="74"/>
      <c r="J32" s="74"/>
      <c r="K32" s="74"/>
      <c r="L32" s="74"/>
      <c r="M32" s="74"/>
      <c r="N32" s="74"/>
      <c r="O32" s="74"/>
      <c r="P32" s="74"/>
      <c r="Q32" s="74"/>
      <c r="R32" s="74"/>
      <c r="S32" s="74"/>
      <c r="T32" s="74"/>
      <c r="U32" s="74"/>
      <c r="V32" s="74"/>
      <c r="W32" s="74"/>
      <c r="X32" s="74"/>
      <c r="Y32" s="74"/>
      <c r="Z32" s="74"/>
      <c r="AA32" s="76"/>
    </row>
    <row r="33" spans="2:27" ht="219.75" customHeight="1" thickBot="1" x14ac:dyDescent="0.4">
      <c r="B33" s="140" t="s">
        <v>8</v>
      </c>
      <c r="C33" s="126"/>
      <c r="D33" s="176"/>
      <c r="E33" s="177"/>
      <c r="F33" s="438"/>
      <c r="G33" s="395"/>
      <c r="H33" s="395"/>
      <c r="I33" s="395"/>
      <c r="J33" s="395"/>
      <c r="K33" s="395"/>
      <c r="L33" s="395"/>
      <c r="M33" s="395"/>
      <c r="N33" s="395"/>
      <c r="O33" s="395"/>
      <c r="P33" s="395"/>
      <c r="Q33" s="395"/>
      <c r="R33" s="395"/>
      <c r="S33" s="395"/>
      <c r="T33" s="395"/>
      <c r="U33" s="395"/>
      <c r="V33" s="395"/>
      <c r="W33" s="395"/>
      <c r="X33" s="172"/>
      <c r="Y33" s="172"/>
      <c r="Z33" s="172"/>
      <c r="AA33" s="396"/>
    </row>
    <row r="34" spans="2:27" ht="13.5" thickBot="1" x14ac:dyDescent="0.4">
      <c r="B34" s="132" t="s">
        <v>34</v>
      </c>
      <c r="C34" s="171"/>
      <c r="D34" s="172"/>
      <c r="E34" s="172"/>
      <c r="F34" s="128"/>
      <c r="G34" s="128"/>
      <c r="H34" s="128"/>
      <c r="I34" s="128"/>
      <c r="J34" s="128"/>
      <c r="K34" s="128"/>
      <c r="L34" s="128"/>
      <c r="M34" s="128"/>
      <c r="N34" s="128"/>
      <c r="O34" s="128"/>
      <c r="P34" s="128"/>
      <c r="Q34" s="128"/>
      <c r="R34" s="128"/>
      <c r="S34" s="128"/>
      <c r="T34" s="128"/>
      <c r="U34" s="128"/>
      <c r="V34" s="128"/>
      <c r="W34" s="128"/>
    </row>
  </sheetData>
  <phoneticPr fontId="2" type="noConversion"/>
  <conditionalFormatting sqref="F3:AA25">
    <cfRule type="cellIs" dxfId="65" priority="1" stopIfTrue="1" operator="equal">
      <formula>1</formula>
    </cfRule>
    <cfRule type="cellIs" dxfId="64" priority="2" stopIfTrue="1" operator="equal">
      <formula>3</formula>
    </cfRule>
    <cfRule type="cellIs" dxfId="63" priority="3" stopIfTrue="1" operator="equal">
      <formula>9</formula>
    </cfRule>
  </conditionalFormatting>
  <conditionalFormatting sqref="X29:Z32">
    <cfRule type="cellIs" dxfId="62" priority="7" stopIfTrue="1" operator="equal">
      <formula>1</formula>
    </cfRule>
    <cfRule type="cellIs" dxfId="61" priority="8" stopIfTrue="1" operator="equal">
      <formula>3</formula>
    </cfRule>
    <cfRule type="cellIs" dxfId="60" priority="9" stopIfTrue="1" operator="equal">
      <formula>9</formula>
    </cfRule>
  </conditionalFormatting>
  <conditionalFormatting sqref="X26:AA28 F26:W29 F31:W33">
    <cfRule type="cellIs" dxfId="59" priority="14" stopIfTrue="1" operator="equal">
      <formula>1</formula>
    </cfRule>
    <cfRule type="cellIs" dxfId="58" priority="15" stopIfTrue="1" operator="equal">
      <formula>3</formula>
    </cfRule>
    <cfRule type="cellIs" dxfId="57" priority="16" stopIfTrue="1" operator="equal">
      <formula>9</formula>
    </cfRule>
  </conditionalFormatting>
  <conditionalFormatting sqref="AA29">
    <cfRule type="cellIs" dxfId="56" priority="4" stopIfTrue="1" operator="equal">
      <formula>1</formula>
    </cfRule>
    <cfRule type="cellIs" dxfId="55" priority="5" stopIfTrue="1" operator="equal">
      <formula>3</formula>
    </cfRule>
    <cfRule type="cellIs" dxfId="54" priority="6" stopIfTrue="1" operator="equal">
      <formula>9</formula>
    </cfRule>
  </conditionalFormatting>
  <dataValidations count="1">
    <dataValidation allowBlank="1" showInputMessage="1" showErrorMessage="1" prompt="Transfer REQUIRED FUNCTIONALITY and importance scores to LHS of matrix. Transfer MEANS of chosen concept to top of matrix. Identify relationships with 1,3,9 scores." sqref="A1" xr:uid="{00000000-0002-0000-0A00-000000000000}"/>
  </dataValidations>
  <pageMargins left="0.75" right="0.75" top="1" bottom="1" header="0.5" footer="0.5"/>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7" tint="0.39997558519241921"/>
  </sheetPr>
  <dimension ref="A1:V47"/>
  <sheetViews>
    <sheetView showGridLines="0" zoomScale="80" zoomScaleNormal="80" workbookViewId="0">
      <selection activeCell="Q22" sqref="Q22:S28"/>
    </sheetView>
  </sheetViews>
  <sheetFormatPr defaultColWidth="8.796875" defaultRowHeight="12.75" x14ac:dyDescent="0.35"/>
  <cols>
    <col min="13" max="13" width="18.1328125" customWidth="1"/>
    <col min="14" max="14" width="16" customWidth="1"/>
    <col min="17" max="17" width="13.33203125" customWidth="1"/>
    <col min="18" max="18" width="15.46484375" customWidth="1"/>
  </cols>
  <sheetData>
    <row r="1" spans="1:22" ht="13.15" thickBot="1" x14ac:dyDescent="0.4">
      <c r="A1" s="283" t="s">
        <v>79</v>
      </c>
    </row>
    <row r="2" spans="1:22" ht="17.649999999999999" x14ac:dyDescent="0.5">
      <c r="A2" s="656" t="s">
        <v>9</v>
      </c>
      <c r="B2" s="657"/>
      <c r="C2" s="658"/>
      <c r="D2" s="16"/>
      <c r="E2" s="16"/>
      <c r="F2" s="16"/>
    </row>
    <row r="3" spans="1:22" ht="13.15" x14ac:dyDescent="0.35">
      <c r="A3" s="659" t="s">
        <v>47</v>
      </c>
      <c r="B3" s="660"/>
      <c r="C3" s="661"/>
      <c r="D3" s="16"/>
      <c r="E3" s="646" t="s">
        <v>10</v>
      </c>
      <c r="F3" s="662"/>
      <c r="G3" s="646" t="s">
        <v>11</v>
      </c>
      <c r="H3" s="647"/>
      <c r="L3" s="646" t="s">
        <v>10</v>
      </c>
      <c r="M3" s="647"/>
      <c r="N3" s="20" t="s">
        <v>12</v>
      </c>
      <c r="P3" s="18" t="s">
        <v>13</v>
      </c>
      <c r="Q3" s="19"/>
      <c r="R3" s="21" t="s">
        <v>14</v>
      </c>
    </row>
    <row r="4" spans="1:22" x14ac:dyDescent="0.35">
      <c r="A4" s="648" t="s">
        <v>48</v>
      </c>
      <c r="B4" s="649"/>
      <c r="C4" s="650"/>
      <c r="D4" s="16"/>
      <c r="E4" s="276" t="s">
        <v>291</v>
      </c>
      <c r="F4" s="25"/>
      <c r="G4" s="651"/>
      <c r="H4" s="652"/>
      <c r="L4" s="276" t="s">
        <v>312</v>
      </c>
      <c r="M4" s="25"/>
      <c r="N4" s="182"/>
      <c r="P4" s="276" t="s">
        <v>290</v>
      </c>
      <c r="Q4" s="25"/>
      <c r="R4" s="26"/>
    </row>
    <row r="5" spans="1:22" x14ac:dyDescent="0.35">
      <c r="A5" s="648" t="s">
        <v>15</v>
      </c>
      <c r="B5" s="649"/>
      <c r="C5" s="650"/>
      <c r="D5" s="16"/>
      <c r="E5" s="276" t="s">
        <v>292</v>
      </c>
      <c r="F5" s="25"/>
      <c r="G5" s="22"/>
      <c r="H5" s="164"/>
      <c r="L5" s="276" t="s">
        <v>313</v>
      </c>
      <c r="M5" s="25"/>
      <c r="N5" s="26"/>
      <c r="P5" s="276" t="s">
        <v>298</v>
      </c>
      <c r="Q5" s="25"/>
      <c r="R5" s="183"/>
    </row>
    <row r="6" spans="1:22" ht="13.15" thickBot="1" x14ac:dyDescent="0.4">
      <c r="A6" s="653" t="s">
        <v>49</v>
      </c>
      <c r="B6" s="654"/>
      <c r="C6" s="655"/>
      <c r="E6" s="276" t="s">
        <v>296</v>
      </c>
      <c r="F6" s="25"/>
      <c r="G6" s="22"/>
      <c r="H6" s="164"/>
      <c r="L6" s="276" t="s">
        <v>294</v>
      </c>
      <c r="M6" s="25"/>
      <c r="N6" s="26"/>
      <c r="P6" s="276" t="s">
        <v>299</v>
      </c>
      <c r="Q6" s="25"/>
      <c r="R6" s="183"/>
    </row>
    <row r="7" spans="1:22" x14ac:dyDescent="0.35">
      <c r="E7" s="276" t="s">
        <v>297</v>
      </c>
      <c r="F7" s="25"/>
      <c r="G7" s="22"/>
      <c r="H7" s="164"/>
      <c r="L7" s="276" t="s">
        <v>295</v>
      </c>
      <c r="M7" s="25"/>
      <c r="N7" s="26"/>
      <c r="P7" s="276" t="s">
        <v>300</v>
      </c>
      <c r="Q7" s="25"/>
      <c r="R7" s="26"/>
    </row>
    <row r="8" spans="1:22" x14ac:dyDescent="0.35">
      <c r="E8" s="276" t="s">
        <v>304</v>
      </c>
      <c r="F8" s="25"/>
      <c r="G8" s="22"/>
      <c r="H8" s="164"/>
      <c r="L8" s="276" t="s">
        <v>302</v>
      </c>
      <c r="M8" s="25"/>
      <c r="N8" s="26"/>
      <c r="P8" s="276" t="s">
        <v>301</v>
      </c>
      <c r="Q8" s="25"/>
      <c r="R8" s="26"/>
    </row>
    <row r="9" spans="1:22" x14ac:dyDescent="0.35">
      <c r="E9" s="238"/>
      <c r="F9" s="25"/>
      <c r="G9" s="22"/>
      <c r="H9" s="164"/>
      <c r="L9" s="276" t="s">
        <v>303</v>
      </c>
      <c r="M9" s="25"/>
      <c r="N9" s="26"/>
      <c r="P9" s="181"/>
      <c r="Q9" s="25"/>
      <c r="R9" s="26"/>
      <c r="U9" s="25"/>
      <c r="V9" s="25"/>
    </row>
    <row r="10" spans="1:22" x14ac:dyDescent="0.35">
      <c r="E10" s="181"/>
      <c r="F10" s="25"/>
      <c r="G10" s="22"/>
      <c r="H10" s="164"/>
      <c r="L10" s="276" t="s">
        <v>314</v>
      </c>
      <c r="M10" s="25"/>
      <c r="N10" s="26"/>
      <c r="P10" s="181"/>
      <c r="Q10" s="25"/>
      <c r="R10" s="26"/>
      <c r="U10" s="25"/>
      <c r="V10" s="25"/>
    </row>
    <row r="11" spans="1:22" x14ac:dyDescent="0.35">
      <c r="E11" s="22"/>
      <c r="F11" s="25"/>
      <c r="G11" s="22"/>
      <c r="H11" s="164"/>
      <c r="L11" s="276" t="s">
        <v>305</v>
      </c>
      <c r="M11" s="25"/>
      <c r="N11" s="26"/>
      <c r="P11" s="22"/>
      <c r="Q11" s="25"/>
      <c r="R11" s="26"/>
      <c r="U11" s="25"/>
      <c r="V11" s="25"/>
    </row>
    <row r="12" spans="1:22" x14ac:dyDescent="0.35">
      <c r="E12" s="22"/>
      <c r="F12" s="25"/>
      <c r="G12" s="22"/>
      <c r="H12" s="164"/>
      <c r="L12" s="276" t="s">
        <v>318</v>
      </c>
      <c r="M12" s="25"/>
      <c r="N12" s="26"/>
      <c r="P12" s="22"/>
      <c r="Q12" s="25"/>
      <c r="R12" s="26"/>
      <c r="U12" s="25"/>
      <c r="V12" s="25"/>
    </row>
    <row r="13" spans="1:22" x14ac:dyDescent="0.35">
      <c r="E13" s="22"/>
      <c r="F13" s="25"/>
      <c r="G13" s="22"/>
      <c r="H13" s="164"/>
      <c r="L13" s="22"/>
      <c r="M13" s="25"/>
      <c r="N13" s="26"/>
      <c r="P13" s="22"/>
      <c r="Q13" s="25"/>
      <c r="R13" s="26"/>
      <c r="U13" s="25"/>
      <c r="V13" s="25"/>
    </row>
    <row r="14" spans="1:22" x14ac:dyDescent="0.35">
      <c r="E14" s="22"/>
      <c r="F14" s="25"/>
      <c r="G14" s="22"/>
      <c r="H14" s="164"/>
      <c r="L14" s="22"/>
      <c r="M14" s="25"/>
      <c r="N14" s="26"/>
      <c r="P14" s="22"/>
      <c r="Q14" s="25"/>
      <c r="R14" s="26"/>
      <c r="U14" s="25"/>
      <c r="V14" s="25"/>
    </row>
    <row r="15" spans="1:22" x14ac:dyDescent="0.35">
      <c r="E15" s="22"/>
      <c r="F15" s="25"/>
      <c r="G15" s="22"/>
      <c r="H15" s="164"/>
      <c r="L15" s="22"/>
      <c r="M15" s="25"/>
      <c r="N15" s="26"/>
      <c r="P15" s="22"/>
      <c r="Q15" s="25"/>
      <c r="R15" s="26"/>
      <c r="U15" s="25"/>
      <c r="V15" s="25"/>
    </row>
    <row r="16" spans="1:22" x14ac:dyDescent="0.35">
      <c r="E16" s="22"/>
      <c r="F16" s="25"/>
      <c r="G16" s="22"/>
      <c r="H16" s="164"/>
      <c r="L16" s="22"/>
      <c r="M16" s="25"/>
      <c r="N16" s="26"/>
      <c r="P16" s="22"/>
      <c r="Q16" s="25"/>
      <c r="R16" s="26"/>
      <c r="U16" s="25"/>
      <c r="V16" s="25"/>
    </row>
    <row r="17" spans="2:22" x14ac:dyDescent="0.35">
      <c r="E17" s="22"/>
      <c r="F17" s="25"/>
      <c r="G17" s="22"/>
      <c r="H17" s="164"/>
      <c r="L17" s="22"/>
      <c r="M17" s="25"/>
      <c r="N17" s="26"/>
      <c r="P17" s="22"/>
      <c r="Q17" s="25"/>
      <c r="R17" s="26"/>
      <c r="U17" s="25"/>
      <c r="V17" s="25"/>
    </row>
    <row r="18" spans="2:22" x14ac:dyDescent="0.35">
      <c r="E18" s="22"/>
      <c r="F18" s="25"/>
      <c r="G18" s="22"/>
      <c r="H18" s="164"/>
      <c r="L18" s="22"/>
      <c r="M18" s="25"/>
      <c r="N18" s="26"/>
      <c r="P18" s="22"/>
      <c r="Q18" s="25"/>
      <c r="R18" s="26"/>
      <c r="U18" s="25"/>
      <c r="V18" s="25"/>
    </row>
    <row r="19" spans="2:22" x14ac:dyDescent="0.35">
      <c r="E19" s="667"/>
      <c r="F19" s="668"/>
      <c r="G19" s="667"/>
      <c r="H19" s="669"/>
      <c r="L19" s="667"/>
      <c r="M19" s="668"/>
      <c r="N19" s="29"/>
      <c r="P19" s="667"/>
      <c r="Q19" s="668"/>
      <c r="R19" s="29"/>
      <c r="U19" s="25"/>
      <c r="V19" s="25"/>
    </row>
    <row r="20" spans="2:22" x14ac:dyDescent="0.35">
      <c r="U20" s="25"/>
      <c r="V20" s="25"/>
    </row>
    <row r="21" spans="2:22" ht="13.15" thickBot="1" x14ac:dyDescent="0.4"/>
    <row r="22" spans="2:22" x14ac:dyDescent="0.35">
      <c r="B22" s="663" t="s">
        <v>83</v>
      </c>
      <c r="C22" s="664"/>
      <c r="D22" s="665"/>
      <c r="I22" s="670" t="s">
        <v>315</v>
      </c>
      <c r="J22" s="671"/>
      <c r="K22" s="671"/>
      <c r="L22" s="672"/>
      <c r="Q22" s="663" t="s">
        <v>281</v>
      </c>
      <c r="R22" s="664"/>
      <c r="S22" s="665"/>
    </row>
    <row r="23" spans="2:22" x14ac:dyDescent="0.35">
      <c r="B23" s="651"/>
      <c r="C23" s="666"/>
      <c r="D23" s="652"/>
      <c r="I23" s="673"/>
      <c r="J23" s="674"/>
      <c r="K23" s="674"/>
      <c r="L23" s="675"/>
      <c r="Q23" s="651"/>
      <c r="R23" s="666"/>
      <c r="S23" s="652"/>
    </row>
    <row r="24" spans="2:22" x14ac:dyDescent="0.35">
      <c r="B24" s="651"/>
      <c r="C24" s="666"/>
      <c r="D24" s="652"/>
      <c r="I24" s="673"/>
      <c r="J24" s="674"/>
      <c r="K24" s="674"/>
      <c r="L24" s="675"/>
      <c r="Q24" s="651"/>
      <c r="R24" s="666"/>
      <c r="S24" s="652"/>
    </row>
    <row r="25" spans="2:22" x14ac:dyDescent="0.35">
      <c r="B25" s="651"/>
      <c r="C25" s="666"/>
      <c r="D25" s="652"/>
      <c r="I25" s="673"/>
      <c r="J25" s="674"/>
      <c r="K25" s="674"/>
      <c r="L25" s="675"/>
      <c r="Q25" s="651"/>
      <c r="R25" s="666"/>
      <c r="S25" s="652"/>
    </row>
    <row r="26" spans="2:22" x14ac:dyDescent="0.35">
      <c r="B26" s="651"/>
      <c r="C26" s="666"/>
      <c r="D26" s="652"/>
      <c r="I26" s="673"/>
      <c r="J26" s="674"/>
      <c r="K26" s="674"/>
      <c r="L26" s="675"/>
      <c r="Q26" s="651"/>
      <c r="R26" s="666"/>
      <c r="S26" s="652"/>
    </row>
    <row r="27" spans="2:22" x14ac:dyDescent="0.35">
      <c r="B27" s="651"/>
      <c r="C27" s="666"/>
      <c r="D27" s="652"/>
      <c r="I27" s="673"/>
      <c r="J27" s="674"/>
      <c r="K27" s="674"/>
      <c r="L27" s="675"/>
      <c r="Q27" s="651"/>
      <c r="R27" s="666"/>
      <c r="S27" s="652"/>
    </row>
    <row r="28" spans="2:22" ht="13.15" thickBot="1" x14ac:dyDescent="0.4">
      <c r="B28" s="667"/>
      <c r="C28" s="668"/>
      <c r="D28" s="669"/>
      <c r="I28" s="676"/>
      <c r="J28" s="677"/>
      <c r="K28" s="677"/>
      <c r="L28" s="678"/>
      <c r="Q28" s="667"/>
      <c r="R28" s="668"/>
      <c r="S28" s="669"/>
    </row>
    <row r="31" spans="2:22" ht="13.15" x14ac:dyDescent="0.35">
      <c r="L31" s="18" t="s">
        <v>16</v>
      </c>
      <c r="M31" s="324"/>
      <c r="N31" s="33"/>
    </row>
    <row r="32" spans="2:22" x14ac:dyDescent="0.35">
      <c r="L32" s="276" t="s">
        <v>286</v>
      </c>
      <c r="M32" s="348"/>
      <c r="N32" s="164"/>
    </row>
    <row r="33" spans="12:14" x14ac:dyDescent="0.35">
      <c r="L33" s="276" t="s">
        <v>287</v>
      </c>
      <c r="M33" s="164"/>
      <c r="N33" s="164"/>
    </row>
    <row r="34" spans="12:14" x14ac:dyDescent="0.35">
      <c r="L34" s="276" t="s">
        <v>288</v>
      </c>
      <c r="M34" s="164"/>
      <c r="N34" s="164"/>
    </row>
    <row r="35" spans="12:14" x14ac:dyDescent="0.35">
      <c r="L35" s="276" t="s">
        <v>285</v>
      </c>
      <c r="M35" s="164"/>
      <c r="N35" s="164"/>
    </row>
    <row r="36" spans="12:14" x14ac:dyDescent="0.35">
      <c r="L36" s="276" t="s">
        <v>284</v>
      </c>
      <c r="M36" s="164"/>
      <c r="N36" s="164"/>
    </row>
    <row r="37" spans="12:14" x14ac:dyDescent="0.35">
      <c r="L37" s="276" t="s">
        <v>289</v>
      </c>
      <c r="M37" s="164"/>
      <c r="N37" s="164"/>
    </row>
    <row r="38" spans="12:14" x14ac:dyDescent="0.35">
      <c r="L38" s="276"/>
      <c r="M38" s="164"/>
      <c r="N38" s="164"/>
    </row>
    <row r="39" spans="12:14" x14ac:dyDescent="0.35">
      <c r="L39" s="276"/>
      <c r="M39" s="164"/>
      <c r="N39" s="164"/>
    </row>
    <row r="40" spans="12:14" x14ac:dyDescent="0.35">
      <c r="L40" s="349"/>
      <c r="M40" s="164"/>
      <c r="N40" s="164"/>
    </row>
    <row r="41" spans="12:14" x14ac:dyDescent="0.35">
      <c r="L41" s="349"/>
      <c r="M41" s="164"/>
      <c r="N41" s="164"/>
    </row>
    <row r="42" spans="12:14" x14ac:dyDescent="0.35">
      <c r="L42" s="181"/>
      <c r="M42" s="164"/>
      <c r="N42" s="164"/>
    </row>
    <row r="43" spans="12:14" x14ac:dyDescent="0.35">
      <c r="L43" s="181"/>
      <c r="M43" s="164"/>
      <c r="N43" s="164"/>
    </row>
    <row r="44" spans="12:14" x14ac:dyDescent="0.35">
      <c r="L44" s="181"/>
      <c r="M44" s="164"/>
      <c r="N44" s="164"/>
    </row>
    <row r="45" spans="12:14" x14ac:dyDescent="0.35">
      <c r="L45" s="181"/>
      <c r="M45" s="164"/>
      <c r="N45" s="164"/>
    </row>
    <row r="46" spans="12:14" x14ac:dyDescent="0.35">
      <c r="L46" s="181"/>
      <c r="M46" s="164"/>
      <c r="N46" s="164"/>
    </row>
    <row r="47" spans="12:14" x14ac:dyDescent="0.35">
      <c r="L47" s="262"/>
      <c r="M47" s="165"/>
      <c r="N47" s="165"/>
    </row>
  </sheetData>
  <mergeCells count="16">
    <mergeCell ref="B22:D28"/>
    <mergeCell ref="I22:L28"/>
    <mergeCell ref="Q22:S28"/>
    <mergeCell ref="E19:F19"/>
    <mergeCell ref="G19:H19"/>
    <mergeCell ref="L19:M19"/>
    <mergeCell ref="P19:Q19"/>
    <mergeCell ref="L3:M3"/>
    <mergeCell ref="A4:C4"/>
    <mergeCell ref="G4:H4"/>
    <mergeCell ref="A6:C6"/>
    <mergeCell ref="A2:C2"/>
    <mergeCell ref="A3:C3"/>
    <mergeCell ref="E3:F3"/>
    <mergeCell ref="G3:H3"/>
    <mergeCell ref="A5:C5"/>
  </mergeCells>
  <phoneticPr fontId="2" type="noConversion"/>
  <dataValidations count="1">
    <dataValidation allowBlank="1" showInputMessage="1" showErrorMessage="1" prompt="Identify System Control factors and external, unit-to-unit and deterioation noises." sqref="A1" xr:uid="{00000000-0002-0000-0D00-000000000000}"/>
  </dataValidations>
  <pageMargins left="0.75" right="0.75" top="1" bottom="1" header="0.5" footer="0.5"/>
  <headerFooter alignWithMargins="0"/>
  <drawing r:id="rId1"/>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7" tint="0.39997558519241921"/>
  </sheetPr>
  <dimension ref="A1:AD33"/>
  <sheetViews>
    <sheetView showGridLines="0" zoomScale="60" zoomScaleNormal="60" workbookViewId="0">
      <pane xSplit="3" ySplit="8" topLeftCell="D9" activePane="bottomRight" state="frozen"/>
      <selection pane="topRight" activeCell="D1" sqref="D1"/>
      <selection pane="bottomLeft" activeCell="A9" sqref="A9"/>
      <selection pane="bottomRight" activeCell="M6" sqref="M6:M7"/>
    </sheetView>
  </sheetViews>
  <sheetFormatPr defaultColWidth="8.796875" defaultRowHeight="12.75" x14ac:dyDescent="0.35"/>
  <cols>
    <col min="1" max="1" width="18.796875" customWidth="1"/>
    <col min="2" max="2" width="43.46484375" customWidth="1"/>
    <col min="3" max="3" width="12.46484375" customWidth="1"/>
    <col min="4" max="10" width="6.1328125" customWidth="1"/>
    <col min="11" max="11" width="9" customWidth="1"/>
    <col min="12" max="27" width="6.1328125" customWidth="1"/>
    <col min="29" max="29" width="21.1328125" customWidth="1"/>
  </cols>
  <sheetData>
    <row r="1" spans="1:30" x14ac:dyDescent="0.35">
      <c r="A1" s="283" t="s">
        <v>79</v>
      </c>
    </row>
    <row r="2" spans="1:30" x14ac:dyDescent="0.35">
      <c r="G2" t="e">
        <f>VALUE('Design QFD 2'!#REF!)</f>
        <v>#REF!</v>
      </c>
    </row>
    <row r="3" spans="1:30" ht="13.15" thickBot="1" x14ac:dyDescent="0.4">
      <c r="A3" s="34" t="s">
        <v>17</v>
      </c>
    </row>
    <row r="4" spans="1:30" ht="18" customHeight="1" thickBot="1" x14ac:dyDescent="0.55000000000000004">
      <c r="C4" s="35"/>
      <c r="D4" s="36"/>
      <c r="E4" s="37"/>
      <c r="F4" s="37"/>
      <c r="G4" s="37"/>
      <c r="H4" s="37"/>
      <c r="I4" s="37"/>
      <c r="J4" s="37"/>
      <c r="K4" s="37"/>
      <c r="L4" s="37"/>
      <c r="M4" s="38" t="s">
        <v>18</v>
      </c>
      <c r="N4" s="37"/>
      <c r="O4" s="37"/>
      <c r="P4" s="37"/>
      <c r="Q4" s="37"/>
      <c r="R4" s="37"/>
      <c r="S4" s="37"/>
      <c r="T4" s="37"/>
      <c r="U4" s="37"/>
      <c r="V4" s="37"/>
      <c r="W4" s="37"/>
      <c r="X4" s="37"/>
      <c r="Y4" s="37"/>
      <c r="Z4" s="37"/>
      <c r="AA4" s="37"/>
      <c r="AB4" s="39"/>
      <c r="AC4" s="679" t="s">
        <v>19</v>
      </c>
    </row>
    <row r="5" spans="1:30" ht="18.75" customHeight="1" thickBot="1" x14ac:dyDescent="0.45">
      <c r="A5" s="690" t="s">
        <v>67</v>
      </c>
      <c r="B5" s="692" t="s">
        <v>21</v>
      </c>
      <c r="C5" s="40" t="s">
        <v>22</v>
      </c>
      <c r="D5" s="684" t="s">
        <v>23</v>
      </c>
      <c r="E5" s="685"/>
      <c r="F5" s="685"/>
      <c r="G5" s="685"/>
      <c r="H5" s="685"/>
      <c r="I5" s="685"/>
      <c r="J5" s="685"/>
      <c r="K5" s="685"/>
      <c r="L5" s="686"/>
      <c r="M5" s="684" t="s">
        <v>14</v>
      </c>
      <c r="N5" s="685"/>
      <c r="O5" s="685"/>
      <c r="P5" s="685"/>
      <c r="Q5" s="685"/>
      <c r="R5" s="685"/>
      <c r="S5" s="686"/>
      <c r="T5" s="684" t="s">
        <v>11</v>
      </c>
      <c r="U5" s="685"/>
      <c r="V5" s="685"/>
      <c r="W5" s="685"/>
      <c r="X5" s="685"/>
      <c r="Y5" s="685"/>
      <c r="Z5" s="685"/>
      <c r="AA5" s="686"/>
      <c r="AB5" s="350"/>
      <c r="AC5" s="680"/>
    </row>
    <row r="6" spans="1:30" ht="39.75" customHeight="1" x14ac:dyDescent="0.4">
      <c r="A6" s="691"/>
      <c r="B6" s="693"/>
      <c r="C6" s="41" t="s">
        <v>24</v>
      </c>
      <c r="D6" s="682" t="s">
        <v>26</v>
      </c>
      <c r="E6" s="682"/>
      <c r="F6" s="682"/>
      <c r="G6" s="682"/>
      <c r="H6" s="682"/>
      <c r="I6" s="682"/>
      <c r="J6" s="682"/>
      <c r="K6" s="327"/>
      <c r="L6" s="327"/>
      <c r="M6" s="682" t="s">
        <v>25</v>
      </c>
      <c r="N6" s="682"/>
      <c r="O6" s="682"/>
      <c r="P6" s="682"/>
      <c r="Q6" s="682"/>
      <c r="R6" s="682"/>
      <c r="S6" s="682"/>
      <c r="T6" s="682" t="s">
        <v>27</v>
      </c>
      <c r="U6" s="682"/>
      <c r="V6" s="682"/>
      <c r="W6" s="682"/>
      <c r="X6" s="682"/>
      <c r="Y6" s="682"/>
      <c r="Z6" s="682" t="s">
        <v>28</v>
      </c>
      <c r="AA6" s="682"/>
      <c r="AB6" s="689" t="s">
        <v>29</v>
      </c>
      <c r="AC6" s="681"/>
    </row>
    <row r="7" spans="1:30" ht="18" customHeight="1" x14ac:dyDescent="0.4">
      <c r="A7" s="691"/>
      <c r="B7" s="693"/>
      <c r="C7" s="42" t="s">
        <v>30</v>
      </c>
      <c r="D7" s="683"/>
      <c r="E7" s="683"/>
      <c r="F7" s="683"/>
      <c r="G7" s="683"/>
      <c r="H7" s="683"/>
      <c r="I7" s="683"/>
      <c r="J7" s="683"/>
      <c r="K7" s="325"/>
      <c r="L7" s="325"/>
      <c r="M7" s="683"/>
      <c r="N7" s="683"/>
      <c r="O7" s="683"/>
      <c r="P7" s="683"/>
      <c r="Q7" s="683"/>
      <c r="R7" s="683"/>
      <c r="S7" s="683"/>
      <c r="T7" s="683"/>
      <c r="U7" s="683"/>
      <c r="V7" s="683"/>
      <c r="W7" s="683"/>
      <c r="X7" s="683"/>
      <c r="Y7" s="683"/>
      <c r="Z7" s="683"/>
      <c r="AA7" s="683"/>
      <c r="AB7" s="683"/>
      <c r="AC7" s="681"/>
    </row>
    <row r="8" spans="1:30" ht="125.25" customHeight="1" thickBot="1" x14ac:dyDescent="0.45">
      <c r="A8" s="43"/>
      <c r="B8" s="694"/>
      <c r="C8" s="44"/>
      <c r="D8" s="351" t="s">
        <v>293</v>
      </c>
      <c r="E8" s="351" t="s">
        <v>313</v>
      </c>
      <c r="F8" s="351" t="s">
        <v>317</v>
      </c>
      <c r="G8" s="351" t="s">
        <v>295</v>
      </c>
      <c r="H8" s="351" t="s">
        <v>302</v>
      </c>
      <c r="I8" s="351" t="s">
        <v>303</v>
      </c>
      <c r="J8" s="351" t="s">
        <v>314</v>
      </c>
      <c r="K8" s="351" t="s">
        <v>318</v>
      </c>
      <c r="L8" s="351" t="s">
        <v>306</v>
      </c>
      <c r="M8" s="351" t="s">
        <v>290</v>
      </c>
      <c r="N8" s="351" t="s">
        <v>298</v>
      </c>
      <c r="O8" s="351" t="s">
        <v>299</v>
      </c>
      <c r="P8" s="351" t="s">
        <v>300</v>
      </c>
      <c r="Q8" s="351" t="s">
        <v>301</v>
      </c>
      <c r="R8" s="351"/>
      <c r="S8" s="352"/>
      <c r="T8" s="351" t="s">
        <v>291</v>
      </c>
      <c r="U8" s="351" t="s">
        <v>292</v>
      </c>
      <c r="V8" s="351" t="s">
        <v>296</v>
      </c>
      <c r="W8" s="351" t="s">
        <v>297</v>
      </c>
      <c r="X8" s="351" t="s">
        <v>304</v>
      </c>
      <c r="Y8" s="351"/>
      <c r="Z8" s="351"/>
      <c r="AA8" s="351"/>
      <c r="AB8" s="45"/>
      <c r="AC8" s="46"/>
      <c r="AD8" s="1"/>
    </row>
    <row r="9" spans="1:30" ht="20.25" x14ac:dyDescent="0.55000000000000004">
      <c r="A9" s="695"/>
      <c r="B9" s="353" t="s">
        <v>286</v>
      </c>
      <c r="C9" s="354">
        <v>1</v>
      </c>
      <c r="D9" s="15">
        <v>1</v>
      </c>
      <c r="E9" s="15"/>
      <c r="F9" s="15">
        <v>1</v>
      </c>
      <c r="G9" s="15"/>
      <c r="H9" s="15">
        <v>3</v>
      </c>
      <c r="I9" s="15"/>
      <c r="J9" s="15">
        <v>3</v>
      </c>
      <c r="K9" s="15"/>
      <c r="L9" s="15"/>
      <c r="M9" s="15"/>
      <c r="N9" s="15"/>
      <c r="O9" s="15"/>
      <c r="P9" s="15"/>
      <c r="Q9" s="15"/>
      <c r="R9" s="15"/>
      <c r="S9" s="15"/>
      <c r="T9" s="15"/>
      <c r="U9" s="15"/>
      <c r="V9" s="15"/>
      <c r="W9" s="15"/>
      <c r="X9" s="15"/>
      <c r="Y9" s="15"/>
      <c r="Z9" s="15"/>
      <c r="AA9" s="15"/>
      <c r="AB9" s="257">
        <f t="shared" ref="AB9:AB18" si="0">SUM(D9:AA9)</f>
        <v>8</v>
      </c>
      <c r="AC9" s="47">
        <f t="shared" ref="AC9:AC18" si="1">+AB9*C9</f>
        <v>8</v>
      </c>
    </row>
    <row r="10" spans="1:30" ht="20.25" x14ac:dyDescent="0.55000000000000004">
      <c r="A10" s="695"/>
      <c r="B10" s="353" t="s">
        <v>287</v>
      </c>
      <c r="C10" s="355">
        <v>3</v>
      </c>
      <c r="D10" s="15">
        <v>9</v>
      </c>
      <c r="E10" s="15"/>
      <c r="F10" s="15">
        <v>3</v>
      </c>
      <c r="G10" s="15"/>
      <c r="H10" s="15"/>
      <c r="I10" s="15"/>
      <c r="J10" s="15">
        <v>3</v>
      </c>
      <c r="K10" s="15"/>
      <c r="L10" s="15"/>
      <c r="M10" s="15"/>
      <c r="N10" s="15"/>
      <c r="O10" s="15"/>
      <c r="P10" s="15"/>
      <c r="Q10" s="15"/>
      <c r="R10" s="15"/>
      <c r="S10" s="15"/>
      <c r="T10" s="15"/>
      <c r="U10" s="15"/>
      <c r="V10" s="15"/>
      <c r="W10" s="15"/>
      <c r="X10" s="15"/>
      <c r="Y10" s="15"/>
      <c r="Z10" s="15"/>
      <c r="AA10" s="15"/>
      <c r="AB10" s="257">
        <f t="shared" si="0"/>
        <v>15</v>
      </c>
      <c r="AC10" s="47">
        <f t="shared" si="1"/>
        <v>45</v>
      </c>
    </row>
    <row r="11" spans="1:30" ht="20.25" x14ac:dyDescent="0.55000000000000004">
      <c r="A11" s="695"/>
      <c r="B11" s="353" t="s">
        <v>288</v>
      </c>
      <c r="C11" s="355">
        <v>9</v>
      </c>
      <c r="D11" s="15"/>
      <c r="E11" s="15"/>
      <c r="F11" s="15"/>
      <c r="G11" s="15">
        <v>9</v>
      </c>
      <c r="H11" s="15">
        <v>3</v>
      </c>
      <c r="I11" s="15">
        <v>9</v>
      </c>
      <c r="J11" s="15">
        <v>9</v>
      </c>
      <c r="K11" s="15">
        <v>9</v>
      </c>
      <c r="L11" s="15">
        <v>9</v>
      </c>
      <c r="M11" s="15">
        <v>9</v>
      </c>
      <c r="N11" s="15">
        <v>3</v>
      </c>
      <c r="O11" s="15">
        <v>3</v>
      </c>
      <c r="P11" s="15">
        <v>3</v>
      </c>
      <c r="Q11" s="15">
        <v>3</v>
      </c>
      <c r="R11" s="15"/>
      <c r="S11" s="15"/>
      <c r="T11" s="15">
        <v>3</v>
      </c>
      <c r="U11" s="15">
        <v>9</v>
      </c>
      <c r="V11" s="15">
        <v>3</v>
      </c>
      <c r="W11" s="15">
        <v>3</v>
      </c>
      <c r="X11" s="15">
        <v>9</v>
      </c>
      <c r="Y11" s="15"/>
      <c r="Z11" s="15"/>
      <c r="AA11" s="15"/>
      <c r="AB11" s="257">
        <f t="shared" si="0"/>
        <v>96</v>
      </c>
      <c r="AC11" s="47">
        <f t="shared" si="1"/>
        <v>864</v>
      </c>
    </row>
    <row r="12" spans="1:30" ht="20.25" x14ac:dyDescent="0.55000000000000004">
      <c r="A12" s="695"/>
      <c r="B12" s="353" t="s">
        <v>285</v>
      </c>
      <c r="C12" s="356">
        <v>9</v>
      </c>
      <c r="D12" s="15">
        <v>9</v>
      </c>
      <c r="E12" s="15">
        <v>3</v>
      </c>
      <c r="F12" s="15">
        <v>3</v>
      </c>
      <c r="G12" s="15">
        <v>3</v>
      </c>
      <c r="H12" s="15"/>
      <c r="I12" s="15">
        <v>3</v>
      </c>
      <c r="J12" s="15">
        <v>3</v>
      </c>
      <c r="K12" s="15"/>
      <c r="L12" s="15">
        <v>9</v>
      </c>
      <c r="M12" s="15">
        <v>9</v>
      </c>
      <c r="N12" s="15">
        <v>1</v>
      </c>
      <c r="O12" s="15"/>
      <c r="P12" s="15">
        <v>1</v>
      </c>
      <c r="Q12" s="15">
        <v>1</v>
      </c>
      <c r="R12" s="15"/>
      <c r="S12" s="15"/>
      <c r="T12" s="15">
        <v>1</v>
      </c>
      <c r="U12" s="15">
        <v>3</v>
      </c>
      <c r="V12" s="15"/>
      <c r="W12" s="15">
        <v>1</v>
      </c>
      <c r="X12" s="15"/>
      <c r="Y12" s="15"/>
      <c r="Z12" s="15"/>
      <c r="AA12" s="15"/>
      <c r="AB12" s="257">
        <f t="shared" si="0"/>
        <v>50</v>
      </c>
      <c r="AC12" s="47">
        <f t="shared" si="1"/>
        <v>450</v>
      </c>
    </row>
    <row r="13" spans="1:30" ht="20.25" x14ac:dyDescent="0.55000000000000004">
      <c r="A13" s="695"/>
      <c r="B13" s="353" t="s">
        <v>284</v>
      </c>
      <c r="C13" s="356">
        <v>3</v>
      </c>
      <c r="D13" s="15"/>
      <c r="E13" s="15">
        <v>1</v>
      </c>
      <c r="F13" s="15">
        <v>1</v>
      </c>
      <c r="G13" s="15">
        <v>9</v>
      </c>
      <c r="H13" s="15">
        <v>3</v>
      </c>
      <c r="I13" s="15"/>
      <c r="J13" s="15"/>
      <c r="K13" s="15"/>
      <c r="L13" s="15">
        <v>3</v>
      </c>
      <c r="M13" s="15"/>
      <c r="N13" s="15"/>
      <c r="O13" s="15">
        <v>9</v>
      </c>
      <c r="P13" s="15"/>
      <c r="Q13" s="15"/>
      <c r="R13" s="15"/>
      <c r="S13" s="15"/>
      <c r="T13" s="15">
        <v>3</v>
      </c>
      <c r="U13" s="15"/>
      <c r="V13" s="15"/>
      <c r="W13" s="15">
        <v>3</v>
      </c>
      <c r="X13" s="15"/>
      <c r="Y13" s="15"/>
      <c r="Z13" s="15"/>
      <c r="AA13" s="15"/>
      <c r="AB13" s="257">
        <f t="shared" si="0"/>
        <v>32</v>
      </c>
      <c r="AC13" s="47">
        <f t="shared" si="1"/>
        <v>96</v>
      </c>
    </row>
    <row r="14" spans="1:30" ht="20.25" x14ac:dyDescent="0.55000000000000004">
      <c r="A14" s="695"/>
      <c r="B14" s="353" t="s">
        <v>289</v>
      </c>
      <c r="C14" s="356">
        <v>9</v>
      </c>
      <c r="D14" s="15">
        <v>3</v>
      </c>
      <c r="E14" s="15">
        <v>1</v>
      </c>
      <c r="F14" s="15">
        <v>1</v>
      </c>
      <c r="G14" s="15">
        <v>3</v>
      </c>
      <c r="H14" s="15">
        <v>3</v>
      </c>
      <c r="I14" s="15"/>
      <c r="J14" s="15">
        <v>3</v>
      </c>
      <c r="K14" s="15">
        <v>9</v>
      </c>
      <c r="L14" s="15">
        <v>3</v>
      </c>
      <c r="M14" s="15">
        <v>3</v>
      </c>
      <c r="N14" s="15">
        <v>9</v>
      </c>
      <c r="O14" s="15">
        <v>3</v>
      </c>
      <c r="P14" s="15">
        <v>3</v>
      </c>
      <c r="Q14" s="15">
        <v>3</v>
      </c>
      <c r="R14" s="15"/>
      <c r="S14" s="15"/>
      <c r="T14" s="15"/>
      <c r="U14" s="15"/>
      <c r="V14" s="15"/>
      <c r="W14" s="15">
        <v>3</v>
      </c>
      <c r="X14" s="15"/>
      <c r="Y14" s="15"/>
      <c r="Z14" s="15"/>
      <c r="AA14" s="15"/>
      <c r="AB14" s="257">
        <f t="shared" si="0"/>
        <v>50</v>
      </c>
      <c r="AC14" s="47">
        <f t="shared" si="1"/>
        <v>450</v>
      </c>
    </row>
    <row r="15" spans="1:30" ht="20.25" x14ac:dyDescent="0.55000000000000004">
      <c r="A15" s="695"/>
      <c r="B15" s="353"/>
      <c r="C15" s="356">
        <v>5</v>
      </c>
      <c r="D15" s="15"/>
      <c r="E15" s="15"/>
      <c r="F15" s="15"/>
      <c r="G15" s="15"/>
      <c r="H15" s="15"/>
      <c r="I15" s="15"/>
      <c r="J15" s="15"/>
      <c r="K15" s="15"/>
      <c r="L15" s="15"/>
      <c r="M15" s="15"/>
      <c r="N15" s="15"/>
      <c r="O15" s="15"/>
      <c r="P15" s="15"/>
      <c r="Q15" s="15"/>
      <c r="R15" s="15"/>
      <c r="S15" s="15"/>
      <c r="T15" s="15"/>
      <c r="U15" s="15"/>
      <c r="V15" s="15"/>
      <c r="W15" s="15"/>
      <c r="X15" s="15"/>
      <c r="Y15" s="15"/>
      <c r="Z15" s="15"/>
      <c r="AA15" s="15"/>
      <c r="AB15" s="257">
        <f t="shared" si="0"/>
        <v>0</v>
      </c>
      <c r="AC15" s="47">
        <f t="shared" si="1"/>
        <v>0</v>
      </c>
    </row>
    <row r="16" spans="1:30" ht="20.25" x14ac:dyDescent="0.55000000000000004">
      <c r="A16" s="695"/>
      <c r="B16" s="353"/>
      <c r="C16" s="356">
        <v>5</v>
      </c>
      <c r="D16" s="15"/>
      <c r="E16" s="15"/>
      <c r="F16" s="15"/>
      <c r="G16" s="15"/>
      <c r="H16" s="15"/>
      <c r="I16" s="15"/>
      <c r="J16" s="15"/>
      <c r="K16" s="15"/>
      <c r="L16" s="15"/>
      <c r="M16" s="15"/>
      <c r="N16" s="15"/>
      <c r="O16" s="15"/>
      <c r="P16" s="15"/>
      <c r="Q16" s="15"/>
      <c r="R16" s="15"/>
      <c r="S16" s="15"/>
      <c r="T16" s="15"/>
      <c r="U16" s="15"/>
      <c r="V16" s="15"/>
      <c r="W16" s="15"/>
      <c r="X16" s="15"/>
      <c r="Y16" s="15"/>
      <c r="Z16" s="15"/>
      <c r="AA16" s="15"/>
      <c r="AB16" s="257">
        <f t="shared" si="0"/>
        <v>0</v>
      </c>
      <c r="AC16" s="47">
        <f t="shared" si="1"/>
        <v>0</v>
      </c>
    </row>
    <row r="17" spans="1:29" ht="20.25" x14ac:dyDescent="0.55000000000000004">
      <c r="A17" s="695"/>
      <c r="B17" s="353"/>
      <c r="C17" s="356">
        <v>5</v>
      </c>
      <c r="D17" s="15"/>
      <c r="E17" s="15"/>
      <c r="F17" s="15"/>
      <c r="G17" s="15"/>
      <c r="H17" s="15"/>
      <c r="I17" s="15"/>
      <c r="J17" s="15"/>
      <c r="K17" s="15"/>
      <c r="L17" s="15"/>
      <c r="M17" s="15"/>
      <c r="N17" s="15"/>
      <c r="O17" s="15"/>
      <c r="P17" s="15"/>
      <c r="Q17" s="15"/>
      <c r="R17" s="15"/>
      <c r="S17" s="15"/>
      <c r="T17" s="15"/>
      <c r="U17" s="15"/>
      <c r="V17" s="15"/>
      <c r="W17" s="15"/>
      <c r="X17" s="15"/>
      <c r="Y17" s="15"/>
      <c r="Z17" s="15"/>
      <c r="AA17" s="15"/>
      <c r="AB17" s="257">
        <f t="shared" si="0"/>
        <v>0</v>
      </c>
      <c r="AC17" s="47">
        <f t="shared" si="1"/>
        <v>0</v>
      </c>
    </row>
    <row r="18" spans="1:29" ht="20.65" thickBot="1" x14ac:dyDescent="0.6">
      <c r="A18" s="695"/>
      <c r="B18" s="353"/>
      <c r="C18" s="356">
        <v>5</v>
      </c>
      <c r="D18" s="15"/>
      <c r="E18" s="15"/>
      <c r="F18" s="15"/>
      <c r="G18" s="15"/>
      <c r="H18" s="15"/>
      <c r="I18" s="15"/>
      <c r="J18" s="15"/>
      <c r="K18" s="15"/>
      <c r="L18" s="15"/>
      <c r="M18" s="15"/>
      <c r="N18" s="15"/>
      <c r="O18" s="15"/>
      <c r="P18" s="15"/>
      <c r="Q18" s="15"/>
      <c r="R18" s="15"/>
      <c r="S18" s="15"/>
      <c r="T18" s="15"/>
      <c r="U18" s="15"/>
      <c r="V18" s="15"/>
      <c r="W18" s="15"/>
      <c r="X18" s="15"/>
      <c r="Y18" s="15"/>
      <c r="Z18" s="15"/>
      <c r="AA18" s="15"/>
      <c r="AB18" s="257">
        <f t="shared" si="0"/>
        <v>0</v>
      </c>
      <c r="AC18" s="47">
        <f t="shared" si="1"/>
        <v>0</v>
      </c>
    </row>
    <row r="19" spans="1:29" ht="15.4" thickBot="1" x14ac:dyDescent="0.45">
      <c r="B19" s="48" t="s">
        <v>31</v>
      </c>
      <c r="C19" s="49"/>
      <c r="D19" s="50">
        <f t="shared" ref="D19:AA19" si="2">SUMPRODUCT($C9:$C18,D9:D18)</f>
        <v>136</v>
      </c>
      <c r="E19" s="50">
        <f t="shared" si="2"/>
        <v>39</v>
      </c>
      <c r="F19" s="50">
        <f t="shared" si="2"/>
        <v>49</v>
      </c>
      <c r="G19" s="50">
        <f t="shared" si="2"/>
        <v>162</v>
      </c>
      <c r="H19" s="50">
        <f t="shared" si="2"/>
        <v>66</v>
      </c>
      <c r="I19" s="50">
        <f t="shared" si="2"/>
        <v>108</v>
      </c>
      <c r="J19" s="50">
        <f t="shared" si="2"/>
        <v>147</v>
      </c>
      <c r="K19" s="50">
        <f>SUMPRODUCT($C9:$C18,K9:K18)</f>
        <v>162</v>
      </c>
      <c r="L19" s="50">
        <f t="shared" si="2"/>
        <v>198</v>
      </c>
      <c r="M19" s="50">
        <f t="shared" si="2"/>
        <v>189</v>
      </c>
      <c r="N19" s="50">
        <f t="shared" si="2"/>
        <v>117</v>
      </c>
      <c r="O19" s="50">
        <f t="shared" si="2"/>
        <v>81</v>
      </c>
      <c r="P19" s="50">
        <f t="shared" si="2"/>
        <v>63</v>
      </c>
      <c r="Q19" s="50">
        <f t="shared" si="2"/>
        <v>63</v>
      </c>
      <c r="R19" s="50">
        <f t="shared" si="2"/>
        <v>0</v>
      </c>
      <c r="S19" s="50">
        <f t="shared" si="2"/>
        <v>0</v>
      </c>
      <c r="T19" s="50">
        <f t="shared" si="2"/>
        <v>45</v>
      </c>
      <c r="U19" s="50">
        <f t="shared" si="2"/>
        <v>108</v>
      </c>
      <c r="V19" s="50">
        <f t="shared" si="2"/>
        <v>27</v>
      </c>
      <c r="W19" s="50">
        <f t="shared" si="2"/>
        <v>72</v>
      </c>
      <c r="X19" s="50">
        <f t="shared" si="2"/>
        <v>81</v>
      </c>
      <c r="Y19" s="50">
        <f t="shared" si="2"/>
        <v>0</v>
      </c>
      <c r="Z19" s="50">
        <f t="shared" si="2"/>
        <v>0</v>
      </c>
      <c r="AA19" s="50">
        <f t="shared" si="2"/>
        <v>0</v>
      </c>
      <c r="AB19" s="50"/>
      <c r="AC19" s="16"/>
    </row>
    <row r="20" spans="1:29" ht="13.15" thickBot="1" x14ac:dyDescent="0.4">
      <c r="C20" s="51"/>
      <c r="D20" s="51"/>
      <c r="E20" s="51"/>
      <c r="F20" s="51"/>
      <c r="G20" s="51"/>
      <c r="H20" s="51"/>
      <c r="I20" s="51"/>
      <c r="J20" s="51"/>
      <c r="K20" s="51"/>
      <c r="L20" s="51"/>
      <c r="M20" s="51"/>
      <c r="N20" s="51"/>
      <c r="O20" s="51"/>
      <c r="P20" s="51"/>
      <c r="Q20" s="51"/>
      <c r="R20" s="51"/>
      <c r="S20" s="51"/>
      <c r="T20" s="51"/>
      <c r="U20" s="51"/>
      <c r="V20" s="51"/>
      <c r="W20" s="51"/>
      <c r="X20" s="51"/>
      <c r="Y20" s="51"/>
      <c r="Z20" s="51"/>
      <c r="AA20" s="51"/>
      <c r="AB20" s="51"/>
    </row>
    <row r="21" spans="1:29" ht="13.15" thickBot="1" x14ac:dyDescent="0.4">
      <c r="B21" s="52" t="s">
        <v>32</v>
      </c>
      <c r="C21" s="696"/>
      <c r="D21" s="697"/>
      <c r="E21" s="697"/>
      <c r="F21" s="697"/>
      <c r="G21" s="697"/>
      <c r="H21" s="697"/>
      <c r="I21" s="697"/>
      <c r="J21" s="697"/>
      <c r="K21" s="697"/>
      <c r="L21" s="697"/>
      <c r="M21" s="697"/>
      <c r="N21" s="697"/>
      <c r="O21" s="697"/>
      <c r="P21" s="697"/>
      <c r="Q21" s="697"/>
      <c r="R21" s="697"/>
      <c r="S21" s="697"/>
      <c r="T21" s="697"/>
      <c r="U21" s="697"/>
      <c r="V21" s="697"/>
      <c r="W21" s="697"/>
      <c r="X21" s="697"/>
      <c r="Y21" s="697"/>
      <c r="Z21" s="697"/>
      <c r="AA21" s="697"/>
      <c r="AB21" s="698"/>
    </row>
    <row r="22" spans="1:29" x14ac:dyDescent="0.35">
      <c r="B22" s="53" t="s">
        <v>33</v>
      </c>
      <c r="C22" s="54"/>
      <c r="D22" s="51"/>
      <c r="E22" s="51"/>
      <c r="F22" s="51"/>
      <c r="G22" s="51"/>
      <c r="H22" s="51"/>
      <c r="I22" s="51"/>
      <c r="J22" s="51"/>
      <c r="K22" s="51"/>
      <c r="L22" s="51"/>
      <c r="M22" s="51"/>
      <c r="N22" s="51"/>
      <c r="O22" s="51"/>
      <c r="P22" s="51"/>
      <c r="Q22" s="51"/>
      <c r="R22" s="51"/>
      <c r="S22" s="51"/>
      <c r="T22" s="51"/>
      <c r="U22" s="51"/>
      <c r="V22" s="51"/>
      <c r="W22" s="51"/>
      <c r="X22" s="51"/>
      <c r="Y22" s="51"/>
      <c r="Z22" s="51"/>
      <c r="AA22" s="51"/>
      <c r="AB22" s="51"/>
    </row>
    <row r="23" spans="1:29" x14ac:dyDescent="0.35">
      <c r="C23">
        <v>100</v>
      </c>
      <c r="V23" s="687"/>
    </row>
    <row r="24" spans="1:29" x14ac:dyDescent="0.35">
      <c r="V24" s="687"/>
    </row>
    <row r="25" spans="1:29" x14ac:dyDescent="0.35">
      <c r="V25" s="687"/>
    </row>
    <row r="26" spans="1:29" x14ac:dyDescent="0.35">
      <c r="V26" s="687"/>
    </row>
    <row r="27" spans="1:29" x14ac:dyDescent="0.35">
      <c r="V27" s="687"/>
    </row>
    <row r="28" spans="1:29" x14ac:dyDescent="0.35">
      <c r="V28" s="687"/>
    </row>
    <row r="29" spans="1:29" x14ac:dyDescent="0.35">
      <c r="V29" s="688"/>
    </row>
    <row r="30" spans="1:29" x14ac:dyDescent="0.35">
      <c r="V30" s="688"/>
    </row>
    <row r="31" spans="1:29" x14ac:dyDescent="0.35">
      <c r="V31" s="688"/>
    </row>
    <row r="32" spans="1:29" x14ac:dyDescent="0.35">
      <c r="V32" s="688"/>
    </row>
    <row r="33" spans="22:22" x14ac:dyDescent="0.35">
      <c r="V33" s="688"/>
    </row>
  </sheetData>
  <mergeCells count="32">
    <mergeCell ref="D5:L5"/>
    <mergeCell ref="V23:V33"/>
    <mergeCell ref="AA6:AA7"/>
    <mergeCell ref="AB6:AB7"/>
    <mergeCell ref="A5:A7"/>
    <mergeCell ref="B5:B8"/>
    <mergeCell ref="D6:D7"/>
    <mergeCell ref="E6:E7"/>
    <mergeCell ref="F6:F7"/>
    <mergeCell ref="M5:S5"/>
    <mergeCell ref="T5:AA5"/>
    <mergeCell ref="M6:M7"/>
    <mergeCell ref="A9:A18"/>
    <mergeCell ref="C21:AB21"/>
    <mergeCell ref="W6:W7"/>
    <mergeCell ref="X6:X7"/>
    <mergeCell ref="AC4:AC7"/>
    <mergeCell ref="G6:G7"/>
    <mergeCell ref="H6:H7"/>
    <mergeCell ref="I6:I7"/>
    <mergeCell ref="J6:J7"/>
    <mergeCell ref="N6:N7"/>
    <mergeCell ref="O6:O7"/>
    <mergeCell ref="P6:P7"/>
    <mergeCell ref="Q6:Q7"/>
    <mergeCell ref="Y6:Y7"/>
    <mergeCell ref="Z6:Z7"/>
    <mergeCell ref="T6:T7"/>
    <mergeCell ref="R6:R7"/>
    <mergeCell ref="S6:S7"/>
    <mergeCell ref="U6:U7"/>
    <mergeCell ref="V6:V7"/>
  </mergeCells>
  <phoneticPr fontId="2" type="noConversion"/>
  <conditionalFormatting sqref="D9:AA18">
    <cfRule type="cellIs" dxfId="53" priority="1" stopIfTrue="1" operator="equal">
      <formula>1</formula>
    </cfRule>
    <cfRule type="cellIs" dxfId="52" priority="2" stopIfTrue="1" operator="equal">
      <formula>3</formula>
    </cfRule>
    <cfRule type="cellIs" dxfId="51" priority="3" stopIfTrue="1" operator="equal">
      <formula>9</formula>
    </cfRule>
  </conditionalFormatting>
  <dataValidations count="1">
    <dataValidation allowBlank="1" showInputMessage="1" showErrorMessage="1" prompt="Insert P diagram controls on LHS and noise factors across top. Assign importances 1to5 and then score control to noise relationships 1,3,9." sqref="A1" xr:uid="{00000000-0002-0000-0E00-000000000000}"/>
  </dataValidations>
  <pageMargins left="0.75" right="0.75" top="1" bottom="1" header="0.5" footer="0.5"/>
  <headerFooter alignWithMargins="0"/>
  <legacy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V47"/>
  <sheetViews>
    <sheetView zoomScale="62" zoomScaleNormal="62" workbookViewId="0">
      <selection activeCell="I22" sqref="I22:L28"/>
    </sheetView>
  </sheetViews>
  <sheetFormatPr defaultColWidth="8.796875" defaultRowHeight="12.75" x14ac:dyDescent="0.35"/>
  <cols>
    <col min="13" max="13" width="18.1328125" customWidth="1"/>
    <col min="14" max="14" width="16" customWidth="1"/>
    <col min="17" max="17" width="13.33203125" customWidth="1"/>
    <col min="18" max="18" width="15.46484375" customWidth="1"/>
  </cols>
  <sheetData>
    <row r="1" spans="1:22" ht="13.15" thickBot="1" x14ac:dyDescent="0.4">
      <c r="A1" s="283" t="s">
        <v>79</v>
      </c>
    </row>
    <row r="2" spans="1:22" ht="17.649999999999999" x14ac:dyDescent="0.5">
      <c r="A2" s="656" t="s">
        <v>9</v>
      </c>
      <c r="B2" s="657"/>
      <c r="C2" s="658"/>
      <c r="D2" s="16"/>
      <c r="E2" s="16"/>
      <c r="F2" s="16"/>
    </row>
    <row r="3" spans="1:22" ht="13.15" x14ac:dyDescent="0.35">
      <c r="A3" s="659" t="s">
        <v>47</v>
      </c>
      <c r="B3" s="660"/>
      <c r="C3" s="661"/>
      <c r="D3" s="16"/>
      <c r="E3" s="646" t="s">
        <v>10</v>
      </c>
      <c r="F3" s="662"/>
      <c r="G3" s="646" t="s">
        <v>11</v>
      </c>
      <c r="H3" s="647"/>
      <c r="L3" s="646" t="s">
        <v>10</v>
      </c>
      <c r="M3" s="647"/>
      <c r="N3" s="20" t="s">
        <v>12</v>
      </c>
      <c r="P3" s="18" t="s">
        <v>13</v>
      </c>
      <c r="Q3" s="19"/>
      <c r="R3" s="21" t="s">
        <v>14</v>
      </c>
    </row>
    <row r="4" spans="1:22" x14ac:dyDescent="0.35">
      <c r="A4" s="648" t="s">
        <v>48</v>
      </c>
      <c r="B4" s="649"/>
      <c r="C4" s="650"/>
      <c r="D4" s="16"/>
      <c r="E4" s="276" t="s">
        <v>291</v>
      </c>
      <c r="F4" s="25"/>
      <c r="G4" s="651"/>
      <c r="H4" s="652"/>
      <c r="L4" s="276" t="s">
        <v>312</v>
      </c>
      <c r="M4" s="25"/>
      <c r="N4" s="182"/>
      <c r="P4" s="276" t="s">
        <v>290</v>
      </c>
      <c r="Q4" s="25"/>
      <c r="R4" s="26"/>
    </row>
    <row r="5" spans="1:22" x14ac:dyDescent="0.35">
      <c r="A5" s="648" t="s">
        <v>15</v>
      </c>
      <c r="B5" s="649"/>
      <c r="C5" s="650"/>
      <c r="D5" s="16"/>
      <c r="E5" s="276" t="s">
        <v>292</v>
      </c>
      <c r="F5" s="25"/>
      <c r="G5" s="22"/>
      <c r="H5" s="164"/>
      <c r="L5" s="276" t="s">
        <v>313</v>
      </c>
      <c r="M5" s="25"/>
      <c r="N5" s="26"/>
      <c r="P5" s="276" t="s">
        <v>298</v>
      </c>
      <c r="Q5" s="25"/>
      <c r="R5" s="183"/>
    </row>
    <row r="6" spans="1:22" ht="13.15" thickBot="1" x14ac:dyDescent="0.4">
      <c r="A6" s="653" t="s">
        <v>49</v>
      </c>
      <c r="B6" s="654"/>
      <c r="C6" s="655"/>
      <c r="E6" s="276" t="s">
        <v>296</v>
      </c>
      <c r="F6" s="25"/>
      <c r="G6" s="22"/>
      <c r="H6" s="164"/>
      <c r="L6" s="276" t="s">
        <v>294</v>
      </c>
      <c r="M6" s="25"/>
      <c r="N6" s="26"/>
      <c r="P6" s="276" t="s">
        <v>299</v>
      </c>
      <c r="Q6" s="25"/>
      <c r="R6" s="183"/>
    </row>
    <row r="7" spans="1:22" x14ac:dyDescent="0.35">
      <c r="E7" s="276" t="s">
        <v>297</v>
      </c>
      <c r="F7" s="25"/>
      <c r="G7" s="22"/>
      <c r="H7" s="164"/>
      <c r="L7" s="276" t="s">
        <v>295</v>
      </c>
      <c r="M7" s="25"/>
      <c r="N7" s="26"/>
      <c r="P7" s="276" t="s">
        <v>300</v>
      </c>
      <c r="Q7" s="25"/>
      <c r="R7" s="26"/>
    </row>
    <row r="8" spans="1:22" x14ac:dyDescent="0.35">
      <c r="E8" s="276" t="s">
        <v>304</v>
      </c>
      <c r="F8" s="25"/>
      <c r="G8" s="22"/>
      <c r="H8" s="164"/>
      <c r="L8" s="276" t="s">
        <v>302</v>
      </c>
      <c r="M8" s="25"/>
      <c r="N8" s="26"/>
      <c r="P8" s="276" t="s">
        <v>301</v>
      </c>
      <c r="Q8" s="25"/>
      <c r="R8" s="26"/>
    </row>
    <row r="9" spans="1:22" x14ac:dyDescent="0.35">
      <c r="E9" s="238"/>
      <c r="F9" s="25"/>
      <c r="G9" s="22"/>
      <c r="H9" s="164"/>
      <c r="L9" s="276" t="s">
        <v>303</v>
      </c>
      <c r="M9" s="25"/>
      <c r="N9" s="26"/>
      <c r="P9" s="181"/>
      <c r="Q9" s="25"/>
      <c r="R9" s="26"/>
      <c r="U9" s="25"/>
      <c r="V9" s="25"/>
    </row>
    <row r="10" spans="1:22" x14ac:dyDescent="0.35">
      <c r="E10" s="181"/>
      <c r="F10" s="25"/>
      <c r="G10" s="22"/>
      <c r="H10" s="164"/>
      <c r="L10" s="276" t="s">
        <v>314</v>
      </c>
      <c r="M10" s="25"/>
      <c r="N10" s="26"/>
      <c r="P10" s="181"/>
      <c r="Q10" s="25"/>
      <c r="R10" s="26"/>
      <c r="U10" s="25"/>
      <c r="V10" s="25"/>
    </row>
    <row r="11" spans="1:22" x14ac:dyDescent="0.35">
      <c r="E11" s="22"/>
      <c r="F11" s="25"/>
      <c r="G11" s="22"/>
      <c r="H11" s="164"/>
      <c r="L11" s="276" t="s">
        <v>305</v>
      </c>
      <c r="M11" s="25"/>
      <c r="N11" s="26"/>
      <c r="P11" s="22"/>
      <c r="Q11" s="25"/>
      <c r="R11" s="26"/>
      <c r="U11" s="25"/>
      <c r="V11" s="25"/>
    </row>
    <row r="12" spans="1:22" x14ac:dyDescent="0.35">
      <c r="E12" s="22"/>
      <c r="F12" s="25"/>
      <c r="G12" s="22"/>
      <c r="H12" s="164"/>
      <c r="L12" s="276" t="s">
        <v>318</v>
      </c>
      <c r="M12" s="25"/>
      <c r="N12" s="26"/>
      <c r="P12" s="22"/>
      <c r="Q12" s="25"/>
      <c r="R12" s="26"/>
      <c r="U12" s="25"/>
      <c r="V12" s="25"/>
    </row>
    <row r="13" spans="1:22" x14ac:dyDescent="0.35">
      <c r="E13" s="22"/>
      <c r="F13" s="25"/>
      <c r="G13" s="22"/>
      <c r="H13" s="164"/>
      <c r="L13" s="22"/>
      <c r="M13" s="25"/>
      <c r="N13" s="26"/>
      <c r="P13" s="22"/>
      <c r="Q13" s="25"/>
      <c r="R13" s="26"/>
      <c r="U13" s="25"/>
      <c r="V13" s="25"/>
    </row>
    <row r="14" spans="1:22" x14ac:dyDescent="0.35">
      <c r="E14" s="22"/>
      <c r="F14" s="25"/>
      <c r="G14" s="22"/>
      <c r="H14" s="164"/>
      <c r="L14" s="22"/>
      <c r="M14" s="25"/>
      <c r="N14" s="26"/>
      <c r="P14" s="22"/>
      <c r="Q14" s="25"/>
      <c r="R14" s="26"/>
      <c r="U14" s="25"/>
      <c r="V14" s="25"/>
    </row>
    <row r="15" spans="1:22" x14ac:dyDescent="0.35">
      <c r="E15" s="22"/>
      <c r="F15" s="25"/>
      <c r="G15" s="22"/>
      <c r="H15" s="164"/>
      <c r="L15" s="22"/>
      <c r="M15" s="25"/>
      <c r="N15" s="26"/>
      <c r="P15" s="22"/>
      <c r="Q15" s="25"/>
      <c r="R15" s="26"/>
      <c r="U15" s="25"/>
      <c r="V15" s="25"/>
    </row>
    <row r="16" spans="1:22" x14ac:dyDescent="0.35">
      <c r="E16" s="22"/>
      <c r="F16" s="25"/>
      <c r="G16" s="22"/>
      <c r="H16" s="164"/>
      <c r="L16" s="22"/>
      <c r="M16" s="25"/>
      <c r="N16" s="26"/>
      <c r="P16" s="22"/>
      <c r="Q16" s="25"/>
      <c r="R16" s="26"/>
      <c r="U16" s="25"/>
      <c r="V16" s="25"/>
    </row>
    <row r="17" spans="2:22" x14ac:dyDescent="0.35">
      <c r="E17" s="22"/>
      <c r="F17" s="25"/>
      <c r="G17" s="22"/>
      <c r="H17" s="164"/>
      <c r="L17" s="22"/>
      <c r="M17" s="25"/>
      <c r="N17" s="26"/>
      <c r="P17" s="22"/>
      <c r="Q17" s="25"/>
      <c r="R17" s="26"/>
      <c r="U17" s="25"/>
      <c r="V17" s="25"/>
    </row>
    <row r="18" spans="2:22" x14ac:dyDescent="0.35">
      <c r="E18" s="22"/>
      <c r="F18" s="25"/>
      <c r="G18" s="22"/>
      <c r="H18" s="164"/>
      <c r="L18" s="22"/>
      <c r="M18" s="25"/>
      <c r="N18" s="26"/>
      <c r="P18" s="22"/>
      <c r="Q18" s="25"/>
      <c r="R18" s="26"/>
      <c r="U18" s="25"/>
      <c r="V18" s="25"/>
    </row>
    <row r="19" spans="2:22" x14ac:dyDescent="0.35">
      <c r="E19" s="667"/>
      <c r="F19" s="668"/>
      <c r="G19" s="667"/>
      <c r="H19" s="669"/>
      <c r="L19" s="667"/>
      <c r="M19" s="668"/>
      <c r="N19" s="29"/>
      <c r="P19" s="667"/>
      <c r="Q19" s="668"/>
      <c r="R19" s="29"/>
      <c r="U19" s="25"/>
      <c r="V19" s="25"/>
    </row>
    <row r="20" spans="2:22" x14ac:dyDescent="0.35">
      <c r="U20" s="25"/>
      <c r="V20" s="25"/>
    </row>
    <row r="21" spans="2:22" ht="13.15" thickBot="1" x14ac:dyDescent="0.4"/>
    <row r="22" spans="2:22" x14ac:dyDescent="0.35">
      <c r="B22" s="663" t="s">
        <v>83</v>
      </c>
      <c r="C22" s="664"/>
      <c r="D22" s="665"/>
      <c r="I22" s="670" t="s">
        <v>315</v>
      </c>
      <c r="J22" s="671"/>
      <c r="K22" s="671"/>
      <c r="L22" s="672"/>
      <c r="Q22" s="663" t="s">
        <v>307</v>
      </c>
      <c r="R22" s="664"/>
      <c r="S22" s="665"/>
    </row>
    <row r="23" spans="2:22" x14ac:dyDescent="0.35">
      <c r="B23" s="651"/>
      <c r="C23" s="666"/>
      <c r="D23" s="652"/>
      <c r="I23" s="673"/>
      <c r="J23" s="674"/>
      <c r="K23" s="674"/>
      <c r="L23" s="675"/>
      <c r="Q23" s="651"/>
      <c r="R23" s="666"/>
      <c r="S23" s="652"/>
    </row>
    <row r="24" spans="2:22" x14ac:dyDescent="0.35">
      <c r="B24" s="651"/>
      <c r="C24" s="666"/>
      <c r="D24" s="652"/>
      <c r="I24" s="673"/>
      <c r="J24" s="674"/>
      <c r="K24" s="674"/>
      <c r="L24" s="675"/>
      <c r="Q24" s="651"/>
      <c r="R24" s="666"/>
      <c r="S24" s="652"/>
    </row>
    <row r="25" spans="2:22" x14ac:dyDescent="0.35">
      <c r="B25" s="651"/>
      <c r="C25" s="666"/>
      <c r="D25" s="652"/>
      <c r="I25" s="673"/>
      <c r="J25" s="674"/>
      <c r="K25" s="674"/>
      <c r="L25" s="675"/>
      <c r="Q25" s="651"/>
      <c r="R25" s="666"/>
      <c r="S25" s="652"/>
    </row>
    <row r="26" spans="2:22" x14ac:dyDescent="0.35">
      <c r="B26" s="651"/>
      <c r="C26" s="666"/>
      <c r="D26" s="652"/>
      <c r="I26" s="673"/>
      <c r="J26" s="674"/>
      <c r="K26" s="674"/>
      <c r="L26" s="675"/>
      <c r="Q26" s="651"/>
      <c r="R26" s="666"/>
      <c r="S26" s="652"/>
    </row>
    <row r="27" spans="2:22" x14ac:dyDescent="0.35">
      <c r="B27" s="651"/>
      <c r="C27" s="666"/>
      <c r="D27" s="652"/>
      <c r="I27" s="673"/>
      <c r="J27" s="674"/>
      <c r="K27" s="674"/>
      <c r="L27" s="675"/>
      <c r="Q27" s="651"/>
      <c r="R27" s="666"/>
      <c r="S27" s="652"/>
    </row>
    <row r="28" spans="2:22" ht="13.15" thickBot="1" x14ac:dyDescent="0.4">
      <c r="B28" s="667"/>
      <c r="C28" s="668"/>
      <c r="D28" s="669"/>
      <c r="I28" s="676"/>
      <c r="J28" s="677"/>
      <c r="K28" s="677"/>
      <c r="L28" s="678"/>
      <c r="Q28" s="667"/>
      <c r="R28" s="668"/>
      <c r="S28" s="669"/>
    </row>
    <row r="31" spans="2:22" ht="13.15" x14ac:dyDescent="0.35">
      <c r="L31" s="18" t="s">
        <v>16</v>
      </c>
      <c r="M31" s="324"/>
      <c r="N31" s="33"/>
    </row>
    <row r="32" spans="2:22" x14ac:dyDescent="0.35">
      <c r="L32" s="276" t="s">
        <v>308</v>
      </c>
      <c r="M32" s="348"/>
      <c r="N32" s="164"/>
    </row>
    <row r="33" spans="12:14" x14ac:dyDescent="0.35">
      <c r="L33" s="276" t="s">
        <v>282</v>
      </c>
      <c r="M33" s="164"/>
      <c r="N33" s="164"/>
    </row>
    <row r="34" spans="12:14" x14ac:dyDescent="0.35">
      <c r="L34" s="276" t="s">
        <v>309</v>
      </c>
      <c r="M34" s="164"/>
      <c r="N34" s="164"/>
    </row>
    <row r="35" spans="12:14" x14ac:dyDescent="0.35">
      <c r="L35" s="276" t="s">
        <v>310</v>
      </c>
      <c r="M35" s="164"/>
      <c r="N35" s="164"/>
    </row>
    <row r="36" spans="12:14" x14ac:dyDescent="0.35">
      <c r="L36" s="276" t="s">
        <v>316</v>
      </c>
      <c r="M36" s="164"/>
      <c r="N36" s="164"/>
    </row>
    <row r="37" spans="12:14" x14ac:dyDescent="0.35">
      <c r="L37" s="276" t="s">
        <v>311</v>
      </c>
      <c r="M37" s="164"/>
      <c r="N37" s="164"/>
    </row>
    <row r="38" spans="12:14" x14ac:dyDescent="0.35">
      <c r="L38" s="276" t="s">
        <v>283</v>
      </c>
      <c r="M38" s="164"/>
      <c r="N38" s="164"/>
    </row>
    <row r="39" spans="12:14" x14ac:dyDescent="0.35">
      <c r="L39" s="276"/>
      <c r="M39" s="164"/>
      <c r="N39" s="164"/>
    </row>
    <row r="40" spans="12:14" x14ac:dyDescent="0.35">
      <c r="L40" s="349"/>
      <c r="M40" s="164"/>
      <c r="N40" s="164"/>
    </row>
    <row r="41" spans="12:14" x14ac:dyDescent="0.35">
      <c r="L41" s="349"/>
      <c r="M41" s="164"/>
      <c r="N41" s="164"/>
    </row>
    <row r="42" spans="12:14" x14ac:dyDescent="0.35">
      <c r="L42" s="181"/>
      <c r="M42" s="164"/>
      <c r="N42" s="164"/>
    </row>
    <row r="43" spans="12:14" x14ac:dyDescent="0.35">
      <c r="L43" s="181"/>
      <c r="M43" s="164"/>
      <c r="N43" s="164"/>
    </row>
    <row r="44" spans="12:14" x14ac:dyDescent="0.35">
      <c r="L44" s="181"/>
      <c r="M44" s="164"/>
      <c r="N44" s="164"/>
    </row>
    <row r="45" spans="12:14" x14ac:dyDescent="0.35">
      <c r="L45" s="181"/>
      <c r="M45" s="164"/>
      <c r="N45" s="164"/>
    </row>
    <row r="46" spans="12:14" x14ac:dyDescent="0.35">
      <c r="L46" s="181"/>
      <c r="M46" s="164"/>
      <c r="N46" s="164"/>
    </row>
    <row r="47" spans="12:14" x14ac:dyDescent="0.35">
      <c r="L47" s="262"/>
      <c r="M47" s="165"/>
      <c r="N47" s="165"/>
    </row>
  </sheetData>
  <mergeCells count="16">
    <mergeCell ref="A4:C4"/>
    <mergeCell ref="G4:H4"/>
    <mergeCell ref="B22:D28"/>
    <mergeCell ref="I22:L28"/>
    <mergeCell ref="Q22:S28"/>
    <mergeCell ref="A5:C5"/>
    <mergeCell ref="A6:C6"/>
    <mergeCell ref="E19:F19"/>
    <mergeCell ref="G19:H19"/>
    <mergeCell ref="L19:M19"/>
    <mergeCell ref="P19:Q19"/>
    <mergeCell ref="A2:C2"/>
    <mergeCell ref="A3:C3"/>
    <mergeCell ref="E3:F3"/>
    <mergeCell ref="G3:H3"/>
    <mergeCell ref="L3:M3"/>
  </mergeCells>
  <dataValidations disablePrompts="1" count="1">
    <dataValidation allowBlank="1" showInputMessage="1" showErrorMessage="1" prompt="Identify System Control factors and external, unit-to-unit and deterioation noises." sqref="A1" xr:uid="{00000000-0002-0000-1100-000000000000}"/>
  </dataValidation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AD33"/>
  <sheetViews>
    <sheetView zoomScale="59" zoomScaleNormal="59" workbookViewId="0">
      <selection activeCell="AM51" sqref="AM51"/>
    </sheetView>
  </sheetViews>
  <sheetFormatPr defaultColWidth="8.796875" defaultRowHeight="12.75" x14ac:dyDescent="0.35"/>
  <cols>
    <col min="1" max="1" width="18.796875" customWidth="1"/>
    <col min="2" max="2" width="37.46484375" customWidth="1"/>
    <col min="3" max="3" width="12.46484375" customWidth="1"/>
    <col min="4" max="5" width="6.1328125" customWidth="1"/>
    <col min="6" max="6" width="9.46484375" customWidth="1"/>
    <col min="7" max="9" width="6.1328125" customWidth="1"/>
    <col min="10" max="10" width="7.1328125" customWidth="1"/>
    <col min="11" max="27" width="6.1328125" customWidth="1"/>
    <col min="29" max="29" width="21.1328125" customWidth="1"/>
  </cols>
  <sheetData>
    <row r="1" spans="1:30" x14ac:dyDescent="0.35">
      <c r="A1" s="283" t="s">
        <v>79</v>
      </c>
    </row>
    <row r="2" spans="1:30" x14ac:dyDescent="0.35">
      <c r="G2" t="e">
        <f>VALUE('Design QFD 2'!#REF!)</f>
        <v>#REF!</v>
      </c>
    </row>
    <row r="3" spans="1:30" ht="13.15" thickBot="1" x14ac:dyDescent="0.4">
      <c r="A3" s="34" t="s">
        <v>17</v>
      </c>
    </row>
    <row r="4" spans="1:30" ht="18" customHeight="1" thickBot="1" x14ac:dyDescent="0.55000000000000004">
      <c r="C4" s="35"/>
      <c r="D4" s="36"/>
      <c r="E4" s="37"/>
      <c r="F4" s="37"/>
      <c r="G4" s="37"/>
      <c r="H4" s="37"/>
      <c r="I4" s="37"/>
      <c r="J4" s="37"/>
      <c r="K4" s="37"/>
      <c r="L4" s="37"/>
      <c r="M4" s="38" t="s">
        <v>18</v>
      </c>
      <c r="N4" s="37"/>
      <c r="O4" s="37"/>
      <c r="P4" s="37"/>
      <c r="Q4" s="37"/>
      <c r="R4" s="37"/>
      <c r="S4" s="37"/>
      <c r="T4" s="37"/>
      <c r="U4" s="37"/>
      <c r="V4" s="37"/>
      <c r="W4" s="37"/>
      <c r="X4" s="37"/>
      <c r="Y4" s="37"/>
      <c r="Z4" s="37"/>
      <c r="AA4" s="37"/>
      <c r="AB4" s="39"/>
      <c r="AC4" s="679" t="s">
        <v>19</v>
      </c>
    </row>
    <row r="5" spans="1:30" ht="18.75" customHeight="1" thickBot="1" x14ac:dyDescent="0.45">
      <c r="A5" s="690" t="s">
        <v>67</v>
      </c>
      <c r="B5" s="692" t="s">
        <v>21</v>
      </c>
      <c r="C5" s="40" t="s">
        <v>22</v>
      </c>
      <c r="D5" s="684" t="s">
        <v>23</v>
      </c>
      <c r="E5" s="685"/>
      <c r="F5" s="685"/>
      <c r="G5" s="685"/>
      <c r="H5" s="685"/>
      <c r="I5" s="685"/>
      <c r="J5" s="685"/>
      <c r="K5" s="685"/>
      <c r="L5" s="686"/>
      <c r="M5" s="684" t="s">
        <v>14</v>
      </c>
      <c r="N5" s="685"/>
      <c r="O5" s="685"/>
      <c r="P5" s="685"/>
      <c r="Q5" s="685"/>
      <c r="R5" s="685"/>
      <c r="S5" s="686"/>
      <c r="T5" s="684" t="s">
        <v>11</v>
      </c>
      <c r="U5" s="685"/>
      <c r="V5" s="685"/>
      <c r="W5" s="685"/>
      <c r="X5" s="685"/>
      <c r="Y5" s="685"/>
      <c r="Z5" s="685"/>
      <c r="AA5" s="686"/>
      <c r="AB5" s="350"/>
      <c r="AC5" s="680"/>
    </row>
    <row r="6" spans="1:30" ht="39.75" customHeight="1" x14ac:dyDescent="0.4">
      <c r="A6" s="691"/>
      <c r="B6" s="693"/>
      <c r="C6" s="41" t="s">
        <v>24</v>
      </c>
      <c r="D6" s="682" t="s">
        <v>26</v>
      </c>
      <c r="E6" s="682"/>
      <c r="F6" s="682"/>
      <c r="G6" s="682"/>
      <c r="H6" s="682"/>
      <c r="I6" s="682"/>
      <c r="J6" s="327"/>
      <c r="K6" s="682"/>
      <c r="L6" s="327"/>
      <c r="M6" s="682" t="s">
        <v>25</v>
      </c>
      <c r="N6" s="682"/>
      <c r="O6" s="682"/>
      <c r="P6" s="682"/>
      <c r="Q6" s="682"/>
      <c r="R6" s="682"/>
      <c r="S6" s="682"/>
      <c r="T6" s="682" t="s">
        <v>27</v>
      </c>
      <c r="U6" s="682"/>
      <c r="V6" s="682"/>
      <c r="W6" s="682"/>
      <c r="X6" s="682"/>
      <c r="Y6" s="682"/>
      <c r="Z6" s="682" t="s">
        <v>28</v>
      </c>
      <c r="AA6" s="682"/>
      <c r="AB6" s="689" t="s">
        <v>29</v>
      </c>
      <c r="AC6" s="681"/>
    </row>
    <row r="7" spans="1:30" ht="18" customHeight="1" x14ac:dyDescent="0.4">
      <c r="A7" s="691"/>
      <c r="B7" s="693"/>
      <c r="C7" s="42" t="s">
        <v>30</v>
      </c>
      <c r="D7" s="683"/>
      <c r="E7" s="683"/>
      <c r="F7" s="683"/>
      <c r="G7" s="683"/>
      <c r="H7" s="683"/>
      <c r="I7" s="683"/>
      <c r="J7" s="325"/>
      <c r="K7" s="683"/>
      <c r="L7" s="325"/>
      <c r="M7" s="683"/>
      <c r="N7" s="683"/>
      <c r="O7" s="683"/>
      <c r="P7" s="683"/>
      <c r="Q7" s="683"/>
      <c r="R7" s="683"/>
      <c r="S7" s="683"/>
      <c r="T7" s="683"/>
      <c r="U7" s="683"/>
      <c r="V7" s="683"/>
      <c r="W7" s="683"/>
      <c r="X7" s="683"/>
      <c r="Y7" s="683"/>
      <c r="Z7" s="683"/>
      <c r="AA7" s="683"/>
      <c r="AB7" s="683"/>
      <c r="AC7" s="681"/>
    </row>
    <row r="8" spans="1:30" ht="125.25" customHeight="1" thickBot="1" x14ac:dyDescent="0.45">
      <c r="A8" s="43"/>
      <c r="B8" s="693"/>
      <c r="C8" s="44"/>
      <c r="D8" s="351" t="s">
        <v>293</v>
      </c>
      <c r="E8" s="351" t="s">
        <v>313</v>
      </c>
      <c r="F8" s="351" t="s">
        <v>317</v>
      </c>
      <c r="G8" s="351" t="s">
        <v>295</v>
      </c>
      <c r="H8" s="351" t="s">
        <v>302</v>
      </c>
      <c r="I8" s="351" t="s">
        <v>303</v>
      </c>
      <c r="J8" s="351" t="s">
        <v>318</v>
      </c>
      <c r="K8" s="351" t="s">
        <v>314</v>
      </c>
      <c r="L8" s="351" t="s">
        <v>306</v>
      </c>
      <c r="M8" s="351" t="s">
        <v>290</v>
      </c>
      <c r="N8" s="351" t="s">
        <v>298</v>
      </c>
      <c r="O8" s="351" t="s">
        <v>299</v>
      </c>
      <c r="P8" s="351" t="s">
        <v>300</v>
      </c>
      <c r="Q8" s="351" t="s">
        <v>301</v>
      </c>
      <c r="R8" s="351"/>
      <c r="S8" s="352"/>
      <c r="T8" s="351" t="s">
        <v>291</v>
      </c>
      <c r="U8" s="351" t="s">
        <v>292</v>
      </c>
      <c r="V8" s="351" t="s">
        <v>296</v>
      </c>
      <c r="W8" s="351" t="s">
        <v>297</v>
      </c>
      <c r="X8" s="351" t="s">
        <v>304</v>
      </c>
      <c r="Y8" s="351"/>
      <c r="Z8" s="351"/>
      <c r="AA8" s="351"/>
      <c r="AB8" s="45"/>
      <c r="AC8" s="46"/>
      <c r="AD8" s="1"/>
    </row>
    <row r="9" spans="1:30" ht="20.25" x14ac:dyDescent="0.55000000000000004">
      <c r="A9" s="699"/>
      <c r="B9" s="360" t="s">
        <v>308</v>
      </c>
      <c r="C9" s="357">
        <v>9</v>
      </c>
      <c r="D9" s="15">
        <v>3</v>
      </c>
      <c r="E9" s="15">
        <v>3</v>
      </c>
      <c r="F9" s="15">
        <v>3</v>
      </c>
      <c r="G9" s="15"/>
      <c r="H9" s="15"/>
      <c r="I9" s="15">
        <v>1</v>
      </c>
      <c r="J9" s="15"/>
      <c r="K9" s="15"/>
      <c r="L9" s="15">
        <v>1</v>
      </c>
      <c r="M9" s="15"/>
      <c r="N9" s="15"/>
      <c r="O9" s="15"/>
      <c r="P9" s="15"/>
      <c r="Q9" s="15"/>
      <c r="R9" s="15"/>
      <c r="S9" s="15"/>
      <c r="T9" s="15"/>
      <c r="U9" s="15"/>
      <c r="V9" s="15"/>
      <c r="W9" s="15"/>
      <c r="X9" s="15"/>
      <c r="Y9" s="15"/>
      <c r="Z9" s="15"/>
      <c r="AA9" s="15"/>
      <c r="AB9" s="257">
        <f t="shared" ref="AB9:AB18" si="0">SUM(D9:AA9)</f>
        <v>11</v>
      </c>
      <c r="AC9" s="47">
        <f t="shared" ref="AC9:AC18" si="1">+AB9*C9</f>
        <v>99</v>
      </c>
    </row>
    <row r="10" spans="1:30" ht="20.25" x14ac:dyDescent="0.55000000000000004">
      <c r="A10" s="699"/>
      <c r="B10" s="361" t="s">
        <v>282</v>
      </c>
      <c r="C10" s="358">
        <v>3</v>
      </c>
      <c r="D10" s="15">
        <v>3</v>
      </c>
      <c r="E10" s="15"/>
      <c r="F10" s="15">
        <v>9</v>
      </c>
      <c r="G10" s="15"/>
      <c r="H10" s="15"/>
      <c r="I10" s="15"/>
      <c r="J10" s="15"/>
      <c r="K10" s="15"/>
      <c r="L10" s="15"/>
      <c r="M10" s="15"/>
      <c r="N10" s="15"/>
      <c r="O10" s="15"/>
      <c r="P10" s="15"/>
      <c r="Q10" s="15"/>
      <c r="R10" s="15"/>
      <c r="S10" s="15"/>
      <c r="T10" s="15"/>
      <c r="U10" s="15"/>
      <c r="V10" s="15">
        <v>3</v>
      </c>
      <c r="W10" s="15"/>
      <c r="X10" s="15"/>
      <c r="Y10" s="15"/>
      <c r="Z10" s="15"/>
      <c r="AA10" s="15"/>
      <c r="AB10" s="257">
        <f t="shared" si="0"/>
        <v>15</v>
      </c>
      <c r="AC10" s="47">
        <f t="shared" si="1"/>
        <v>45</v>
      </c>
    </row>
    <row r="11" spans="1:30" ht="20.25" x14ac:dyDescent="0.55000000000000004">
      <c r="A11" s="699"/>
      <c r="B11" s="361" t="s">
        <v>309</v>
      </c>
      <c r="C11" s="358">
        <v>9</v>
      </c>
      <c r="D11" s="15">
        <v>1</v>
      </c>
      <c r="E11" s="15">
        <v>1</v>
      </c>
      <c r="F11" s="15">
        <v>9</v>
      </c>
      <c r="G11" s="15">
        <v>3</v>
      </c>
      <c r="H11" s="15"/>
      <c r="I11" s="15">
        <v>9</v>
      </c>
      <c r="J11" s="15">
        <v>3</v>
      </c>
      <c r="K11" s="15">
        <v>3</v>
      </c>
      <c r="L11" s="15"/>
      <c r="M11" s="15"/>
      <c r="N11" s="15"/>
      <c r="O11" s="15"/>
      <c r="P11" s="15">
        <v>1</v>
      </c>
      <c r="Q11" s="15"/>
      <c r="R11" s="15"/>
      <c r="S11" s="15"/>
      <c r="T11" s="15"/>
      <c r="U11" s="15">
        <v>9</v>
      </c>
      <c r="V11" s="15"/>
      <c r="W11" s="15"/>
      <c r="X11" s="15"/>
      <c r="Y11" s="15"/>
      <c r="Z11" s="15"/>
      <c r="AA11" s="15"/>
      <c r="AB11" s="257">
        <f t="shared" si="0"/>
        <v>39</v>
      </c>
      <c r="AC11" s="47">
        <f t="shared" si="1"/>
        <v>351</v>
      </c>
    </row>
    <row r="12" spans="1:30" ht="20.25" x14ac:dyDescent="0.55000000000000004">
      <c r="A12" s="699"/>
      <c r="B12" s="361" t="s">
        <v>310</v>
      </c>
      <c r="C12" s="359">
        <v>9</v>
      </c>
      <c r="D12" s="15">
        <v>1</v>
      </c>
      <c r="E12" s="15">
        <v>1</v>
      </c>
      <c r="F12" s="15">
        <v>9</v>
      </c>
      <c r="G12" s="15">
        <v>3</v>
      </c>
      <c r="H12" s="15"/>
      <c r="I12" s="15">
        <v>9</v>
      </c>
      <c r="J12" s="15"/>
      <c r="K12" s="15">
        <v>3</v>
      </c>
      <c r="L12" s="15"/>
      <c r="M12" s="15"/>
      <c r="N12" s="15"/>
      <c r="O12" s="15"/>
      <c r="P12" s="15">
        <v>1</v>
      </c>
      <c r="Q12" s="15"/>
      <c r="R12" s="15"/>
      <c r="S12" s="15"/>
      <c r="T12" s="15"/>
      <c r="U12" s="15">
        <v>9</v>
      </c>
      <c r="V12" s="15"/>
      <c r="W12" s="15"/>
      <c r="X12" s="15"/>
      <c r="Y12" s="15"/>
      <c r="Z12" s="15"/>
      <c r="AA12" s="15"/>
      <c r="AB12" s="257">
        <f t="shared" si="0"/>
        <v>36</v>
      </c>
      <c r="AC12" s="47">
        <f t="shared" si="1"/>
        <v>324</v>
      </c>
    </row>
    <row r="13" spans="1:30" ht="20.25" x14ac:dyDescent="0.55000000000000004">
      <c r="A13" s="699"/>
      <c r="B13" s="361" t="s">
        <v>316</v>
      </c>
      <c r="C13" s="359">
        <v>9</v>
      </c>
      <c r="D13" s="15">
        <v>3</v>
      </c>
      <c r="E13" s="15"/>
      <c r="F13" s="15"/>
      <c r="G13" s="15">
        <v>9</v>
      </c>
      <c r="H13" s="15">
        <v>3</v>
      </c>
      <c r="I13" s="15"/>
      <c r="J13" s="15">
        <v>9</v>
      </c>
      <c r="K13" s="15"/>
      <c r="L13" s="15"/>
      <c r="M13" s="15">
        <v>9</v>
      </c>
      <c r="N13" s="15">
        <v>9</v>
      </c>
      <c r="O13" s="15">
        <v>3</v>
      </c>
      <c r="P13" s="15"/>
      <c r="Q13" s="15">
        <v>3</v>
      </c>
      <c r="R13" s="15"/>
      <c r="S13" s="15"/>
      <c r="T13" s="15">
        <v>3</v>
      </c>
      <c r="U13" s="15"/>
      <c r="V13" s="15"/>
      <c r="W13" s="15"/>
      <c r="X13" s="15"/>
      <c r="Y13" s="15"/>
      <c r="Z13" s="15"/>
      <c r="AA13" s="15"/>
      <c r="AB13" s="257">
        <f t="shared" si="0"/>
        <v>51</v>
      </c>
      <c r="AC13" s="47">
        <f t="shared" si="1"/>
        <v>459</v>
      </c>
    </row>
    <row r="14" spans="1:30" ht="20.25" x14ac:dyDescent="0.55000000000000004">
      <c r="A14" s="699"/>
      <c r="B14" s="361" t="s">
        <v>465</v>
      </c>
      <c r="C14" s="359">
        <v>1</v>
      </c>
      <c r="D14" s="15">
        <v>3</v>
      </c>
      <c r="E14" s="15">
        <v>3</v>
      </c>
      <c r="F14" s="15">
        <v>1</v>
      </c>
      <c r="G14" s="15"/>
      <c r="H14" s="15"/>
      <c r="I14" s="15"/>
      <c r="J14" s="15"/>
      <c r="K14" s="15"/>
      <c r="L14" s="15">
        <v>3</v>
      </c>
      <c r="M14" s="15"/>
      <c r="N14" s="15"/>
      <c r="O14" s="15"/>
      <c r="P14" s="15"/>
      <c r="Q14" s="15"/>
      <c r="R14" s="15"/>
      <c r="S14" s="15"/>
      <c r="T14" s="15"/>
      <c r="U14" s="15"/>
      <c r="V14" s="15"/>
      <c r="W14" s="15"/>
      <c r="X14" s="15"/>
      <c r="Y14" s="15"/>
      <c r="Z14" s="15"/>
      <c r="AA14" s="15"/>
      <c r="AB14" s="257">
        <f t="shared" si="0"/>
        <v>10</v>
      </c>
      <c r="AC14" s="47">
        <f t="shared" si="1"/>
        <v>10</v>
      </c>
    </row>
    <row r="15" spans="1:30" ht="20.25" x14ac:dyDescent="0.55000000000000004">
      <c r="A15" s="699"/>
      <c r="B15" s="361" t="s">
        <v>283</v>
      </c>
      <c r="C15" s="359">
        <v>3</v>
      </c>
      <c r="D15" s="15">
        <v>3</v>
      </c>
      <c r="E15" s="15"/>
      <c r="F15" s="15">
        <v>3</v>
      </c>
      <c r="G15" s="15">
        <v>9</v>
      </c>
      <c r="H15" s="15">
        <v>9</v>
      </c>
      <c r="I15" s="15"/>
      <c r="J15" s="15">
        <v>9</v>
      </c>
      <c r="K15" s="15">
        <v>3</v>
      </c>
      <c r="L15" s="15">
        <v>3</v>
      </c>
      <c r="M15" s="15">
        <v>9</v>
      </c>
      <c r="N15" s="15">
        <v>3</v>
      </c>
      <c r="O15" s="15"/>
      <c r="P15" s="15">
        <v>3</v>
      </c>
      <c r="Q15" s="15">
        <v>9</v>
      </c>
      <c r="R15" s="15"/>
      <c r="S15" s="15"/>
      <c r="T15" s="15">
        <v>3</v>
      </c>
      <c r="U15" s="15">
        <v>1</v>
      </c>
      <c r="V15" s="15"/>
      <c r="W15" s="15">
        <v>3</v>
      </c>
      <c r="X15" s="15"/>
      <c r="Y15" s="15"/>
      <c r="Z15" s="15"/>
      <c r="AA15" s="15"/>
      <c r="AB15" s="257">
        <f t="shared" si="0"/>
        <v>70</v>
      </c>
      <c r="AC15" s="47">
        <f t="shared" si="1"/>
        <v>210</v>
      </c>
    </row>
    <row r="16" spans="1:30" ht="20.25" x14ac:dyDescent="0.55000000000000004">
      <c r="A16" s="699"/>
      <c r="B16" s="361"/>
      <c r="C16" s="359">
        <v>0</v>
      </c>
      <c r="D16" s="15"/>
      <c r="E16" s="15"/>
      <c r="F16" s="15"/>
      <c r="G16" s="15"/>
      <c r="H16" s="15"/>
      <c r="I16" s="15"/>
      <c r="J16" s="15"/>
      <c r="K16" s="15"/>
      <c r="L16" s="15"/>
      <c r="M16" s="15"/>
      <c r="N16" s="15"/>
      <c r="O16" s="15"/>
      <c r="P16" s="15"/>
      <c r="Q16" s="15"/>
      <c r="R16" s="15"/>
      <c r="S16" s="15"/>
      <c r="T16" s="15"/>
      <c r="U16" s="15"/>
      <c r="V16" s="15"/>
      <c r="W16" s="15"/>
      <c r="X16" s="15"/>
      <c r="Y16" s="15"/>
      <c r="Z16" s="15"/>
      <c r="AA16" s="15"/>
      <c r="AB16" s="257">
        <f t="shared" si="0"/>
        <v>0</v>
      </c>
      <c r="AC16" s="47">
        <f t="shared" si="1"/>
        <v>0</v>
      </c>
    </row>
    <row r="17" spans="1:29" ht="20.25" x14ac:dyDescent="0.55000000000000004">
      <c r="A17" s="699"/>
      <c r="B17" s="361"/>
      <c r="C17" s="359">
        <v>0</v>
      </c>
      <c r="D17" s="15"/>
      <c r="E17" s="15"/>
      <c r="F17" s="15"/>
      <c r="G17" s="15"/>
      <c r="H17" s="15"/>
      <c r="I17" s="15"/>
      <c r="J17" s="15"/>
      <c r="K17" s="15"/>
      <c r="L17" s="15"/>
      <c r="M17" s="15"/>
      <c r="N17" s="15"/>
      <c r="O17" s="15"/>
      <c r="P17" s="15"/>
      <c r="Q17" s="15"/>
      <c r="R17" s="15"/>
      <c r="S17" s="15"/>
      <c r="T17" s="15"/>
      <c r="U17" s="15"/>
      <c r="V17" s="15"/>
      <c r="W17" s="15"/>
      <c r="X17" s="15"/>
      <c r="Y17" s="15"/>
      <c r="Z17" s="15"/>
      <c r="AA17" s="15"/>
      <c r="AB17" s="257">
        <f t="shared" si="0"/>
        <v>0</v>
      </c>
      <c r="AC17" s="47">
        <f t="shared" si="1"/>
        <v>0</v>
      </c>
    </row>
    <row r="18" spans="1:29" ht="20.65" thickBot="1" x14ac:dyDescent="0.6">
      <c r="A18" s="699"/>
      <c r="B18" s="362"/>
      <c r="C18" s="359">
        <v>0</v>
      </c>
      <c r="D18" s="15"/>
      <c r="E18" s="15"/>
      <c r="F18" s="15"/>
      <c r="G18" s="15"/>
      <c r="H18" s="15"/>
      <c r="I18" s="15"/>
      <c r="J18" s="15"/>
      <c r="K18" s="15"/>
      <c r="L18" s="15"/>
      <c r="M18" s="15"/>
      <c r="N18" s="15"/>
      <c r="O18" s="15"/>
      <c r="P18" s="15"/>
      <c r="Q18" s="15"/>
      <c r="R18" s="15"/>
      <c r="S18" s="15"/>
      <c r="T18" s="15"/>
      <c r="U18" s="15"/>
      <c r="V18" s="15"/>
      <c r="W18" s="15"/>
      <c r="X18" s="15"/>
      <c r="Y18" s="15"/>
      <c r="Z18" s="15"/>
      <c r="AA18" s="15"/>
      <c r="AB18" s="257">
        <f t="shared" si="0"/>
        <v>0</v>
      </c>
      <c r="AC18" s="47">
        <f t="shared" si="1"/>
        <v>0</v>
      </c>
    </row>
    <row r="19" spans="1:29" ht="15.4" thickBot="1" x14ac:dyDescent="0.45">
      <c r="B19" s="48" t="s">
        <v>31</v>
      </c>
      <c r="C19" s="49"/>
      <c r="D19" s="50">
        <f t="shared" ref="D19:AA19" si="2">SUMPRODUCT($C9:$C18,D9:D18)</f>
        <v>93</v>
      </c>
      <c r="E19" s="50">
        <f t="shared" si="2"/>
        <v>48</v>
      </c>
      <c r="F19" s="50">
        <f t="shared" si="2"/>
        <v>226</v>
      </c>
      <c r="G19" s="50">
        <f t="shared" si="2"/>
        <v>162</v>
      </c>
      <c r="H19" s="50">
        <f t="shared" si="2"/>
        <v>54</v>
      </c>
      <c r="I19" s="50">
        <f t="shared" si="2"/>
        <v>171</v>
      </c>
      <c r="J19" s="50">
        <f t="shared" si="2"/>
        <v>135</v>
      </c>
      <c r="K19" s="50">
        <f t="shared" si="2"/>
        <v>63</v>
      </c>
      <c r="L19" s="50">
        <f t="shared" si="2"/>
        <v>21</v>
      </c>
      <c r="M19" s="50">
        <f t="shared" si="2"/>
        <v>108</v>
      </c>
      <c r="N19" s="50">
        <f t="shared" si="2"/>
        <v>90</v>
      </c>
      <c r="O19" s="50">
        <f t="shared" si="2"/>
        <v>27</v>
      </c>
      <c r="P19" s="50">
        <f t="shared" si="2"/>
        <v>27</v>
      </c>
      <c r="Q19" s="50">
        <f t="shared" si="2"/>
        <v>54</v>
      </c>
      <c r="R19" s="50">
        <f t="shared" si="2"/>
        <v>0</v>
      </c>
      <c r="S19" s="50">
        <f t="shared" si="2"/>
        <v>0</v>
      </c>
      <c r="T19" s="50">
        <f t="shared" si="2"/>
        <v>36</v>
      </c>
      <c r="U19" s="50">
        <f t="shared" si="2"/>
        <v>165</v>
      </c>
      <c r="V19" s="50">
        <f t="shared" si="2"/>
        <v>9</v>
      </c>
      <c r="W19" s="50">
        <f t="shared" si="2"/>
        <v>9</v>
      </c>
      <c r="X19" s="50">
        <f t="shared" si="2"/>
        <v>0</v>
      </c>
      <c r="Y19" s="50">
        <f t="shared" si="2"/>
        <v>0</v>
      </c>
      <c r="Z19" s="50">
        <f t="shared" si="2"/>
        <v>0</v>
      </c>
      <c r="AA19" s="50">
        <f t="shared" si="2"/>
        <v>0</v>
      </c>
      <c r="AB19" s="50"/>
      <c r="AC19" s="16"/>
    </row>
    <row r="20" spans="1:29" ht="13.15" thickBot="1" x14ac:dyDescent="0.4">
      <c r="C20" s="51"/>
      <c r="D20" s="51"/>
      <c r="E20" s="51"/>
      <c r="F20" s="51"/>
      <c r="G20" s="51"/>
      <c r="H20" s="51"/>
      <c r="I20" s="51"/>
      <c r="J20" s="51"/>
      <c r="K20" s="51"/>
      <c r="L20" s="51"/>
      <c r="M20" s="51"/>
      <c r="N20" s="51"/>
      <c r="O20" s="51"/>
      <c r="P20" s="51"/>
      <c r="Q20" s="51"/>
      <c r="R20" s="51"/>
      <c r="S20" s="51"/>
      <c r="T20" s="51"/>
      <c r="U20" s="51"/>
      <c r="V20" s="51"/>
      <c r="W20" s="51"/>
      <c r="X20" s="51"/>
      <c r="Y20" s="51"/>
      <c r="Z20" s="51"/>
      <c r="AA20" s="51"/>
      <c r="AB20" s="51"/>
    </row>
    <row r="21" spans="1:29" ht="13.15" thickBot="1" x14ac:dyDescent="0.4">
      <c r="B21" s="52" t="s">
        <v>32</v>
      </c>
      <c r="C21" s="696"/>
      <c r="D21" s="697"/>
      <c r="E21" s="697"/>
      <c r="F21" s="697"/>
      <c r="G21" s="697"/>
      <c r="H21" s="697"/>
      <c r="I21" s="697"/>
      <c r="J21" s="697"/>
      <c r="K21" s="697"/>
      <c r="L21" s="697"/>
      <c r="M21" s="697"/>
      <c r="N21" s="697"/>
      <c r="O21" s="697"/>
      <c r="P21" s="697"/>
      <c r="Q21" s="697"/>
      <c r="R21" s="697"/>
      <c r="S21" s="697"/>
      <c r="T21" s="697"/>
      <c r="U21" s="697"/>
      <c r="V21" s="697"/>
      <c r="W21" s="697"/>
      <c r="X21" s="697"/>
      <c r="Y21" s="697"/>
      <c r="Z21" s="697"/>
      <c r="AA21" s="697"/>
      <c r="AB21" s="698"/>
    </row>
    <row r="22" spans="1:29" x14ac:dyDescent="0.35">
      <c r="B22" s="53" t="s">
        <v>33</v>
      </c>
      <c r="C22" s="54"/>
      <c r="D22" s="51"/>
      <c r="E22" s="51"/>
      <c r="F22" s="51"/>
      <c r="G22" s="51"/>
      <c r="H22" s="51"/>
      <c r="I22" s="51"/>
      <c r="J22" s="51"/>
      <c r="K22" s="51"/>
      <c r="L22" s="51"/>
      <c r="M22" s="51"/>
      <c r="N22" s="51"/>
      <c r="O22" s="51"/>
      <c r="P22" s="51"/>
      <c r="Q22" s="51"/>
      <c r="R22" s="51"/>
      <c r="S22" s="51"/>
      <c r="T22" s="51"/>
      <c r="U22" s="51"/>
      <c r="V22" s="51"/>
      <c r="W22" s="51"/>
      <c r="X22" s="51"/>
      <c r="Y22" s="51"/>
      <c r="Z22" s="51"/>
      <c r="AA22" s="51"/>
      <c r="AB22" s="51"/>
    </row>
    <row r="23" spans="1:29" x14ac:dyDescent="0.35">
      <c r="C23">
        <v>100</v>
      </c>
      <c r="V23" s="687"/>
    </row>
    <row r="24" spans="1:29" x14ac:dyDescent="0.35">
      <c r="V24" s="687"/>
    </row>
    <row r="25" spans="1:29" x14ac:dyDescent="0.35">
      <c r="V25" s="687"/>
    </row>
    <row r="26" spans="1:29" x14ac:dyDescent="0.35">
      <c r="V26" s="687"/>
    </row>
    <row r="27" spans="1:29" x14ac:dyDescent="0.35">
      <c r="V27" s="687"/>
    </row>
    <row r="28" spans="1:29" x14ac:dyDescent="0.35">
      <c r="V28" s="687"/>
    </row>
    <row r="29" spans="1:29" x14ac:dyDescent="0.35">
      <c r="V29" s="688"/>
    </row>
    <row r="30" spans="1:29" x14ac:dyDescent="0.35">
      <c r="V30" s="688"/>
    </row>
    <row r="31" spans="1:29" x14ac:dyDescent="0.35">
      <c r="V31" s="688"/>
    </row>
    <row r="32" spans="1:29" x14ac:dyDescent="0.35">
      <c r="V32" s="688"/>
    </row>
    <row r="33" spans="22:22" x14ac:dyDescent="0.35">
      <c r="V33" s="688"/>
    </row>
  </sheetData>
  <mergeCells count="32">
    <mergeCell ref="AB6:AB7"/>
    <mergeCell ref="A9:A18"/>
    <mergeCell ref="C21:AB21"/>
    <mergeCell ref="V23:V33"/>
    <mergeCell ref="V6:V7"/>
    <mergeCell ref="W6:W7"/>
    <mergeCell ref="X6:X7"/>
    <mergeCell ref="Y6:Y7"/>
    <mergeCell ref="Z6:Z7"/>
    <mergeCell ref="AA6:AA7"/>
    <mergeCell ref="P6:P7"/>
    <mergeCell ref="Q6:Q7"/>
    <mergeCell ref="R6:R7"/>
    <mergeCell ref="S6:S7"/>
    <mergeCell ref="T6:T7"/>
    <mergeCell ref="U6:U7"/>
    <mergeCell ref="O6:O7"/>
    <mergeCell ref="AC4:AC7"/>
    <mergeCell ref="A5:A7"/>
    <mergeCell ref="B5:B8"/>
    <mergeCell ref="D5:L5"/>
    <mergeCell ref="M5:S5"/>
    <mergeCell ref="T5:AA5"/>
    <mergeCell ref="D6:D7"/>
    <mergeCell ref="E6:E7"/>
    <mergeCell ref="F6:F7"/>
    <mergeCell ref="G6:G7"/>
    <mergeCell ref="H6:H7"/>
    <mergeCell ref="I6:I7"/>
    <mergeCell ref="K6:K7"/>
    <mergeCell ref="M6:M7"/>
    <mergeCell ref="N6:N7"/>
  </mergeCells>
  <conditionalFormatting sqref="D9:AA18">
    <cfRule type="cellIs" dxfId="50" priority="1" stopIfTrue="1" operator="equal">
      <formula>1</formula>
    </cfRule>
    <cfRule type="cellIs" dxfId="49" priority="2" stopIfTrue="1" operator="equal">
      <formula>3</formula>
    </cfRule>
    <cfRule type="cellIs" dxfId="48" priority="3" stopIfTrue="1" operator="equal">
      <formula>9</formula>
    </cfRule>
  </conditionalFormatting>
  <dataValidations disablePrompts="1" count="1">
    <dataValidation allowBlank="1" showInputMessage="1" showErrorMessage="1" prompt="Insert P diagram controls on LHS and noise factors across top. Assign importances 1to5 and then score control to noise relationships 1,3,9." sqref="A1" xr:uid="{00000000-0002-0000-1200-000000000000}"/>
  </dataValidations>
  <pageMargins left="0.7" right="0.7" top="0.75" bottom="0.75" header="0.3" footer="0.3"/>
  <drawing r:id="rId1"/>
  <legacy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V47"/>
  <sheetViews>
    <sheetView topLeftCell="C1" zoomScale="60" zoomScaleNormal="60" workbookViewId="0">
      <selection activeCell="R65" sqref="R65"/>
    </sheetView>
  </sheetViews>
  <sheetFormatPr defaultColWidth="8.796875" defaultRowHeight="12.75" x14ac:dyDescent="0.35"/>
  <cols>
    <col min="13" max="13" width="18.1328125" customWidth="1"/>
    <col min="14" max="14" width="16" customWidth="1"/>
    <col min="17" max="17" width="13.33203125" customWidth="1"/>
    <col min="18" max="18" width="15.46484375" customWidth="1"/>
  </cols>
  <sheetData>
    <row r="1" spans="1:22" ht="13.15" thickBot="1" x14ac:dyDescent="0.4">
      <c r="A1" s="283" t="s">
        <v>79</v>
      </c>
    </row>
    <row r="2" spans="1:22" ht="17.649999999999999" x14ac:dyDescent="0.5">
      <c r="A2" s="656" t="s">
        <v>9</v>
      </c>
      <c r="B2" s="657"/>
      <c r="C2" s="658"/>
      <c r="D2" s="16"/>
      <c r="E2" s="16"/>
      <c r="F2" s="16"/>
    </row>
    <row r="3" spans="1:22" ht="13.15" x14ac:dyDescent="0.35">
      <c r="A3" s="659" t="s">
        <v>47</v>
      </c>
      <c r="B3" s="660"/>
      <c r="C3" s="661"/>
      <c r="D3" s="16"/>
      <c r="E3" s="646" t="s">
        <v>10</v>
      </c>
      <c r="F3" s="662"/>
      <c r="G3" s="646" t="s">
        <v>11</v>
      </c>
      <c r="H3" s="647"/>
      <c r="L3" s="646" t="s">
        <v>10</v>
      </c>
      <c r="M3" s="647"/>
      <c r="N3" s="20" t="s">
        <v>12</v>
      </c>
      <c r="P3" s="18" t="s">
        <v>13</v>
      </c>
      <c r="Q3" s="19"/>
      <c r="R3" s="21" t="s">
        <v>14</v>
      </c>
    </row>
    <row r="4" spans="1:22" x14ac:dyDescent="0.35">
      <c r="A4" s="648" t="s">
        <v>48</v>
      </c>
      <c r="B4" s="649"/>
      <c r="C4" s="650"/>
      <c r="D4" s="16"/>
      <c r="E4" s="276" t="s">
        <v>333</v>
      </c>
      <c r="F4" s="25"/>
      <c r="G4" s="651"/>
      <c r="H4" s="652"/>
      <c r="L4" s="276" t="s">
        <v>328</v>
      </c>
      <c r="M4" s="25"/>
      <c r="N4" s="182"/>
      <c r="P4" s="276" t="s">
        <v>338</v>
      </c>
      <c r="Q4" s="25"/>
      <c r="R4" s="26"/>
    </row>
    <row r="5" spans="1:22" x14ac:dyDescent="0.35">
      <c r="A5" s="648" t="s">
        <v>15</v>
      </c>
      <c r="B5" s="649"/>
      <c r="C5" s="650"/>
      <c r="D5" s="16"/>
      <c r="E5" s="276" t="s">
        <v>334</v>
      </c>
      <c r="F5" s="25"/>
      <c r="G5" s="22"/>
      <c r="H5" s="164"/>
      <c r="L5" s="276" t="s">
        <v>329</v>
      </c>
      <c r="M5" s="25"/>
      <c r="N5" s="26"/>
      <c r="P5" s="276" t="s">
        <v>339</v>
      </c>
      <c r="Q5" s="25"/>
      <c r="R5" s="183"/>
    </row>
    <row r="6" spans="1:22" ht="13.15" thickBot="1" x14ac:dyDescent="0.4">
      <c r="A6" s="653" t="s">
        <v>49</v>
      </c>
      <c r="B6" s="654"/>
      <c r="C6" s="655"/>
      <c r="E6" s="276" t="s">
        <v>335</v>
      </c>
      <c r="F6" s="25"/>
      <c r="G6" s="22"/>
      <c r="H6" s="164"/>
      <c r="L6" s="276" t="s">
        <v>330</v>
      </c>
      <c r="M6" s="25"/>
      <c r="N6" s="26"/>
      <c r="P6" s="276" t="s">
        <v>343</v>
      </c>
      <c r="Q6" s="25"/>
      <c r="R6" s="183"/>
    </row>
    <row r="7" spans="1:22" x14ac:dyDescent="0.35">
      <c r="E7" s="276" t="s">
        <v>336</v>
      </c>
      <c r="F7" s="25"/>
      <c r="G7" s="22"/>
      <c r="H7" s="164"/>
      <c r="L7" s="276" t="s">
        <v>331</v>
      </c>
      <c r="M7" s="25"/>
      <c r="N7" s="26"/>
      <c r="P7" s="276" t="s">
        <v>340</v>
      </c>
      <c r="Q7" s="25"/>
      <c r="R7" s="26"/>
    </row>
    <row r="8" spans="1:22" x14ac:dyDescent="0.35">
      <c r="E8" s="276" t="s">
        <v>337</v>
      </c>
      <c r="F8" s="25"/>
      <c r="G8" s="22"/>
      <c r="H8" s="164"/>
      <c r="L8" s="276" t="s">
        <v>332</v>
      </c>
      <c r="M8" s="25"/>
      <c r="N8" s="26"/>
      <c r="P8" s="276" t="s">
        <v>344</v>
      </c>
      <c r="Q8" s="25"/>
      <c r="R8" s="26"/>
    </row>
    <row r="9" spans="1:22" x14ac:dyDescent="0.35">
      <c r="E9" s="363" t="s">
        <v>345</v>
      </c>
      <c r="F9" s="25"/>
      <c r="G9" s="22"/>
      <c r="H9" s="164"/>
      <c r="L9" s="276" t="s">
        <v>341</v>
      </c>
      <c r="M9" s="25"/>
      <c r="N9" s="26"/>
      <c r="P9" s="181"/>
      <c r="Q9" s="25"/>
      <c r="R9" s="26"/>
      <c r="U9" s="25"/>
      <c r="V9" s="25"/>
    </row>
    <row r="10" spans="1:22" x14ac:dyDescent="0.35">
      <c r="E10" s="181"/>
      <c r="F10" s="25"/>
      <c r="G10" s="22"/>
      <c r="H10" s="164"/>
      <c r="L10" s="276" t="s">
        <v>346</v>
      </c>
      <c r="M10" s="25"/>
      <c r="N10" s="26"/>
      <c r="P10" s="181"/>
      <c r="Q10" s="25"/>
      <c r="R10" s="26"/>
      <c r="U10" s="25"/>
      <c r="V10" s="25"/>
    </row>
    <row r="11" spans="1:22" x14ac:dyDescent="0.35">
      <c r="E11" s="22"/>
      <c r="F11" s="25"/>
      <c r="G11" s="22"/>
      <c r="H11" s="164"/>
      <c r="L11" s="276"/>
      <c r="M11" s="25"/>
      <c r="N11" s="26"/>
      <c r="P11" s="22"/>
      <c r="Q11" s="25"/>
      <c r="R11" s="26"/>
      <c r="U11" s="25"/>
      <c r="V11" s="25"/>
    </row>
    <row r="12" spans="1:22" x14ac:dyDescent="0.35">
      <c r="E12" s="22"/>
      <c r="F12" s="25"/>
      <c r="G12" s="22"/>
      <c r="H12" s="164"/>
      <c r="L12" s="276"/>
      <c r="M12" s="25"/>
      <c r="N12" s="26"/>
      <c r="P12" s="22"/>
      <c r="Q12" s="25"/>
      <c r="R12" s="26"/>
      <c r="U12" s="25"/>
      <c r="V12" s="25"/>
    </row>
    <row r="13" spans="1:22" x14ac:dyDescent="0.35">
      <c r="E13" s="22"/>
      <c r="F13" s="25"/>
      <c r="G13" s="22"/>
      <c r="H13" s="164"/>
      <c r="L13" s="22"/>
      <c r="M13" s="25"/>
      <c r="N13" s="26"/>
      <c r="P13" s="22"/>
      <c r="Q13" s="25"/>
      <c r="R13" s="26"/>
      <c r="U13" s="25"/>
      <c r="V13" s="25"/>
    </row>
    <row r="14" spans="1:22" x14ac:dyDescent="0.35">
      <c r="E14" s="22"/>
      <c r="F14" s="25"/>
      <c r="G14" s="22"/>
      <c r="H14" s="164"/>
      <c r="L14" s="22"/>
      <c r="M14" s="25"/>
      <c r="N14" s="26"/>
      <c r="P14" s="22"/>
      <c r="Q14" s="25"/>
      <c r="R14" s="26"/>
      <c r="U14" s="25"/>
      <c r="V14" s="25"/>
    </row>
    <row r="15" spans="1:22" x14ac:dyDescent="0.35">
      <c r="E15" s="22"/>
      <c r="F15" s="25"/>
      <c r="G15" s="22"/>
      <c r="H15" s="164"/>
      <c r="L15" s="22"/>
      <c r="M15" s="25"/>
      <c r="N15" s="26"/>
      <c r="P15" s="22"/>
      <c r="Q15" s="25"/>
      <c r="R15" s="26"/>
      <c r="U15" s="25"/>
      <c r="V15" s="25"/>
    </row>
    <row r="16" spans="1:22" x14ac:dyDescent="0.35">
      <c r="E16" s="22"/>
      <c r="F16" s="25"/>
      <c r="G16" s="22"/>
      <c r="H16" s="164"/>
      <c r="L16" s="22"/>
      <c r="M16" s="25"/>
      <c r="N16" s="26"/>
      <c r="P16" s="22"/>
      <c r="Q16" s="25"/>
      <c r="R16" s="26"/>
      <c r="U16" s="25"/>
      <c r="V16" s="25"/>
    </row>
    <row r="17" spans="2:22" x14ac:dyDescent="0.35">
      <c r="E17" s="22"/>
      <c r="F17" s="25"/>
      <c r="G17" s="22"/>
      <c r="H17" s="164"/>
      <c r="L17" s="22"/>
      <c r="M17" s="25"/>
      <c r="N17" s="26"/>
      <c r="P17" s="22"/>
      <c r="Q17" s="25"/>
      <c r="R17" s="26"/>
      <c r="U17" s="25"/>
      <c r="V17" s="25"/>
    </row>
    <row r="18" spans="2:22" x14ac:dyDescent="0.35">
      <c r="E18" s="22"/>
      <c r="F18" s="25"/>
      <c r="G18" s="22"/>
      <c r="H18" s="164"/>
      <c r="L18" s="22"/>
      <c r="M18" s="25"/>
      <c r="N18" s="26"/>
      <c r="P18" s="22"/>
      <c r="Q18" s="25"/>
      <c r="R18" s="26"/>
      <c r="U18" s="25"/>
      <c r="V18" s="25"/>
    </row>
    <row r="19" spans="2:22" x14ac:dyDescent="0.35">
      <c r="E19" s="667"/>
      <c r="F19" s="668"/>
      <c r="G19" s="667"/>
      <c r="H19" s="669"/>
      <c r="L19" s="667"/>
      <c r="M19" s="668"/>
      <c r="N19" s="29"/>
      <c r="P19" s="667"/>
      <c r="Q19" s="668"/>
      <c r="R19" s="29"/>
      <c r="U19" s="25"/>
      <c r="V19" s="25"/>
    </row>
    <row r="20" spans="2:22" x14ac:dyDescent="0.35">
      <c r="U20" s="25"/>
      <c r="V20" s="25"/>
    </row>
    <row r="21" spans="2:22" ht="13.15" thickBot="1" x14ac:dyDescent="0.4"/>
    <row r="22" spans="2:22" x14ac:dyDescent="0.35">
      <c r="B22" s="663" t="s">
        <v>323</v>
      </c>
      <c r="C22" s="664"/>
      <c r="D22" s="665"/>
      <c r="I22" s="670" t="s">
        <v>315</v>
      </c>
      <c r="J22" s="671"/>
      <c r="K22" s="671"/>
      <c r="L22" s="672"/>
      <c r="Q22" s="663" t="s">
        <v>319</v>
      </c>
      <c r="R22" s="664"/>
      <c r="S22" s="665"/>
    </row>
    <row r="23" spans="2:22" x14ac:dyDescent="0.35">
      <c r="B23" s="651"/>
      <c r="C23" s="666"/>
      <c r="D23" s="652"/>
      <c r="I23" s="673"/>
      <c r="J23" s="674"/>
      <c r="K23" s="674"/>
      <c r="L23" s="675"/>
      <c r="Q23" s="651"/>
      <c r="R23" s="666"/>
      <c r="S23" s="652"/>
    </row>
    <row r="24" spans="2:22" x14ac:dyDescent="0.35">
      <c r="B24" s="651"/>
      <c r="C24" s="666"/>
      <c r="D24" s="652"/>
      <c r="I24" s="673"/>
      <c r="J24" s="674"/>
      <c r="K24" s="674"/>
      <c r="L24" s="675"/>
      <c r="Q24" s="651"/>
      <c r="R24" s="666"/>
      <c r="S24" s="652"/>
    </row>
    <row r="25" spans="2:22" x14ac:dyDescent="0.35">
      <c r="B25" s="651"/>
      <c r="C25" s="666"/>
      <c r="D25" s="652"/>
      <c r="I25" s="673"/>
      <c r="J25" s="674"/>
      <c r="K25" s="674"/>
      <c r="L25" s="675"/>
      <c r="Q25" s="651"/>
      <c r="R25" s="666"/>
      <c r="S25" s="652"/>
    </row>
    <row r="26" spans="2:22" x14ac:dyDescent="0.35">
      <c r="B26" s="651"/>
      <c r="C26" s="666"/>
      <c r="D26" s="652"/>
      <c r="I26" s="673"/>
      <c r="J26" s="674"/>
      <c r="K26" s="674"/>
      <c r="L26" s="675"/>
      <c r="Q26" s="651"/>
      <c r="R26" s="666"/>
      <c r="S26" s="652"/>
    </row>
    <row r="27" spans="2:22" x14ac:dyDescent="0.35">
      <c r="B27" s="651"/>
      <c r="C27" s="666"/>
      <c r="D27" s="652"/>
      <c r="I27" s="673"/>
      <c r="J27" s="674"/>
      <c r="K27" s="674"/>
      <c r="L27" s="675"/>
      <c r="Q27" s="651"/>
      <c r="R27" s="666"/>
      <c r="S27" s="652"/>
    </row>
    <row r="28" spans="2:22" ht="13.15" thickBot="1" x14ac:dyDescent="0.4">
      <c r="B28" s="667"/>
      <c r="C28" s="668"/>
      <c r="D28" s="669"/>
      <c r="I28" s="676"/>
      <c r="J28" s="677"/>
      <c r="K28" s="677"/>
      <c r="L28" s="678"/>
      <c r="Q28" s="667"/>
      <c r="R28" s="668"/>
      <c r="S28" s="669"/>
    </row>
    <row r="31" spans="2:22" ht="13.15" x14ac:dyDescent="0.35">
      <c r="L31" s="18" t="s">
        <v>16</v>
      </c>
      <c r="M31" s="324"/>
      <c r="N31" s="33"/>
    </row>
    <row r="32" spans="2:22" x14ac:dyDescent="0.35">
      <c r="L32" s="276" t="s">
        <v>320</v>
      </c>
      <c r="M32" s="348"/>
      <c r="N32" s="164"/>
    </row>
    <row r="33" spans="12:14" x14ac:dyDescent="0.35">
      <c r="L33" s="276" t="s">
        <v>321</v>
      </c>
      <c r="M33" s="164"/>
      <c r="N33" s="164"/>
    </row>
    <row r="34" spans="12:14" x14ac:dyDescent="0.35">
      <c r="L34" s="276" t="s">
        <v>322</v>
      </c>
      <c r="M34" s="164"/>
      <c r="N34" s="164"/>
    </row>
    <row r="35" spans="12:14" x14ac:dyDescent="0.35">
      <c r="L35" s="274" t="s">
        <v>342</v>
      </c>
      <c r="M35" s="164"/>
      <c r="N35" s="164"/>
    </row>
    <row r="36" spans="12:14" x14ac:dyDescent="0.35">
      <c r="L36" s="276" t="s">
        <v>324</v>
      </c>
      <c r="M36" s="164"/>
      <c r="N36" s="164"/>
    </row>
    <row r="37" spans="12:14" x14ac:dyDescent="0.35">
      <c r="L37" s="276" t="s">
        <v>325</v>
      </c>
      <c r="M37" s="164"/>
      <c r="N37" s="164"/>
    </row>
    <row r="38" spans="12:14" x14ac:dyDescent="0.35">
      <c r="L38" s="276" t="s">
        <v>326</v>
      </c>
      <c r="M38" s="164"/>
      <c r="N38" s="164"/>
    </row>
    <row r="39" spans="12:14" x14ac:dyDescent="0.35">
      <c r="L39" s="276" t="s">
        <v>327</v>
      </c>
      <c r="M39" s="164"/>
      <c r="N39" s="164"/>
    </row>
    <row r="40" spans="12:14" x14ac:dyDescent="0.35">
      <c r="L40" s="349"/>
      <c r="M40" s="164"/>
      <c r="N40" s="164"/>
    </row>
    <row r="41" spans="12:14" x14ac:dyDescent="0.35">
      <c r="L41" s="363" t="s">
        <v>347</v>
      </c>
      <c r="M41" s="164"/>
      <c r="N41" s="164"/>
    </row>
    <row r="42" spans="12:14" x14ac:dyDescent="0.35">
      <c r="L42" s="276" t="s">
        <v>350</v>
      </c>
      <c r="M42" s="164"/>
      <c r="N42" s="164"/>
    </row>
    <row r="43" spans="12:14" x14ac:dyDescent="0.35">
      <c r="L43" s="276" t="s">
        <v>348</v>
      </c>
      <c r="M43" s="164"/>
      <c r="N43" s="164"/>
    </row>
    <row r="44" spans="12:14" x14ac:dyDescent="0.35">
      <c r="L44" s="276" t="s">
        <v>349</v>
      </c>
      <c r="M44" s="164"/>
      <c r="N44" s="164"/>
    </row>
    <row r="45" spans="12:14" x14ac:dyDescent="0.35">
      <c r="L45" s="276" t="s">
        <v>354</v>
      </c>
      <c r="M45" s="164"/>
      <c r="N45" s="164"/>
    </row>
    <row r="46" spans="12:14" x14ac:dyDescent="0.35">
      <c r="L46" s="181"/>
      <c r="M46" s="164"/>
      <c r="N46" s="164"/>
    </row>
    <row r="47" spans="12:14" x14ac:dyDescent="0.35">
      <c r="L47" s="262"/>
      <c r="M47" s="165"/>
      <c r="N47" s="165"/>
    </row>
  </sheetData>
  <mergeCells count="16">
    <mergeCell ref="A4:C4"/>
    <mergeCell ref="G4:H4"/>
    <mergeCell ref="B22:D28"/>
    <mergeCell ref="I22:L28"/>
    <mergeCell ref="Q22:S28"/>
    <mergeCell ref="A5:C5"/>
    <mergeCell ref="A6:C6"/>
    <mergeCell ref="E19:F19"/>
    <mergeCell ref="G19:H19"/>
    <mergeCell ref="L19:M19"/>
    <mergeCell ref="P19:Q19"/>
    <mergeCell ref="A2:C2"/>
    <mergeCell ref="A3:C3"/>
    <mergeCell ref="E3:F3"/>
    <mergeCell ref="G3:H3"/>
    <mergeCell ref="L3:M3"/>
  </mergeCells>
  <dataValidations count="1">
    <dataValidation allowBlank="1" showInputMessage="1" showErrorMessage="1" prompt="Identify System Control factors and external, unit-to-unit and deterioation noises." sqref="A1" xr:uid="{00000000-0002-0000-1300-000000000000}"/>
  </dataValidation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AG33"/>
  <sheetViews>
    <sheetView zoomScale="50" zoomScaleNormal="50" workbookViewId="0">
      <pane xSplit="5" ySplit="8" topLeftCell="G9" activePane="bottomRight" state="frozen"/>
      <selection pane="topRight" activeCell="F1" sqref="F1"/>
      <selection pane="bottomLeft" activeCell="A9" sqref="A9"/>
      <selection pane="bottomRight" activeCell="AQ10" sqref="AQ10"/>
    </sheetView>
  </sheetViews>
  <sheetFormatPr defaultColWidth="8.796875" defaultRowHeight="12.75" x14ac:dyDescent="0.35"/>
  <cols>
    <col min="1" max="1" width="18.796875" customWidth="1"/>
    <col min="2" max="2" width="37.46484375" customWidth="1"/>
    <col min="3" max="3" width="13.1328125" customWidth="1"/>
    <col min="4" max="4" width="12" customWidth="1"/>
    <col min="5" max="5" width="12.46484375" customWidth="1"/>
    <col min="6" max="25" width="7.796875" customWidth="1"/>
    <col min="26" max="26" width="9.46484375" customWidth="1"/>
    <col min="27" max="29" width="7.796875" customWidth="1"/>
    <col min="31" max="31" width="21.1328125" customWidth="1"/>
  </cols>
  <sheetData>
    <row r="1" spans="1:33" x14ac:dyDescent="0.35">
      <c r="A1" s="283" t="s">
        <v>79</v>
      </c>
    </row>
    <row r="2" spans="1:33" x14ac:dyDescent="0.35">
      <c r="I2" t="e">
        <f>VALUE('Design QFD 2'!#REF!)</f>
        <v>#REF!</v>
      </c>
    </row>
    <row r="3" spans="1:33" ht="13.15" thickBot="1" x14ac:dyDescent="0.4">
      <c r="A3" s="34" t="s">
        <v>17</v>
      </c>
    </row>
    <row r="4" spans="1:33" ht="18" customHeight="1" thickBot="1" x14ac:dyDescent="0.55000000000000004">
      <c r="E4" s="35"/>
      <c r="F4" s="36"/>
      <c r="G4" s="37"/>
      <c r="H4" s="37"/>
      <c r="I4" s="37"/>
      <c r="J4" s="37"/>
      <c r="K4" s="37"/>
      <c r="L4" s="37"/>
      <c r="M4" s="37"/>
      <c r="N4" s="37"/>
      <c r="O4" s="38" t="s">
        <v>18</v>
      </c>
      <c r="P4" s="37"/>
      <c r="Q4" s="37"/>
      <c r="R4" s="37"/>
      <c r="S4" s="37"/>
      <c r="T4" s="37"/>
      <c r="U4" s="37"/>
      <c r="V4" s="37"/>
      <c r="W4" s="37"/>
      <c r="X4" s="37"/>
      <c r="Y4" s="37"/>
      <c r="Z4" s="37"/>
      <c r="AA4" s="37"/>
      <c r="AB4" s="37"/>
      <c r="AC4" s="37"/>
      <c r="AD4" s="39"/>
      <c r="AE4" s="679" t="s">
        <v>19</v>
      </c>
    </row>
    <row r="5" spans="1:33" ht="18.75" customHeight="1" thickBot="1" x14ac:dyDescent="0.45">
      <c r="A5" s="690" t="s">
        <v>67</v>
      </c>
      <c r="B5" s="692" t="s">
        <v>21</v>
      </c>
      <c r="C5" s="326"/>
      <c r="D5" s="326"/>
      <c r="E5" s="40" t="s">
        <v>22</v>
      </c>
      <c r="F5" s="684" t="s">
        <v>23</v>
      </c>
      <c r="G5" s="685"/>
      <c r="H5" s="685"/>
      <c r="I5" s="685"/>
      <c r="J5" s="685"/>
      <c r="K5" s="685"/>
      <c r="L5" s="685"/>
      <c r="M5" s="685"/>
      <c r="N5" s="686"/>
      <c r="O5" s="684" t="s">
        <v>14</v>
      </c>
      <c r="P5" s="685"/>
      <c r="Q5" s="685"/>
      <c r="R5" s="685"/>
      <c r="S5" s="685"/>
      <c r="T5" s="685"/>
      <c r="U5" s="686"/>
      <c r="V5" s="684" t="s">
        <v>11</v>
      </c>
      <c r="W5" s="685"/>
      <c r="X5" s="685"/>
      <c r="Y5" s="685"/>
      <c r="Z5" s="685"/>
      <c r="AA5" s="685"/>
      <c r="AB5" s="685"/>
      <c r="AC5" s="686"/>
      <c r="AD5" s="350"/>
      <c r="AE5" s="680"/>
    </row>
    <row r="6" spans="1:33" ht="39.75" customHeight="1" x14ac:dyDescent="0.4">
      <c r="A6" s="691"/>
      <c r="B6" s="693"/>
      <c r="C6" s="40"/>
      <c r="D6" s="40"/>
      <c r="E6" s="41" t="s">
        <v>24</v>
      </c>
      <c r="F6" s="682" t="s">
        <v>26</v>
      </c>
      <c r="G6" s="682"/>
      <c r="H6" s="682"/>
      <c r="I6" s="682"/>
      <c r="J6" s="682"/>
      <c r="K6" s="682"/>
      <c r="L6" s="327"/>
      <c r="M6" s="682"/>
      <c r="N6" s="327"/>
      <c r="O6" s="682" t="s">
        <v>25</v>
      </c>
      <c r="P6" s="682"/>
      <c r="Q6" s="682"/>
      <c r="R6" s="682"/>
      <c r="S6" s="682"/>
      <c r="T6" s="682"/>
      <c r="U6" s="682"/>
      <c r="V6" s="682" t="s">
        <v>27</v>
      </c>
      <c r="W6" s="682"/>
      <c r="X6" s="682"/>
      <c r="Y6" s="682"/>
      <c r="Z6" s="682"/>
      <c r="AA6" s="682"/>
      <c r="AB6" s="682" t="s">
        <v>28</v>
      </c>
      <c r="AC6" s="682"/>
      <c r="AD6" s="689" t="s">
        <v>29</v>
      </c>
      <c r="AE6" s="681"/>
    </row>
    <row r="7" spans="1:33" ht="18" customHeight="1" x14ac:dyDescent="0.4">
      <c r="A7" s="691"/>
      <c r="B7" s="693"/>
      <c r="C7" s="41"/>
      <c r="D7" s="41"/>
      <c r="E7" s="42" t="s">
        <v>30</v>
      </c>
      <c r="F7" s="683"/>
      <c r="G7" s="683"/>
      <c r="H7" s="683"/>
      <c r="I7" s="683"/>
      <c r="J7" s="683"/>
      <c r="K7" s="683"/>
      <c r="L7" s="325"/>
      <c r="M7" s="683"/>
      <c r="N7" s="325"/>
      <c r="O7" s="683"/>
      <c r="P7" s="683"/>
      <c r="Q7" s="683"/>
      <c r="R7" s="683"/>
      <c r="S7" s="683"/>
      <c r="T7" s="683"/>
      <c r="U7" s="683"/>
      <c r="V7" s="683"/>
      <c r="W7" s="683"/>
      <c r="X7" s="683"/>
      <c r="Y7" s="683"/>
      <c r="Z7" s="683"/>
      <c r="AA7" s="683"/>
      <c r="AB7" s="683"/>
      <c r="AC7" s="683"/>
      <c r="AD7" s="683"/>
      <c r="AE7" s="681"/>
    </row>
    <row r="8" spans="1:33" ht="125.25" customHeight="1" thickBot="1" x14ac:dyDescent="0.45">
      <c r="A8" s="43"/>
      <c r="B8" s="693"/>
      <c r="C8" s="44" t="s">
        <v>351</v>
      </c>
      <c r="D8" s="44" t="s">
        <v>352</v>
      </c>
      <c r="E8" s="44" t="s">
        <v>353</v>
      </c>
      <c r="F8" s="365" t="s">
        <v>328</v>
      </c>
      <c r="G8" s="365" t="s">
        <v>329</v>
      </c>
      <c r="H8" s="365" t="s">
        <v>330</v>
      </c>
      <c r="I8" s="365" t="s">
        <v>331</v>
      </c>
      <c r="J8" s="365" t="s">
        <v>332</v>
      </c>
      <c r="K8" s="365" t="s">
        <v>341</v>
      </c>
      <c r="L8" s="365" t="s">
        <v>346</v>
      </c>
      <c r="M8" s="365"/>
      <c r="N8" s="365"/>
      <c r="O8" s="365" t="s">
        <v>338</v>
      </c>
      <c r="P8" s="365" t="s">
        <v>339</v>
      </c>
      <c r="Q8" s="365" t="s">
        <v>343</v>
      </c>
      <c r="R8" s="365" t="s">
        <v>340</v>
      </c>
      <c r="S8" s="365" t="s">
        <v>344</v>
      </c>
      <c r="T8" s="365"/>
      <c r="U8" s="366"/>
      <c r="V8" s="365" t="s">
        <v>333</v>
      </c>
      <c r="W8" s="365" t="s">
        <v>334</v>
      </c>
      <c r="X8" s="365" t="s">
        <v>335</v>
      </c>
      <c r="Y8" s="365" t="s">
        <v>336</v>
      </c>
      <c r="Z8" s="365" t="s">
        <v>337</v>
      </c>
      <c r="AA8" s="367" t="s">
        <v>345</v>
      </c>
      <c r="AB8" s="365"/>
      <c r="AC8" s="365"/>
      <c r="AD8" s="45"/>
      <c r="AE8" s="46"/>
      <c r="AF8" s="1"/>
    </row>
    <row r="9" spans="1:33" ht="22.15" x14ac:dyDescent="0.55000000000000004">
      <c r="A9" s="699"/>
      <c r="B9" s="364" t="s">
        <v>347</v>
      </c>
      <c r="C9" s="374">
        <v>9</v>
      </c>
      <c r="D9" s="377">
        <v>9</v>
      </c>
      <c r="E9" s="377">
        <v>3</v>
      </c>
      <c r="F9" s="15">
        <v>3</v>
      </c>
      <c r="G9" s="15">
        <v>1</v>
      </c>
      <c r="H9" s="15">
        <v>3</v>
      </c>
      <c r="I9" s="15">
        <v>9</v>
      </c>
      <c r="J9" s="15">
        <v>3</v>
      </c>
      <c r="K9" s="15">
        <v>3</v>
      </c>
      <c r="L9" s="15"/>
      <c r="M9" s="15"/>
      <c r="N9" s="15"/>
      <c r="O9" s="15"/>
      <c r="P9" s="15">
        <v>3</v>
      </c>
      <c r="Q9" s="15"/>
      <c r="R9" s="15"/>
      <c r="S9" s="15">
        <v>3</v>
      </c>
      <c r="T9" s="15"/>
      <c r="U9" s="15"/>
      <c r="V9" s="15">
        <v>1</v>
      </c>
      <c r="W9" s="15"/>
      <c r="X9" s="15"/>
      <c r="Y9" s="15"/>
      <c r="Z9" s="15">
        <v>9</v>
      </c>
      <c r="AA9" s="15"/>
      <c r="AB9" s="15"/>
      <c r="AC9" s="15"/>
      <c r="AD9" s="257">
        <f t="shared" ref="AD9:AD18" si="0">SUM(F9:AC9)</f>
        <v>38</v>
      </c>
      <c r="AE9" s="384">
        <f t="shared" ref="AE9:AE18" si="1">+AD9*E9</f>
        <v>114</v>
      </c>
      <c r="AG9" s="379"/>
    </row>
    <row r="10" spans="1:33" ht="22.15" x14ac:dyDescent="0.55000000000000004">
      <c r="A10" s="699"/>
      <c r="B10" s="364" t="s">
        <v>350</v>
      </c>
      <c r="C10" s="375">
        <v>9</v>
      </c>
      <c r="D10" s="377">
        <v>3</v>
      </c>
      <c r="E10" s="377">
        <v>1</v>
      </c>
      <c r="F10" s="15">
        <v>9</v>
      </c>
      <c r="G10" s="15">
        <v>3</v>
      </c>
      <c r="H10" s="15">
        <v>9</v>
      </c>
      <c r="I10" s="15">
        <v>9</v>
      </c>
      <c r="J10" s="15">
        <v>3</v>
      </c>
      <c r="K10" s="15">
        <v>3</v>
      </c>
      <c r="L10" s="15"/>
      <c r="M10" s="15"/>
      <c r="N10" s="15"/>
      <c r="O10" s="15">
        <v>1</v>
      </c>
      <c r="P10" s="15">
        <v>3</v>
      </c>
      <c r="Q10" s="15"/>
      <c r="R10" s="15"/>
      <c r="S10" s="15">
        <v>3</v>
      </c>
      <c r="T10" s="15"/>
      <c r="U10" s="15"/>
      <c r="V10" s="15"/>
      <c r="W10" s="15"/>
      <c r="X10" s="15"/>
      <c r="Y10" s="15"/>
      <c r="Z10" s="15"/>
      <c r="AA10" s="15">
        <v>9</v>
      </c>
      <c r="AB10" s="15"/>
      <c r="AC10" s="15"/>
      <c r="AD10" s="257">
        <f t="shared" si="0"/>
        <v>52</v>
      </c>
      <c r="AE10" s="384">
        <f t="shared" si="1"/>
        <v>52</v>
      </c>
      <c r="AG10" s="380"/>
    </row>
    <row r="11" spans="1:33" ht="22.15" x14ac:dyDescent="0.55000000000000004">
      <c r="A11" s="699"/>
      <c r="B11" s="364" t="s">
        <v>348</v>
      </c>
      <c r="C11" s="375">
        <v>9</v>
      </c>
      <c r="D11" s="377">
        <v>3</v>
      </c>
      <c r="E11" s="377">
        <v>1</v>
      </c>
      <c r="F11" s="15">
        <v>1</v>
      </c>
      <c r="G11" s="15"/>
      <c r="H11" s="15"/>
      <c r="I11" s="15">
        <v>3</v>
      </c>
      <c r="J11" s="15">
        <v>1</v>
      </c>
      <c r="K11" s="15">
        <v>1</v>
      </c>
      <c r="L11" s="15"/>
      <c r="M11" s="15"/>
      <c r="N11" s="15"/>
      <c r="O11" s="15"/>
      <c r="P11" s="15">
        <v>1</v>
      </c>
      <c r="Q11" s="15"/>
      <c r="R11" s="15"/>
      <c r="S11" s="15"/>
      <c r="T11" s="15"/>
      <c r="U11" s="15"/>
      <c r="V11" s="15">
        <v>1</v>
      </c>
      <c r="W11" s="15"/>
      <c r="X11" s="15"/>
      <c r="Y11" s="15"/>
      <c r="Z11" s="15">
        <v>9</v>
      </c>
      <c r="AA11" s="15"/>
      <c r="AB11" s="15"/>
      <c r="AC11" s="15"/>
      <c r="AD11" s="257">
        <f t="shared" si="0"/>
        <v>17</v>
      </c>
      <c r="AE11" s="384">
        <f t="shared" si="1"/>
        <v>17</v>
      </c>
      <c r="AG11" s="380"/>
    </row>
    <row r="12" spans="1:33" ht="22.15" x14ac:dyDescent="0.55000000000000004">
      <c r="A12" s="699"/>
      <c r="B12" s="364" t="s">
        <v>349</v>
      </c>
      <c r="C12" s="376">
        <v>1</v>
      </c>
      <c r="D12" s="378">
        <v>3</v>
      </c>
      <c r="E12" s="378">
        <v>9</v>
      </c>
      <c r="F12" s="15"/>
      <c r="G12" s="15"/>
      <c r="H12" s="15"/>
      <c r="I12" s="15"/>
      <c r="J12" s="15"/>
      <c r="K12" s="15"/>
      <c r="L12" s="15"/>
      <c r="M12" s="15"/>
      <c r="N12" s="15"/>
      <c r="O12" s="15"/>
      <c r="P12" s="15"/>
      <c r="Q12" s="15"/>
      <c r="R12" s="15"/>
      <c r="S12" s="15"/>
      <c r="T12" s="15"/>
      <c r="U12" s="15"/>
      <c r="V12" s="15">
        <v>3</v>
      </c>
      <c r="W12" s="15"/>
      <c r="X12" s="15">
        <v>3</v>
      </c>
      <c r="Y12" s="15"/>
      <c r="Z12" s="15">
        <v>9</v>
      </c>
      <c r="AA12" s="15"/>
      <c r="AB12" s="15"/>
      <c r="AC12" s="15"/>
      <c r="AD12" s="257">
        <f t="shared" si="0"/>
        <v>15</v>
      </c>
      <c r="AE12" s="384">
        <f t="shared" si="1"/>
        <v>135</v>
      </c>
      <c r="AG12" s="380"/>
    </row>
    <row r="13" spans="1:33" ht="22.15" x14ac:dyDescent="0.55000000000000004">
      <c r="A13" s="699"/>
      <c r="B13" s="364" t="s">
        <v>354</v>
      </c>
      <c r="C13" s="376">
        <v>9</v>
      </c>
      <c r="D13" s="378">
        <v>3</v>
      </c>
      <c r="E13" s="378">
        <v>9</v>
      </c>
      <c r="F13" s="15"/>
      <c r="G13" s="15"/>
      <c r="H13" s="15"/>
      <c r="I13" s="15"/>
      <c r="J13" s="15"/>
      <c r="K13" s="15"/>
      <c r="L13" s="15">
        <v>3</v>
      </c>
      <c r="M13" s="15"/>
      <c r="N13" s="15"/>
      <c r="O13" s="15"/>
      <c r="P13" s="15"/>
      <c r="Q13" s="15">
        <v>9</v>
      </c>
      <c r="R13" s="15">
        <v>9</v>
      </c>
      <c r="S13" s="15">
        <v>3</v>
      </c>
      <c r="T13" s="15"/>
      <c r="U13" s="15"/>
      <c r="V13" s="15"/>
      <c r="W13" s="15"/>
      <c r="X13" s="15">
        <v>3</v>
      </c>
      <c r="Y13" s="15"/>
      <c r="Z13" s="15">
        <v>9</v>
      </c>
      <c r="AA13" s="15">
        <v>9</v>
      </c>
      <c r="AB13" s="15"/>
      <c r="AC13" s="15"/>
      <c r="AD13" s="257">
        <f t="shared" si="0"/>
        <v>45</v>
      </c>
      <c r="AE13" s="384">
        <f t="shared" si="1"/>
        <v>405</v>
      </c>
      <c r="AG13" s="380"/>
    </row>
    <row r="14" spans="1:33" ht="22.15" x14ac:dyDescent="0.55000000000000004">
      <c r="A14" s="699"/>
      <c r="B14" s="364"/>
      <c r="C14" s="368"/>
      <c r="D14" s="368"/>
      <c r="E14" s="359"/>
      <c r="F14" s="15"/>
      <c r="G14" s="15"/>
      <c r="H14" s="15"/>
      <c r="I14" s="15"/>
      <c r="J14" s="15"/>
      <c r="K14" s="15"/>
      <c r="L14" s="15"/>
      <c r="M14" s="15"/>
      <c r="N14" s="15"/>
      <c r="O14" s="15"/>
      <c r="P14" s="15"/>
      <c r="Q14" s="15"/>
      <c r="R14" s="15"/>
      <c r="S14" s="15"/>
      <c r="T14" s="15"/>
      <c r="U14" s="15"/>
      <c r="V14" s="15"/>
      <c r="W14" s="15"/>
      <c r="X14" s="15"/>
      <c r="Y14" s="15"/>
      <c r="Z14" s="15"/>
      <c r="AA14" s="15"/>
      <c r="AB14" s="15"/>
      <c r="AC14" s="15"/>
      <c r="AD14" s="257">
        <f t="shared" si="0"/>
        <v>0</v>
      </c>
      <c r="AE14" s="47">
        <f t="shared" si="1"/>
        <v>0</v>
      </c>
      <c r="AG14" s="380"/>
    </row>
    <row r="15" spans="1:33" ht="22.15" x14ac:dyDescent="0.55000000000000004">
      <c r="A15" s="699"/>
      <c r="B15" s="364"/>
      <c r="C15" s="368"/>
      <c r="D15" s="368"/>
      <c r="E15" s="359"/>
      <c r="F15" s="15"/>
      <c r="G15" s="15"/>
      <c r="H15" s="15"/>
      <c r="I15" s="15"/>
      <c r="J15" s="15"/>
      <c r="K15" s="15"/>
      <c r="L15" s="15"/>
      <c r="M15" s="15"/>
      <c r="N15" s="15"/>
      <c r="O15" s="15"/>
      <c r="P15" s="15"/>
      <c r="Q15" s="15"/>
      <c r="R15" s="15"/>
      <c r="S15" s="15"/>
      <c r="T15" s="15"/>
      <c r="U15" s="15"/>
      <c r="V15" s="15"/>
      <c r="W15" s="15"/>
      <c r="X15" s="15"/>
      <c r="Y15" s="15"/>
      <c r="Z15" s="15"/>
      <c r="AA15" s="15"/>
      <c r="AB15" s="15"/>
      <c r="AC15" s="15"/>
      <c r="AD15" s="257">
        <f t="shared" si="0"/>
        <v>0</v>
      </c>
      <c r="AE15" s="47">
        <f t="shared" si="1"/>
        <v>0</v>
      </c>
    </row>
    <row r="16" spans="1:33" ht="22.15" x14ac:dyDescent="0.55000000000000004">
      <c r="A16" s="699"/>
      <c r="B16" s="364"/>
      <c r="C16" s="368"/>
      <c r="D16" s="368"/>
      <c r="E16" s="359"/>
      <c r="F16" s="15"/>
      <c r="G16" s="15"/>
      <c r="H16" s="15"/>
      <c r="I16" s="15"/>
      <c r="J16" s="15"/>
      <c r="K16" s="15"/>
      <c r="L16" s="15"/>
      <c r="M16" s="15"/>
      <c r="N16" s="15"/>
      <c r="O16" s="15"/>
      <c r="P16" s="15"/>
      <c r="Q16" s="15"/>
      <c r="R16" s="15"/>
      <c r="S16" s="15"/>
      <c r="T16" s="15"/>
      <c r="U16" s="15"/>
      <c r="V16" s="15"/>
      <c r="W16" s="15"/>
      <c r="X16" s="15"/>
      <c r="Y16" s="15"/>
      <c r="Z16" s="15"/>
      <c r="AA16" s="15"/>
      <c r="AB16" s="15"/>
      <c r="AC16" s="15"/>
      <c r="AD16" s="257">
        <f t="shared" si="0"/>
        <v>0</v>
      </c>
      <c r="AE16" s="47">
        <f t="shared" si="1"/>
        <v>0</v>
      </c>
    </row>
    <row r="17" spans="1:31" ht="20.25" x14ac:dyDescent="0.55000000000000004">
      <c r="A17" s="699"/>
      <c r="B17" s="361"/>
      <c r="C17" s="369"/>
      <c r="D17" s="369"/>
      <c r="E17" s="359"/>
      <c r="F17" s="15"/>
      <c r="G17" s="15"/>
      <c r="H17" s="15"/>
      <c r="I17" s="15"/>
      <c r="J17" s="15"/>
      <c r="K17" s="15"/>
      <c r="L17" s="15"/>
      <c r="M17" s="15"/>
      <c r="N17" s="15"/>
      <c r="O17" s="15"/>
      <c r="P17" s="15"/>
      <c r="Q17" s="15"/>
      <c r="R17" s="15"/>
      <c r="S17" s="15"/>
      <c r="T17" s="15"/>
      <c r="U17" s="15"/>
      <c r="V17" s="15"/>
      <c r="W17" s="15"/>
      <c r="X17" s="15"/>
      <c r="Y17" s="15"/>
      <c r="Z17" s="15"/>
      <c r="AA17" s="15"/>
      <c r="AB17" s="15"/>
      <c r="AC17" s="15"/>
      <c r="AD17" s="257">
        <f t="shared" si="0"/>
        <v>0</v>
      </c>
      <c r="AE17" s="47">
        <f t="shared" si="1"/>
        <v>0</v>
      </c>
    </row>
    <row r="18" spans="1:31" ht="20.65" thickBot="1" x14ac:dyDescent="0.6">
      <c r="A18" s="699"/>
      <c r="B18" s="362"/>
      <c r="C18" s="370"/>
      <c r="D18" s="370"/>
      <c r="E18" s="359"/>
      <c r="F18" s="15"/>
      <c r="G18" s="15"/>
      <c r="H18" s="15"/>
      <c r="I18" s="15"/>
      <c r="J18" s="15"/>
      <c r="K18" s="15"/>
      <c r="L18" s="15"/>
      <c r="M18" s="15"/>
      <c r="N18" s="15"/>
      <c r="O18" s="15"/>
      <c r="P18" s="15"/>
      <c r="Q18" s="15"/>
      <c r="R18" s="15"/>
      <c r="S18" s="15"/>
      <c r="T18" s="15"/>
      <c r="U18" s="15"/>
      <c r="V18" s="15"/>
      <c r="W18" s="15"/>
      <c r="X18" s="15"/>
      <c r="Y18" s="15"/>
      <c r="Z18" s="15"/>
      <c r="AA18" s="15"/>
      <c r="AB18" s="15"/>
      <c r="AC18" s="15"/>
      <c r="AD18" s="257">
        <f t="shared" si="0"/>
        <v>0</v>
      </c>
      <c r="AE18" s="47">
        <f t="shared" si="1"/>
        <v>0</v>
      </c>
    </row>
    <row r="19" spans="1:31" ht="27.75" thickBot="1" x14ac:dyDescent="0.75">
      <c r="B19" s="48" t="s">
        <v>31</v>
      </c>
      <c r="C19" s="371"/>
      <c r="D19" s="371"/>
      <c r="E19" s="49"/>
      <c r="F19" s="382">
        <f t="shared" ref="F19:AC19" si="2">SUMPRODUCT($E9:$E18,F9:F18)</f>
        <v>19</v>
      </c>
      <c r="G19" s="382">
        <f t="shared" si="2"/>
        <v>6</v>
      </c>
      <c r="H19" s="382">
        <f t="shared" si="2"/>
        <v>18</v>
      </c>
      <c r="I19" s="382">
        <f t="shared" si="2"/>
        <v>39</v>
      </c>
      <c r="J19" s="382">
        <f t="shared" si="2"/>
        <v>13</v>
      </c>
      <c r="K19" s="382">
        <f t="shared" si="2"/>
        <v>13</v>
      </c>
      <c r="L19" s="382">
        <f t="shared" si="2"/>
        <v>27</v>
      </c>
      <c r="M19" s="382">
        <f t="shared" si="2"/>
        <v>0</v>
      </c>
      <c r="N19" s="382">
        <f t="shared" si="2"/>
        <v>0</v>
      </c>
      <c r="O19" s="382">
        <f t="shared" si="2"/>
        <v>1</v>
      </c>
      <c r="P19" s="382">
        <f t="shared" si="2"/>
        <v>13</v>
      </c>
      <c r="Q19" s="382">
        <f t="shared" si="2"/>
        <v>81</v>
      </c>
      <c r="R19" s="382">
        <f t="shared" si="2"/>
        <v>81</v>
      </c>
      <c r="S19" s="382">
        <f t="shared" si="2"/>
        <v>39</v>
      </c>
      <c r="T19" s="382">
        <f t="shared" si="2"/>
        <v>0</v>
      </c>
      <c r="U19" s="382">
        <f t="shared" si="2"/>
        <v>0</v>
      </c>
      <c r="V19" s="382">
        <f t="shared" si="2"/>
        <v>31</v>
      </c>
      <c r="W19" s="382">
        <f t="shared" si="2"/>
        <v>0</v>
      </c>
      <c r="X19" s="382">
        <f t="shared" si="2"/>
        <v>54</v>
      </c>
      <c r="Y19" s="382">
        <f t="shared" si="2"/>
        <v>0</v>
      </c>
      <c r="Z19" s="382">
        <f t="shared" si="2"/>
        <v>198</v>
      </c>
      <c r="AA19" s="382">
        <f t="shared" si="2"/>
        <v>90</v>
      </c>
      <c r="AB19" s="382">
        <f t="shared" si="2"/>
        <v>0</v>
      </c>
      <c r="AC19" s="382">
        <f t="shared" si="2"/>
        <v>0</v>
      </c>
      <c r="AD19" s="50"/>
      <c r="AE19" s="16"/>
    </row>
    <row r="20" spans="1:31" ht="13.15" thickBot="1" x14ac:dyDescent="0.4">
      <c r="E20" s="51"/>
      <c r="F20" s="51"/>
      <c r="G20" s="51"/>
      <c r="H20" s="51"/>
      <c r="I20" s="51"/>
      <c r="J20" s="51"/>
      <c r="K20" s="51"/>
      <c r="L20" s="51"/>
      <c r="M20" s="51"/>
      <c r="N20" s="51"/>
      <c r="O20" s="51"/>
      <c r="P20" s="51"/>
      <c r="Q20" s="51"/>
      <c r="R20" s="51"/>
      <c r="S20" s="51"/>
      <c r="T20" s="51"/>
      <c r="U20" s="51"/>
      <c r="V20" s="51"/>
      <c r="W20" s="51"/>
      <c r="X20" s="51"/>
      <c r="Y20" s="51"/>
      <c r="Z20" s="51"/>
      <c r="AA20" s="51"/>
      <c r="AB20" s="51"/>
      <c r="AC20" s="51"/>
      <c r="AD20" s="51"/>
    </row>
    <row r="21" spans="1:31" ht="13.15" thickBot="1" x14ac:dyDescent="0.4">
      <c r="B21" s="52" t="s">
        <v>32</v>
      </c>
      <c r="C21" s="372"/>
      <c r="D21" s="372"/>
      <c r="E21" s="696"/>
      <c r="F21" s="697"/>
      <c r="G21" s="697"/>
      <c r="H21" s="697"/>
      <c r="I21" s="697"/>
      <c r="J21" s="697"/>
      <c r="K21" s="697"/>
      <c r="L21" s="697"/>
      <c r="M21" s="697"/>
      <c r="N21" s="697"/>
      <c r="O21" s="697"/>
      <c r="P21" s="697"/>
      <c r="Q21" s="697"/>
      <c r="R21" s="697"/>
      <c r="S21" s="697"/>
      <c r="T21" s="697"/>
      <c r="U21" s="697"/>
      <c r="V21" s="697"/>
      <c r="W21" s="697"/>
      <c r="X21" s="697"/>
      <c r="Y21" s="697"/>
      <c r="Z21" s="697"/>
      <c r="AA21" s="697"/>
      <c r="AB21" s="697"/>
      <c r="AC21" s="697"/>
      <c r="AD21" s="698"/>
    </row>
    <row r="22" spans="1:31" x14ac:dyDescent="0.35">
      <c r="B22" s="53" t="s">
        <v>33</v>
      </c>
      <c r="C22" s="373"/>
      <c r="D22" s="373"/>
      <c r="E22" s="54"/>
      <c r="F22" s="51"/>
      <c r="G22" s="51"/>
      <c r="H22" s="51"/>
      <c r="I22" s="51"/>
      <c r="J22" s="51"/>
      <c r="K22" s="51"/>
      <c r="L22" s="51"/>
      <c r="M22" s="51"/>
      <c r="N22" s="51"/>
      <c r="O22" s="51"/>
      <c r="P22" s="51"/>
      <c r="Q22" s="51"/>
      <c r="R22" s="51"/>
      <c r="S22" s="51"/>
      <c r="T22" s="51"/>
      <c r="U22" s="51"/>
      <c r="V22" s="51"/>
      <c r="W22" s="51"/>
      <c r="X22" s="51"/>
      <c r="Y22" s="51"/>
      <c r="Z22" s="51"/>
      <c r="AA22" s="51"/>
      <c r="AB22" s="51"/>
      <c r="AC22" s="51"/>
      <c r="AD22" s="51"/>
    </row>
    <row r="23" spans="1:31" x14ac:dyDescent="0.35">
      <c r="E23">
        <v>100</v>
      </c>
      <c r="X23" s="687"/>
    </row>
    <row r="24" spans="1:31" x14ac:dyDescent="0.35">
      <c r="X24" s="687"/>
    </row>
    <row r="25" spans="1:31" x14ac:dyDescent="0.35">
      <c r="X25" s="687"/>
    </row>
    <row r="26" spans="1:31" x14ac:dyDescent="0.35">
      <c r="X26" s="687"/>
    </row>
    <row r="27" spans="1:31" x14ac:dyDescent="0.35">
      <c r="X27" s="687"/>
    </row>
    <row r="28" spans="1:31" x14ac:dyDescent="0.35">
      <c r="X28" s="687"/>
    </row>
    <row r="29" spans="1:31" x14ac:dyDescent="0.35">
      <c r="X29" s="688"/>
    </row>
    <row r="30" spans="1:31" x14ac:dyDescent="0.35">
      <c r="X30" s="688"/>
    </row>
    <row r="31" spans="1:31" x14ac:dyDescent="0.35">
      <c r="X31" s="688"/>
    </row>
    <row r="32" spans="1:31" x14ac:dyDescent="0.35">
      <c r="X32" s="688"/>
    </row>
    <row r="33" spans="24:24" x14ac:dyDescent="0.35">
      <c r="X33" s="688"/>
    </row>
  </sheetData>
  <mergeCells count="32">
    <mergeCell ref="AD6:AD7"/>
    <mergeCell ref="A9:A18"/>
    <mergeCell ref="E21:AD21"/>
    <mergeCell ref="X23:X33"/>
    <mergeCell ref="X6:X7"/>
    <mergeCell ref="Y6:Y7"/>
    <mergeCell ref="Z6:Z7"/>
    <mergeCell ref="AA6:AA7"/>
    <mergeCell ref="AB6:AB7"/>
    <mergeCell ref="AC6:AC7"/>
    <mergeCell ref="R6:R7"/>
    <mergeCell ref="S6:S7"/>
    <mergeCell ref="T6:T7"/>
    <mergeCell ref="U6:U7"/>
    <mergeCell ref="V6:V7"/>
    <mergeCell ref="W6:W7"/>
    <mergeCell ref="Q6:Q7"/>
    <mergeCell ref="AE4:AE7"/>
    <mergeCell ref="A5:A7"/>
    <mergeCell ref="B5:B8"/>
    <mergeCell ref="F5:N5"/>
    <mergeCell ref="O5:U5"/>
    <mergeCell ref="V5:AC5"/>
    <mergeCell ref="F6:F7"/>
    <mergeCell ref="G6:G7"/>
    <mergeCell ref="H6:H7"/>
    <mergeCell ref="I6:I7"/>
    <mergeCell ref="J6:J7"/>
    <mergeCell ref="K6:K7"/>
    <mergeCell ref="M6:M7"/>
    <mergeCell ref="O6:O7"/>
    <mergeCell ref="P6:P7"/>
  </mergeCells>
  <conditionalFormatting sqref="F9:AC18">
    <cfRule type="cellIs" dxfId="47" priority="1" stopIfTrue="1" operator="equal">
      <formula>1</formula>
    </cfRule>
    <cfRule type="cellIs" dxfId="46" priority="2" stopIfTrue="1" operator="equal">
      <formula>3</formula>
    </cfRule>
    <cfRule type="cellIs" dxfId="45" priority="3" stopIfTrue="1" operator="equal">
      <formula>9</formula>
    </cfRule>
  </conditionalFormatting>
  <dataValidations count="1">
    <dataValidation allowBlank="1" showInputMessage="1" showErrorMessage="1" prompt="Insert P diagram controls on LHS and noise factors across top. Assign importances 1to5 and then score control to noise relationships 1,3,9." sqref="A1" xr:uid="{00000000-0002-0000-1400-000000000000}"/>
  </dataValidations>
  <pageMargins left="0.7" right="0.7" top="0.75" bottom="0.75" header="0.3" footer="0.3"/>
  <drawing r:id="rId1"/>
  <legacyDrawing r:id="rId2"/>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AD33"/>
  <sheetViews>
    <sheetView zoomScale="48" zoomScaleNormal="48" workbookViewId="0">
      <pane xSplit="3" ySplit="8" topLeftCell="D9" activePane="bottomRight" state="frozen"/>
      <selection pane="topRight" activeCell="D1" sqref="D1"/>
      <selection pane="bottomLeft" activeCell="A9" sqref="A9"/>
      <selection pane="bottomRight" activeCell="AN12" sqref="AN12"/>
    </sheetView>
  </sheetViews>
  <sheetFormatPr defaultColWidth="8.796875" defaultRowHeight="12.75" x14ac:dyDescent="0.35"/>
  <cols>
    <col min="1" max="1" width="18.796875" customWidth="1"/>
    <col min="2" max="2" width="37.46484375" customWidth="1"/>
    <col min="3" max="3" width="12.46484375" customWidth="1"/>
    <col min="4" max="27" width="7.796875" customWidth="1"/>
    <col min="29" max="29" width="21.1328125" customWidth="1"/>
  </cols>
  <sheetData>
    <row r="1" spans="1:30" x14ac:dyDescent="0.35">
      <c r="A1" s="283" t="s">
        <v>79</v>
      </c>
    </row>
    <row r="2" spans="1:30" x14ac:dyDescent="0.35">
      <c r="G2" t="e">
        <f>VALUE('Design QFD 2'!#REF!)</f>
        <v>#REF!</v>
      </c>
    </row>
    <row r="3" spans="1:30" ht="13.15" thickBot="1" x14ac:dyDescent="0.4">
      <c r="A3" s="34" t="s">
        <v>17</v>
      </c>
    </row>
    <row r="4" spans="1:30" ht="18" customHeight="1" thickBot="1" x14ac:dyDescent="0.55000000000000004">
      <c r="C4" s="35"/>
      <c r="D4" s="36"/>
      <c r="E4" s="37"/>
      <c r="F4" s="37"/>
      <c r="G4" s="37"/>
      <c r="H4" s="37"/>
      <c r="I4" s="37"/>
      <c r="J4" s="37"/>
      <c r="K4" s="37"/>
      <c r="L4" s="37"/>
      <c r="M4" s="38" t="s">
        <v>18</v>
      </c>
      <c r="N4" s="37"/>
      <c r="O4" s="37"/>
      <c r="P4" s="37"/>
      <c r="Q4" s="37"/>
      <c r="R4" s="37"/>
      <c r="S4" s="37"/>
      <c r="T4" s="37"/>
      <c r="U4" s="37"/>
      <c r="V4" s="37"/>
      <c r="W4" s="37"/>
      <c r="X4" s="37"/>
      <c r="Y4" s="37"/>
      <c r="Z4" s="37"/>
      <c r="AA4" s="37"/>
      <c r="AB4" s="39"/>
      <c r="AC4" s="679" t="s">
        <v>19</v>
      </c>
    </row>
    <row r="5" spans="1:30" ht="18.75" customHeight="1" thickBot="1" x14ac:dyDescent="0.45">
      <c r="A5" s="690" t="s">
        <v>67</v>
      </c>
      <c r="B5" s="692" t="s">
        <v>21</v>
      </c>
      <c r="C5" s="40" t="s">
        <v>22</v>
      </c>
      <c r="D5" s="684" t="s">
        <v>23</v>
      </c>
      <c r="E5" s="685"/>
      <c r="F5" s="685"/>
      <c r="G5" s="685"/>
      <c r="H5" s="685"/>
      <c r="I5" s="685"/>
      <c r="J5" s="685"/>
      <c r="K5" s="685"/>
      <c r="L5" s="686"/>
      <c r="M5" s="684" t="s">
        <v>14</v>
      </c>
      <c r="N5" s="685"/>
      <c r="O5" s="685"/>
      <c r="P5" s="685"/>
      <c r="Q5" s="685"/>
      <c r="R5" s="685"/>
      <c r="S5" s="686"/>
      <c r="T5" s="684" t="s">
        <v>11</v>
      </c>
      <c r="U5" s="685"/>
      <c r="V5" s="685"/>
      <c r="W5" s="685"/>
      <c r="X5" s="685"/>
      <c r="Y5" s="685"/>
      <c r="Z5" s="685"/>
      <c r="AA5" s="686"/>
      <c r="AB5" s="350"/>
      <c r="AC5" s="680"/>
    </row>
    <row r="6" spans="1:30" ht="39.75" customHeight="1" x14ac:dyDescent="0.4">
      <c r="A6" s="691"/>
      <c r="B6" s="693"/>
      <c r="C6" s="41" t="s">
        <v>24</v>
      </c>
      <c r="D6" s="682" t="s">
        <v>26</v>
      </c>
      <c r="E6" s="682"/>
      <c r="F6" s="682"/>
      <c r="G6" s="682"/>
      <c r="H6" s="682"/>
      <c r="I6" s="682"/>
      <c r="J6" s="327"/>
      <c r="K6" s="682"/>
      <c r="L6" s="327"/>
      <c r="M6" s="682" t="s">
        <v>25</v>
      </c>
      <c r="N6" s="682"/>
      <c r="O6" s="682"/>
      <c r="P6" s="682"/>
      <c r="Q6" s="682"/>
      <c r="R6" s="682"/>
      <c r="S6" s="682"/>
      <c r="T6" s="682" t="s">
        <v>27</v>
      </c>
      <c r="U6" s="682"/>
      <c r="V6" s="682"/>
      <c r="W6" s="682"/>
      <c r="X6" s="682"/>
      <c r="Y6" s="682"/>
      <c r="Z6" s="682" t="s">
        <v>28</v>
      </c>
      <c r="AA6" s="682"/>
      <c r="AB6" s="689" t="s">
        <v>29</v>
      </c>
      <c r="AC6" s="681"/>
    </row>
    <row r="7" spans="1:30" ht="18" customHeight="1" x14ac:dyDescent="0.4">
      <c r="A7" s="691"/>
      <c r="B7" s="693"/>
      <c r="C7" s="42" t="s">
        <v>30</v>
      </c>
      <c r="D7" s="683"/>
      <c r="E7" s="683"/>
      <c r="F7" s="683"/>
      <c r="G7" s="683"/>
      <c r="H7" s="683"/>
      <c r="I7" s="683"/>
      <c r="J7" s="325"/>
      <c r="K7" s="683"/>
      <c r="L7" s="325"/>
      <c r="M7" s="683"/>
      <c r="N7" s="683"/>
      <c r="O7" s="683"/>
      <c r="P7" s="683"/>
      <c r="Q7" s="683"/>
      <c r="R7" s="683"/>
      <c r="S7" s="683"/>
      <c r="T7" s="683"/>
      <c r="U7" s="683"/>
      <c r="V7" s="683"/>
      <c r="W7" s="683"/>
      <c r="X7" s="683"/>
      <c r="Y7" s="683"/>
      <c r="Z7" s="683"/>
      <c r="AA7" s="683"/>
      <c r="AB7" s="683"/>
      <c r="AC7" s="681"/>
    </row>
    <row r="8" spans="1:30" ht="125.25" customHeight="1" thickBot="1" x14ac:dyDescent="0.45">
      <c r="A8" s="43"/>
      <c r="B8" s="693"/>
      <c r="C8" s="44"/>
      <c r="D8" s="365" t="s">
        <v>328</v>
      </c>
      <c r="E8" s="365" t="s">
        <v>329</v>
      </c>
      <c r="F8" s="365" t="s">
        <v>330</v>
      </c>
      <c r="G8" s="365" t="s">
        <v>331</v>
      </c>
      <c r="H8" s="365" t="s">
        <v>332</v>
      </c>
      <c r="I8" s="365" t="s">
        <v>341</v>
      </c>
      <c r="J8" s="365" t="s">
        <v>346</v>
      </c>
      <c r="K8" s="365"/>
      <c r="L8" s="365"/>
      <c r="M8" s="365" t="s">
        <v>338</v>
      </c>
      <c r="N8" s="365" t="s">
        <v>339</v>
      </c>
      <c r="O8" s="365" t="s">
        <v>343</v>
      </c>
      <c r="P8" s="365" t="s">
        <v>340</v>
      </c>
      <c r="Q8" s="365" t="s">
        <v>344</v>
      </c>
      <c r="R8" s="365"/>
      <c r="S8" s="366"/>
      <c r="T8" s="365" t="s">
        <v>333</v>
      </c>
      <c r="U8" s="365" t="s">
        <v>334</v>
      </c>
      <c r="V8" s="365" t="s">
        <v>335</v>
      </c>
      <c r="W8" s="365" t="s">
        <v>336</v>
      </c>
      <c r="X8" s="365" t="s">
        <v>337</v>
      </c>
      <c r="Y8" s="367" t="s">
        <v>345</v>
      </c>
      <c r="Z8" s="365"/>
      <c r="AA8" s="365"/>
      <c r="AB8" s="45"/>
      <c r="AC8" s="46"/>
      <c r="AD8" s="1"/>
    </row>
    <row r="9" spans="1:30" ht="22.15" x14ac:dyDescent="0.55000000000000004">
      <c r="A9" s="699"/>
      <c r="B9" s="364" t="s">
        <v>320</v>
      </c>
      <c r="C9" s="357">
        <v>1</v>
      </c>
      <c r="D9" s="15"/>
      <c r="E9" s="15"/>
      <c r="F9" s="15"/>
      <c r="G9" s="15"/>
      <c r="H9" s="15">
        <v>1</v>
      </c>
      <c r="I9" s="15">
        <v>3</v>
      </c>
      <c r="J9" s="15"/>
      <c r="K9" s="15"/>
      <c r="L9" s="15"/>
      <c r="M9" s="15"/>
      <c r="N9" s="15"/>
      <c r="O9" s="15">
        <v>3</v>
      </c>
      <c r="P9" s="15"/>
      <c r="Q9" s="15"/>
      <c r="R9" s="15"/>
      <c r="S9" s="15"/>
      <c r="T9" s="15"/>
      <c r="U9" s="15"/>
      <c r="V9" s="15"/>
      <c r="W9" s="15"/>
      <c r="X9" s="15">
        <v>3</v>
      </c>
      <c r="Y9" s="15"/>
      <c r="Z9" s="15"/>
      <c r="AA9" s="15"/>
      <c r="AB9" s="257">
        <f t="shared" ref="AB9:AB18" si="0">SUM(D9:AA9)</f>
        <v>10</v>
      </c>
      <c r="AC9" s="383">
        <f t="shared" ref="AC9:AC18" si="1">+AB9*C9</f>
        <v>10</v>
      </c>
    </row>
    <row r="10" spans="1:30" ht="22.15" x14ac:dyDescent="0.55000000000000004">
      <c r="A10" s="699"/>
      <c r="B10" s="364" t="s">
        <v>321</v>
      </c>
      <c r="C10" s="358">
        <v>9</v>
      </c>
      <c r="D10" s="15"/>
      <c r="E10" s="15"/>
      <c r="F10" s="15"/>
      <c r="G10" s="15"/>
      <c r="H10" s="15">
        <v>9</v>
      </c>
      <c r="I10" s="15"/>
      <c r="J10" s="15"/>
      <c r="K10" s="15"/>
      <c r="L10" s="15"/>
      <c r="M10" s="15"/>
      <c r="N10" s="15">
        <v>9</v>
      </c>
      <c r="O10" s="15">
        <v>3</v>
      </c>
      <c r="P10" s="15"/>
      <c r="Q10" s="15"/>
      <c r="R10" s="15"/>
      <c r="S10" s="15"/>
      <c r="T10" s="15"/>
      <c r="U10" s="15"/>
      <c r="V10" s="15"/>
      <c r="W10" s="15"/>
      <c r="X10" s="15">
        <v>9</v>
      </c>
      <c r="Y10" s="15"/>
      <c r="Z10" s="15"/>
      <c r="AA10" s="15"/>
      <c r="AB10" s="257">
        <f t="shared" si="0"/>
        <v>30</v>
      </c>
      <c r="AC10" s="383">
        <f t="shared" si="1"/>
        <v>270</v>
      </c>
    </row>
    <row r="11" spans="1:30" ht="22.15" x14ac:dyDescent="0.55000000000000004">
      <c r="A11" s="699"/>
      <c r="B11" s="364" t="s">
        <v>322</v>
      </c>
      <c r="C11" s="358">
        <v>3</v>
      </c>
      <c r="D11" s="15">
        <v>3</v>
      </c>
      <c r="E11" s="15"/>
      <c r="F11" s="15">
        <v>9</v>
      </c>
      <c r="G11" s="15">
        <v>9</v>
      </c>
      <c r="H11" s="15">
        <v>3</v>
      </c>
      <c r="I11" s="15">
        <v>3</v>
      </c>
      <c r="J11" s="15">
        <v>3</v>
      </c>
      <c r="K11" s="15"/>
      <c r="L11" s="15"/>
      <c r="M11" s="15"/>
      <c r="N11" s="15">
        <v>3</v>
      </c>
      <c r="O11" s="15"/>
      <c r="P11" s="15"/>
      <c r="Q11" s="15">
        <v>3</v>
      </c>
      <c r="R11" s="15"/>
      <c r="S11" s="15"/>
      <c r="T11" s="15"/>
      <c r="U11" s="15"/>
      <c r="V11" s="15"/>
      <c r="W11" s="15"/>
      <c r="X11" s="15">
        <v>9</v>
      </c>
      <c r="Y11" s="15"/>
      <c r="Z11" s="15"/>
      <c r="AA11" s="15"/>
      <c r="AB11" s="257">
        <f t="shared" si="0"/>
        <v>45</v>
      </c>
      <c r="AC11" s="383">
        <f t="shared" si="1"/>
        <v>135</v>
      </c>
    </row>
    <row r="12" spans="1:30" ht="22.15" x14ac:dyDescent="0.55000000000000004">
      <c r="A12" s="699"/>
      <c r="B12" s="364" t="s">
        <v>342</v>
      </c>
      <c r="C12" s="359">
        <v>9</v>
      </c>
      <c r="D12" s="15">
        <v>9</v>
      </c>
      <c r="E12" s="15">
        <v>9</v>
      </c>
      <c r="F12" s="15"/>
      <c r="G12" s="15"/>
      <c r="H12" s="15"/>
      <c r="I12" s="15"/>
      <c r="J12" s="15"/>
      <c r="K12" s="15"/>
      <c r="L12" s="15"/>
      <c r="M12" s="15"/>
      <c r="N12" s="15"/>
      <c r="O12" s="15"/>
      <c r="P12" s="15"/>
      <c r="Q12" s="15"/>
      <c r="R12" s="15"/>
      <c r="S12" s="15"/>
      <c r="T12" s="15"/>
      <c r="U12" s="15"/>
      <c r="V12" s="15"/>
      <c r="W12" s="15"/>
      <c r="X12" s="15">
        <v>9</v>
      </c>
      <c r="Y12" s="15"/>
      <c r="Z12" s="15"/>
      <c r="AA12" s="15"/>
      <c r="AB12" s="257">
        <f t="shared" si="0"/>
        <v>27</v>
      </c>
      <c r="AC12" s="383">
        <f t="shared" si="1"/>
        <v>243</v>
      </c>
    </row>
    <row r="13" spans="1:30" ht="22.15" x14ac:dyDescent="0.55000000000000004">
      <c r="A13" s="699"/>
      <c r="B13" s="364" t="s">
        <v>324</v>
      </c>
      <c r="C13" s="359">
        <v>9</v>
      </c>
      <c r="D13" s="15">
        <v>3</v>
      </c>
      <c r="E13" s="15"/>
      <c r="F13" s="15"/>
      <c r="G13" s="15"/>
      <c r="H13" s="15"/>
      <c r="I13" s="15"/>
      <c r="J13" s="15"/>
      <c r="K13" s="15"/>
      <c r="L13" s="15"/>
      <c r="M13" s="15"/>
      <c r="N13" s="15"/>
      <c r="O13" s="15"/>
      <c r="P13" s="15"/>
      <c r="Q13" s="15"/>
      <c r="R13" s="15"/>
      <c r="S13" s="15"/>
      <c r="T13" s="15"/>
      <c r="U13" s="15"/>
      <c r="V13" s="15"/>
      <c r="W13" s="15"/>
      <c r="X13" s="15">
        <v>3</v>
      </c>
      <c r="Y13" s="15"/>
      <c r="Z13" s="15"/>
      <c r="AA13" s="15"/>
      <c r="AB13" s="257">
        <f t="shared" si="0"/>
        <v>6</v>
      </c>
      <c r="AC13" s="383">
        <f t="shared" si="1"/>
        <v>54</v>
      </c>
    </row>
    <row r="14" spans="1:30" ht="22.15" x14ac:dyDescent="0.55000000000000004">
      <c r="A14" s="699"/>
      <c r="B14" s="364" t="s">
        <v>325</v>
      </c>
      <c r="C14" s="359">
        <v>9</v>
      </c>
      <c r="D14" s="15">
        <v>9</v>
      </c>
      <c r="E14" s="15"/>
      <c r="F14" s="15"/>
      <c r="G14" s="15"/>
      <c r="H14" s="15"/>
      <c r="I14" s="15"/>
      <c r="J14" s="15"/>
      <c r="K14" s="15"/>
      <c r="L14" s="15"/>
      <c r="M14" s="15"/>
      <c r="N14" s="15"/>
      <c r="O14" s="15"/>
      <c r="P14" s="15"/>
      <c r="Q14" s="15"/>
      <c r="R14" s="15"/>
      <c r="S14" s="15"/>
      <c r="T14" s="15"/>
      <c r="U14" s="15"/>
      <c r="V14" s="15"/>
      <c r="W14" s="15"/>
      <c r="X14" s="15">
        <v>3</v>
      </c>
      <c r="Y14" s="15"/>
      <c r="Z14" s="15"/>
      <c r="AA14" s="15"/>
      <c r="AB14" s="257">
        <f t="shared" si="0"/>
        <v>12</v>
      </c>
      <c r="AC14" s="383">
        <f t="shared" si="1"/>
        <v>108</v>
      </c>
    </row>
    <row r="15" spans="1:30" ht="22.15" x14ac:dyDescent="0.55000000000000004">
      <c r="A15" s="699"/>
      <c r="B15" s="364" t="s">
        <v>326</v>
      </c>
      <c r="C15" s="359">
        <v>9</v>
      </c>
      <c r="D15" s="15"/>
      <c r="E15" s="15"/>
      <c r="F15" s="15"/>
      <c r="G15" s="15"/>
      <c r="H15" s="15"/>
      <c r="I15" s="15">
        <v>1</v>
      </c>
      <c r="J15" s="15"/>
      <c r="K15" s="15"/>
      <c r="L15" s="15"/>
      <c r="M15" s="15"/>
      <c r="N15" s="15"/>
      <c r="O15" s="15"/>
      <c r="P15" s="15">
        <v>3</v>
      </c>
      <c r="Q15" s="15"/>
      <c r="R15" s="15"/>
      <c r="S15" s="15"/>
      <c r="T15" s="15"/>
      <c r="U15" s="15"/>
      <c r="V15" s="15"/>
      <c r="W15" s="15"/>
      <c r="X15" s="15">
        <v>9</v>
      </c>
      <c r="Y15" s="15">
        <v>3</v>
      </c>
      <c r="Z15" s="15"/>
      <c r="AA15" s="15"/>
      <c r="AB15" s="257">
        <f t="shared" si="0"/>
        <v>16</v>
      </c>
      <c r="AC15" s="383">
        <f t="shared" si="1"/>
        <v>144</v>
      </c>
    </row>
    <row r="16" spans="1:30" ht="22.15" x14ac:dyDescent="0.55000000000000004">
      <c r="A16" s="699"/>
      <c r="B16" s="364" t="s">
        <v>355</v>
      </c>
      <c r="C16" s="359">
        <v>9</v>
      </c>
      <c r="D16" s="15"/>
      <c r="E16" s="15"/>
      <c r="F16" s="15"/>
      <c r="G16" s="15"/>
      <c r="H16" s="15"/>
      <c r="I16" s="15">
        <v>1</v>
      </c>
      <c r="J16" s="15"/>
      <c r="K16" s="15"/>
      <c r="L16" s="15"/>
      <c r="M16" s="15"/>
      <c r="N16" s="15">
        <v>3</v>
      </c>
      <c r="O16" s="15">
        <v>9</v>
      </c>
      <c r="P16" s="15">
        <v>3</v>
      </c>
      <c r="Q16" s="15"/>
      <c r="R16" s="15"/>
      <c r="S16" s="15"/>
      <c r="T16" s="15"/>
      <c r="U16" s="15"/>
      <c r="V16" s="15"/>
      <c r="W16" s="15"/>
      <c r="X16" s="15">
        <v>3</v>
      </c>
      <c r="Y16" s="15">
        <v>3</v>
      </c>
      <c r="Z16" s="15"/>
      <c r="AA16" s="15"/>
      <c r="AB16" s="257">
        <f t="shared" si="0"/>
        <v>22</v>
      </c>
      <c r="AC16" s="383">
        <f t="shared" si="1"/>
        <v>198</v>
      </c>
    </row>
    <row r="17" spans="1:29" ht="20.25" x14ac:dyDescent="0.55000000000000004">
      <c r="A17" s="699"/>
      <c r="B17" s="361"/>
      <c r="C17" s="359"/>
      <c r="D17" s="15"/>
      <c r="E17" s="15"/>
      <c r="F17" s="15"/>
      <c r="G17" s="15"/>
      <c r="H17" s="15"/>
      <c r="I17" s="15"/>
      <c r="J17" s="15"/>
      <c r="K17" s="15"/>
      <c r="L17" s="15"/>
      <c r="M17" s="15"/>
      <c r="N17" s="15"/>
      <c r="O17" s="15"/>
      <c r="P17" s="15"/>
      <c r="Q17" s="15"/>
      <c r="R17" s="15"/>
      <c r="S17" s="15"/>
      <c r="T17" s="15"/>
      <c r="U17" s="15"/>
      <c r="V17" s="15"/>
      <c r="W17" s="15"/>
      <c r="X17" s="15"/>
      <c r="Y17" s="15"/>
      <c r="Z17" s="15"/>
      <c r="AA17" s="15"/>
      <c r="AB17" s="257">
        <f t="shared" si="0"/>
        <v>0</v>
      </c>
      <c r="AC17" s="383">
        <f t="shared" si="1"/>
        <v>0</v>
      </c>
    </row>
    <row r="18" spans="1:29" ht="20.65" thickBot="1" x14ac:dyDescent="0.6">
      <c r="A18" s="699"/>
      <c r="B18" s="362"/>
      <c r="C18" s="359"/>
      <c r="D18" s="15"/>
      <c r="E18" s="15"/>
      <c r="F18" s="15"/>
      <c r="G18" s="15"/>
      <c r="H18" s="15"/>
      <c r="I18" s="15"/>
      <c r="J18" s="15"/>
      <c r="K18" s="15"/>
      <c r="L18" s="15"/>
      <c r="M18" s="15"/>
      <c r="N18" s="15"/>
      <c r="O18" s="15"/>
      <c r="P18" s="15"/>
      <c r="Q18" s="15"/>
      <c r="R18" s="15"/>
      <c r="S18" s="15"/>
      <c r="T18" s="15"/>
      <c r="U18" s="15"/>
      <c r="V18" s="15"/>
      <c r="W18" s="15"/>
      <c r="X18" s="15"/>
      <c r="Y18" s="15"/>
      <c r="Z18" s="15"/>
      <c r="AA18" s="15"/>
      <c r="AB18" s="257">
        <f t="shared" si="0"/>
        <v>0</v>
      </c>
      <c r="AC18" s="383">
        <f t="shared" si="1"/>
        <v>0</v>
      </c>
    </row>
    <row r="19" spans="1:29" ht="20.65" thickBot="1" x14ac:dyDescent="0.6">
      <c r="B19" s="48" t="s">
        <v>31</v>
      </c>
      <c r="C19" s="49"/>
      <c r="D19" s="381">
        <f t="shared" ref="D19:AA19" si="2">SUMPRODUCT($C9:$C18,D9:D18)</f>
        <v>198</v>
      </c>
      <c r="E19" s="381">
        <f t="shared" si="2"/>
        <v>81</v>
      </c>
      <c r="F19" s="381">
        <f t="shared" si="2"/>
        <v>27</v>
      </c>
      <c r="G19" s="381">
        <f t="shared" si="2"/>
        <v>27</v>
      </c>
      <c r="H19" s="381">
        <f t="shared" si="2"/>
        <v>91</v>
      </c>
      <c r="I19" s="381">
        <f t="shared" si="2"/>
        <v>30</v>
      </c>
      <c r="J19" s="381">
        <f t="shared" si="2"/>
        <v>9</v>
      </c>
      <c r="K19" s="381">
        <f t="shared" si="2"/>
        <v>0</v>
      </c>
      <c r="L19" s="381">
        <f t="shared" si="2"/>
        <v>0</v>
      </c>
      <c r="M19" s="381">
        <f t="shared" si="2"/>
        <v>0</v>
      </c>
      <c r="N19" s="381">
        <f t="shared" si="2"/>
        <v>117</v>
      </c>
      <c r="O19" s="381">
        <f t="shared" si="2"/>
        <v>111</v>
      </c>
      <c r="P19" s="381">
        <f t="shared" si="2"/>
        <v>54</v>
      </c>
      <c r="Q19" s="381">
        <f t="shared" si="2"/>
        <v>9</v>
      </c>
      <c r="R19" s="381">
        <f t="shared" si="2"/>
        <v>0</v>
      </c>
      <c r="S19" s="381">
        <f t="shared" si="2"/>
        <v>0</v>
      </c>
      <c r="T19" s="381">
        <f t="shared" si="2"/>
        <v>0</v>
      </c>
      <c r="U19" s="381">
        <f t="shared" si="2"/>
        <v>0</v>
      </c>
      <c r="V19" s="381">
        <f t="shared" si="2"/>
        <v>0</v>
      </c>
      <c r="W19" s="381">
        <f t="shared" si="2"/>
        <v>0</v>
      </c>
      <c r="X19" s="381">
        <f t="shared" si="2"/>
        <v>354</v>
      </c>
      <c r="Y19" s="381">
        <f t="shared" si="2"/>
        <v>54</v>
      </c>
      <c r="Z19" s="381">
        <f t="shared" si="2"/>
        <v>0</v>
      </c>
      <c r="AA19" s="381">
        <f t="shared" si="2"/>
        <v>0</v>
      </c>
      <c r="AB19" s="50"/>
      <c r="AC19" s="16"/>
    </row>
    <row r="20" spans="1:29" ht="13.15" thickBot="1" x14ac:dyDescent="0.4">
      <c r="C20" s="51"/>
      <c r="D20" s="51"/>
      <c r="E20" s="51"/>
      <c r="F20" s="51"/>
      <c r="G20" s="51"/>
      <c r="H20" s="51"/>
      <c r="I20" s="51"/>
      <c r="J20" s="51"/>
      <c r="K20" s="51"/>
      <c r="L20" s="51"/>
      <c r="M20" s="51"/>
      <c r="N20" s="51"/>
      <c r="O20" s="51"/>
      <c r="P20" s="51"/>
      <c r="Q20" s="51"/>
      <c r="R20" s="51"/>
      <c r="S20" s="51"/>
      <c r="T20" s="51"/>
      <c r="U20" s="51"/>
      <c r="V20" s="51"/>
      <c r="W20" s="51"/>
      <c r="X20" s="51"/>
      <c r="Y20" s="51"/>
      <c r="Z20" s="51"/>
      <c r="AA20" s="51"/>
      <c r="AB20" s="51"/>
    </row>
    <row r="21" spans="1:29" ht="13.15" thickBot="1" x14ac:dyDescent="0.4">
      <c r="B21" s="52" t="s">
        <v>32</v>
      </c>
      <c r="C21" s="696"/>
      <c r="D21" s="697"/>
      <c r="E21" s="697"/>
      <c r="F21" s="697"/>
      <c r="G21" s="697"/>
      <c r="H21" s="697"/>
      <c r="I21" s="697"/>
      <c r="J21" s="697"/>
      <c r="K21" s="697"/>
      <c r="L21" s="697"/>
      <c r="M21" s="697"/>
      <c r="N21" s="697"/>
      <c r="O21" s="697"/>
      <c r="P21" s="697"/>
      <c r="Q21" s="697"/>
      <c r="R21" s="697"/>
      <c r="S21" s="697"/>
      <c r="T21" s="697"/>
      <c r="U21" s="697"/>
      <c r="V21" s="697"/>
      <c r="W21" s="697"/>
      <c r="X21" s="697"/>
      <c r="Y21" s="697"/>
      <c r="Z21" s="697"/>
      <c r="AA21" s="697"/>
      <c r="AB21" s="698"/>
    </row>
    <row r="22" spans="1:29" x14ac:dyDescent="0.35">
      <c r="B22" s="53" t="s">
        <v>33</v>
      </c>
      <c r="C22" s="54"/>
      <c r="D22" s="51"/>
      <c r="E22" s="51"/>
      <c r="F22" s="51"/>
      <c r="G22" s="51"/>
      <c r="H22" s="51"/>
      <c r="I22" s="51"/>
      <c r="J22" s="51"/>
      <c r="K22" s="51"/>
      <c r="L22" s="51"/>
      <c r="M22" s="51"/>
      <c r="N22" s="51"/>
      <c r="O22" s="51"/>
      <c r="P22" s="51"/>
      <c r="Q22" s="51"/>
      <c r="R22" s="51"/>
      <c r="S22" s="51"/>
      <c r="T22" s="51"/>
      <c r="U22" s="51"/>
      <c r="V22" s="51"/>
      <c r="W22" s="51"/>
      <c r="X22" s="51"/>
      <c r="Y22" s="51"/>
      <c r="Z22" s="51"/>
      <c r="AA22" s="51"/>
      <c r="AB22" s="51"/>
    </row>
    <row r="23" spans="1:29" x14ac:dyDescent="0.35">
      <c r="C23">
        <v>100</v>
      </c>
      <c r="V23" s="687"/>
    </row>
    <row r="24" spans="1:29" x14ac:dyDescent="0.35">
      <c r="V24" s="687"/>
    </row>
    <row r="25" spans="1:29" x14ac:dyDescent="0.35">
      <c r="V25" s="687"/>
    </row>
    <row r="26" spans="1:29" x14ac:dyDescent="0.35">
      <c r="V26" s="687"/>
    </row>
    <row r="27" spans="1:29" x14ac:dyDescent="0.35">
      <c r="V27" s="687"/>
    </row>
    <row r="28" spans="1:29" x14ac:dyDescent="0.35">
      <c r="V28" s="687"/>
    </row>
    <row r="29" spans="1:29" x14ac:dyDescent="0.35">
      <c r="V29" s="688"/>
    </row>
    <row r="30" spans="1:29" x14ac:dyDescent="0.35">
      <c r="V30" s="688"/>
    </row>
    <row r="31" spans="1:29" x14ac:dyDescent="0.35">
      <c r="V31" s="688"/>
    </row>
    <row r="32" spans="1:29" x14ac:dyDescent="0.35">
      <c r="V32" s="688"/>
    </row>
    <row r="33" spans="22:22" x14ac:dyDescent="0.35">
      <c r="V33" s="688"/>
    </row>
  </sheetData>
  <mergeCells count="32">
    <mergeCell ref="AB6:AB7"/>
    <mergeCell ref="A9:A18"/>
    <mergeCell ref="C21:AB21"/>
    <mergeCell ref="V23:V33"/>
    <mergeCell ref="V6:V7"/>
    <mergeCell ref="W6:W7"/>
    <mergeCell ref="X6:X7"/>
    <mergeCell ref="Y6:Y7"/>
    <mergeCell ref="Z6:Z7"/>
    <mergeCell ref="AA6:AA7"/>
    <mergeCell ref="P6:P7"/>
    <mergeCell ref="Q6:Q7"/>
    <mergeCell ref="R6:R7"/>
    <mergeCell ref="S6:S7"/>
    <mergeCell ref="T6:T7"/>
    <mergeCell ref="U6:U7"/>
    <mergeCell ref="O6:O7"/>
    <mergeCell ref="AC4:AC7"/>
    <mergeCell ref="A5:A7"/>
    <mergeCell ref="B5:B8"/>
    <mergeCell ref="D5:L5"/>
    <mergeCell ref="M5:S5"/>
    <mergeCell ref="T5:AA5"/>
    <mergeCell ref="D6:D7"/>
    <mergeCell ref="E6:E7"/>
    <mergeCell ref="F6:F7"/>
    <mergeCell ref="G6:G7"/>
    <mergeCell ref="H6:H7"/>
    <mergeCell ref="I6:I7"/>
    <mergeCell ref="K6:K7"/>
    <mergeCell ref="M6:M7"/>
    <mergeCell ref="N6:N7"/>
  </mergeCells>
  <conditionalFormatting sqref="D9:AA18">
    <cfRule type="cellIs" dxfId="44" priority="1" stopIfTrue="1" operator="equal">
      <formula>1</formula>
    </cfRule>
    <cfRule type="cellIs" dxfId="43" priority="2" stopIfTrue="1" operator="equal">
      <formula>3</formula>
    </cfRule>
    <cfRule type="cellIs" dxfId="42" priority="3" stopIfTrue="1" operator="equal">
      <formula>9</formula>
    </cfRule>
  </conditionalFormatting>
  <dataValidations count="1">
    <dataValidation allowBlank="1" showInputMessage="1" showErrorMessage="1" prompt="Insert P diagram controls on LHS and noise factors across top. Assign importances 1to5 and then score control to noise relationships 1,3,9." sqref="A1" xr:uid="{00000000-0002-0000-1500-000000000000}"/>
  </dataValidations>
  <pageMargins left="0.7" right="0.7" top="0.75" bottom="0.75" header="0.3" footer="0.3"/>
  <drawing r:id="rId1"/>
  <legacyDrawing r:id="rId2"/>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AD33"/>
  <sheetViews>
    <sheetView zoomScale="55" zoomScaleNormal="55" workbookViewId="0">
      <pane xSplit="3" ySplit="8" topLeftCell="D9" activePane="bottomRight" state="frozen"/>
      <selection pane="topRight" activeCell="D1" sqref="D1"/>
      <selection pane="bottomLeft" activeCell="A9" sqref="A9"/>
      <selection pane="bottomRight" activeCell="AQ22" sqref="AQ22"/>
    </sheetView>
  </sheetViews>
  <sheetFormatPr defaultColWidth="8.796875" defaultRowHeight="12.75" x14ac:dyDescent="0.35"/>
  <cols>
    <col min="1" max="1" width="18.796875" customWidth="1"/>
    <col min="2" max="2" width="37.46484375" customWidth="1"/>
    <col min="3" max="3" width="12.46484375" customWidth="1"/>
    <col min="4" max="27" width="7.796875" customWidth="1"/>
    <col min="29" max="29" width="21.1328125" customWidth="1"/>
  </cols>
  <sheetData>
    <row r="1" spans="1:30" x14ac:dyDescent="0.35">
      <c r="A1" s="283" t="s">
        <v>79</v>
      </c>
    </row>
    <row r="2" spans="1:30" x14ac:dyDescent="0.35">
      <c r="G2" t="e">
        <f>VALUE('Design QFD 2'!#REF!)</f>
        <v>#REF!</v>
      </c>
    </row>
    <row r="3" spans="1:30" ht="13.15" thickBot="1" x14ac:dyDescent="0.4">
      <c r="A3" s="34" t="s">
        <v>17</v>
      </c>
    </row>
    <row r="4" spans="1:30" ht="18" customHeight="1" thickBot="1" x14ac:dyDescent="0.55000000000000004">
      <c r="C4" s="35"/>
      <c r="D4" s="36"/>
      <c r="E4" s="37"/>
      <c r="F4" s="37"/>
      <c r="G4" s="37"/>
      <c r="H4" s="37"/>
      <c r="I4" s="37"/>
      <c r="J4" s="37"/>
      <c r="K4" s="37"/>
      <c r="L4" s="37"/>
      <c r="M4" s="38" t="s">
        <v>18</v>
      </c>
      <c r="N4" s="37"/>
      <c r="O4" s="37"/>
      <c r="P4" s="37"/>
      <c r="Q4" s="37"/>
      <c r="R4" s="37"/>
      <c r="S4" s="37"/>
      <c r="T4" s="37"/>
      <c r="U4" s="37"/>
      <c r="V4" s="37"/>
      <c r="W4" s="37"/>
      <c r="X4" s="37"/>
      <c r="Y4" s="37"/>
      <c r="Z4" s="37"/>
      <c r="AA4" s="37"/>
      <c r="AB4" s="39"/>
      <c r="AC4" s="679" t="s">
        <v>19</v>
      </c>
    </row>
    <row r="5" spans="1:30" ht="18.75" customHeight="1" thickBot="1" x14ac:dyDescent="0.45">
      <c r="A5" s="690" t="s">
        <v>67</v>
      </c>
      <c r="B5" s="692" t="s">
        <v>21</v>
      </c>
      <c r="C5" s="40" t="s">
        <v>22</v>
      </c>
      <c r="D5" s="684" t="s">
        <v>23</v>
      </c>
      <c r="E5" s="685"/>
      <c r="F5" s="685"/>
      <c r="G5" s="685"/>
      <c r="H5" s="685"/>
      <c r="I5" s="685"/>
      <c r="J5" s="685"/>
      <c r="K5" s="685"/>
      <c r="L5" s="686"/>
      <c r="M5" s="684" t="s">
        <v>14</v>
      </c>
      <c r="N5" s="685"/>
      <c r="O5" s="685"/>
      <c r="P5" s="685"/>
      <c r="Q5" s="685"/>
      <c r="R5" s="685"/>
      <c r="S5" s="686"/>
      <c r="T5" s="684" t="s">
        <v>11</v>
      </c>
      <c r="U5" s="685"/>
      <c r="V5" s="685"/>
      <c r="W5" s="685"/>
      <c r="X5" s="685"/>
      <c r="Y5" s="685"/>
      <c r="Z5" s="685"/>
      <c r="AA5" s="686"/>
      <c r="AB5" s="350"/>
      <c r="AC5" s="680"/>
    </row>
    <row r="6" spans="1:30" ht="39.75" customHeight="1" x14ac:dyDescent="0.4">
      <c r="A6" s="691"/>
      <c r="B6" s="693"/>
      <c r="C6" s="41" t="s">
        <v>24</v>
      </c>
      <c r="D6" s="682" t="s">
        <v>26</v>
      </c>
      <c r="E6" s="682"/>
      <c r="F6" s="682"/>
      <c r="G6" s="682"/>
      <c r="H6" s="682"/>
      <c r="I6" s="682"/>
      <c r="J6" s="327"/>
      <c r="K6" s="682"/>
      <c r="L6" s="327"/>
      <c r="M6" s="682" t="s">
        <v>25</v>
      </c>
      <c r="N6" s="682"/>
      <c r="O6" s="682"/>
      <c r="P6" s="682"/>
      <c r="Q6" s="682"/>
      <c r="R6" s="682"/>
      <c r="S6" s="682"/>
      <c r="T6" s="682" t="s">
        <v>27</v>
      </c>
      <c r="U6" s="682"/>
      <c r="V6" s="682"/>
      <c r="W6" s="682"/>
      <c r="X6" s="682"/>
      <c r="Y6" s="682"/>
      <c r="Z6" s="682" t="s">
        <v>28</v>
      </c>
      <c r="AA6" s="682"/>
      <c r="AB6" s="689" t="s">
        <v>29</v>
      </c>
      <c r="AC6" s="681"/>
    </row>
    <row r="7" spans="1:30" ht="18" customHeight="1" x14ac:dyDescent="0.4">
      <c r="A7" s="691"/>
      <c r="B7" s="693"/>
      <c r="C7" s="42" t="s">
        <v>30</v>
      </c>
      <c r="D7" s="683"/>
      <c r="E7" s="683"/>
      <c r="F7" s="683"/>
      <c r="G7" s="683"/>
      <c r="H7" s="683"/>
      <c r="I7" s="683"/>
      <c r="J7" s="325"/>
      <c r="K7" s="683"/>
      <c r="L7" s="325"/>
      <c r="M7" s="683"/>
      <c r="N7" s="683"/>
      <c r="O7" s="683"/>
      <c r="P7" s="683"/>
      <c r="Q7" s="683"/>
      <c r="R7" s="683"/>
      <c r="S7" s="683"/>
      <c r="T7" s="683"/>
      <c r="U7" s="683"/>
      <c r="V7" s="683"/>
      <c r="W7" s="683"/>
      <c r="X7" s="683"/>
      <c r="Y7" s="683"/>
      <c r="Z7" s="683"/>
      <c r="AA7" s="683"/>
      <c r="AB7" s="683"/>
      <c r="AC7" s="681"/>
    </row>
    <row r="8" spans="1:30" ht="125.25" customHeight="1" thickBot="1" x14ac:dyDescent="0.45">
      <c r="A8" s="43"/>
      <c r="B8" s="693"/>
      <c r="C8" s="44"/>
      <c r="D8" s="365" t="s">
        <v>328</v>
      </c>
      <c r="E8" s="365" t="s">
        <v>329</v>
      </c>
      <c r="F8" s="365" t="s">
        <v>330</v>
      </c>
      <c r="G8" s="365" t="s">
        <v>331</v>
      </c>
      <c r="H8" s="365" t="s">
        <v>332</v>
      </c>
      <c r="I8" s="365" t="s">
        <v>341</v>
      </c>
      <c r="J8" s="365" t="s">
        <v>346</v>
      </c>
      <c r="K8" s="365"/>
      <c r="L8" s="365"/>
      <c r="M8" s="365" t="s">
        <v>338</v>
      </c>
      <c r="N8" s="365" t="s">
        <v>339</v>
      </c>
      <c r="O8" s="365" t="s">
        <v>343</v>
      </c>
      <c r="P8" s="365" t="s">
        <v>340</v>
      </c>
      <c r="Q8" s="365" t="s">
        <v>344</v>
      </c>
      <c r="R8" s="365"/>
      <c r="S8" s="366"/>
      <c r="T8" s="365" t="s">
        <v>333</v>
      </c>
      <c r="U8" s="365" t="s">
        <v>334</v>
      </c>
      <c r="V8" s="365" t="s">
        <v>335</v>
      </c>
      <c r="W8" s="365" t="s">
        <v>336</v>
      </c>
      <c r="X8" s="365" t="s">
        <v>337</v>
      </c>
      <c r="Y8" s="367" t="s">
        <v>345</v>
      </c>
      <c r="Z8" s="365"/>
      <c r="AA8" s="365"/>
      <c r="AB8" s="45"/>
      <c r="AC8" s="46"/>
      <c r="AD8" s="1"/>
    </row>
    <row r="9" spans="1:30" ht="22.15" x14ac:dyDescent="0.55000000000000004">
      <c r="A9" s="699"/>
      <c r="B9" s="364" t="s">
        <v>320</v>
      </c>
      <c r="C9" s="357">
        <v>1</v>
      </c>
      <c r="D9" s="15"/>
      <c r="E9" s="15">
        <v>1</v>
      </c>
      <c r="F9" s="15"/>
      <c r="G9" s="15"/>
      <c r="H9" s="15">
        <v>1</v>
      </c>
      <c r="I9" s="15">
        <v>3</v>
      </c>
      <c r="J9" s="15">
        <v>3</v>
      </c>
      <c r="K9" s="15"/>
      <c r="L9" s="15"/>
      <c r="M9" s="15"/>
      <c r="N9" s="15"/>
      <c r="O9" s="15"/>
      <c r="P9" s="15"/>
      <c r="Q9" s="15"/>
      <c r="R9" s="15"/>
      <c r="S9" s="15"/>
      <c r="T9" s="15"/>
      <c r="U9" s="15"/>
      <c r="V9" s="15"/>
      <c r="W9" s="15"/>
      <c r="X9" s="15"/>
      <c r="Y9" s="15"/>
      <c r="Z9" s="15"/>
      <c r="AA9" s="15"/>
      <c r="AB9" s="257">
        <f t="shared" ref="AB9:AB18" si="0">SUM(D9:AA9)</f>
        <v>8</v>
      </c>
      <c r="AC9" s="384">
        <f t="shared" ref="AC9:AC18" si="1">+AB9*C9</f>
        <v>8</v>
      </c>
    </row>
    <row r="10" spans="1:30" ht="22.15" x14ac:dyDescent="0.55000000000000004">
      <c r="A10" s="699"/>
      <c r="B10" s="364" t="s">
        <v>321</v>
      </c>
      <c r="C10" s="358">
        <v>9</v>
      </c>
      <c r="D10" s="15"/>
      <c r="E10" s="15"/>
      <c r="F10" s="15"/>
      <c r="G10" s="15"/>
      <c r="H10" s="15">
        <v>1</v>
      </c>
      <c r="I10" s="15"/>
      <c r="J10" s="15"/>
      <c r="K10" s="15"/>
      <c r="L10" s="15"/>
      <c r="M10" s="15"/>
      <c r="N10" s="15">
        <v>3</v>
      </c>
      <c r="O10" s="15">
        <v>3</v>
      </c>
      <c r="P10" s="15">
        <v>3</v>
      </c>
      <c r="Q10" s="15"/>
      <c r="R10" s="15"/>
      <c r="S10" s="15"/>
      <c r="T10" s="15"/>
      <c r="U10" s="15"/>
      <c r="V10" s="15"/>
      <c r="W10" s="15"/>
      <c r="X10" s="15">
        <v>9</v>
      </c>
      <c r="Y10" s="15">
        <v>9</v>
      </c>
      <c r="Z10" s="15"/>
      <c r="AA10" s="15"/>
      <c r="AB10" s="257">
        <f t="shared" si="0"/>
        <v>28</v>
      </c>
      <c r="AC10" s="384">
        <f t="shared" si="1"/>
        <v>252</v>
      </c>
    </row>
    <row r="11" spans="1:30" ht="22.15" x14ac:dyDescent="0.55000000000000004">
      <c r="A11" s="699"/>
      <c r="B11" s="364" t="s">
        <v>322</v>
      </c>
      <c r="C11" s="358">
        <v>9</v>
      </c>
      <c r="D11" s="15">
        <v>1</v>
      </c>
      <c r="E11" s="15">
        <v>1</v>
      </c>
      <c r="F11" s="15">
        <v>9</v>
      </c>
      <c r="G11" s="15">
        <v>9</v>
      </c>
      <c r="H11" s="15">
        <v>3</v>
      </c>
      <c r="I11" s="15">
        <v>3</v>
      </c>
      <c r="J11" s="15">
        <v>9</v>
      </c>
      <c r="K11" s="15"/>
      <c r="L11" s="15"/>
      <c r="M11" s="15"/>
      <c r="N11" s="15">
        <v>9</v>
      </c>
      <c r="O11" s="15">
        <v>3</v>
      </c>
      <c r="P11" s="15">
        <v>3</v>
      </c>
      <c r="Q11" s="15">
        <v>3</v>
      </c>
      <c r="R11" s="15"/>
      <c r="S11" s="15"/>
      <c r="T11" s="15"/>
      <c r="U11" s="15"/>
      <c r="V11" s="15"/>
      <c r="W11" s="15">
        <v>3</v>
      </c>
      <c r="X11" s="15">
        <v>9</v>
      </c>
      <c r="Y11" s="15"/>
      <c r="Z11" s="15"/>
      <c r="AA11" s="15"/>
      <c r="AB11" s="257">
        <f t="shared" si="0"/>
        <v>65</v>
      </c>
      <c r="AC11" s="384">
        <f t="shared" si="1"/>
        <v>585</v>
      </c>
    </row>
    <row r="12" spans="1:30" ht="22.15" x14ac:dyDescent="0.55000000000000004">
      <c r="A12" s="699"/>
      <c r="B12" s="364" t="s">
        <v>342</v>
      </c>
      <c r="C12" s="359">
        <v>1</v>
      </c>
      <c r="D12" s="15">
        <v>1</v>
      </c>
      <c r="E12" s="15">
        <v>1</v>
      </c>
      <c r="F12" s="15">
        <v>3</v>
      </c>
      <c r="G12" s="15"/>
      <c r="H12" s="15"/>
      <c r="I12" s="15"/>
      <c r="J12" s="15"/>
      <c r="K12" s="15"/>
      <c r="L12" s="15"/>
      <c r="M12" s="15"/>
      <c r="N12" s="15"/>
      <c r="O12" s="15"/>
      <c r="P12" s="15"/>
      <c r="Q12" s="15">
        <v>3</v>
      </c>
      <c r="R12" s="15"/>
      <c r="S12" s="15"/>
      <c r="T12" s="15"/>
      <c r="U12" s="15"/>
      <c r="V12" s="15"/>
      <c r="W12" s="15"/>
      <c r="X12" s="15"/>
      <c r="Y12" s="15"/>
      <c r="Z12" s="15"/>
      <c r="AA12" s="15"/>
      <c r="AB12" s="257">
        <f t="shared" si="0"/>
        <v>8</v>
      </c>
      <c r="AC12" s="384">
        <f t="shared" si="1"/>
        <v>8</v>
      </c>
    </row>
    <row r="13" spans="1:30" ht="22.15" x14ac:dyDescent="0.55000000000000004">
      <c r="A13" s="699"/>
      <c r="B13" s="364" t="s">
        <v>324</v>
      </c>
      <c r="C13" s="359">
        <v>1</v>
      </c>
      <c r="D13" s="15"/>
      <c r="E13" s="15"/>
      <c r="F13" s="15"/>
      <c r="G13" s="15"/>
      <c r="H13" s="15"/>
      <c r="I13" s="15"/>
      <c r="J13" s="15"/>
      <c r="K13" s="15"/>
      <c r="L13" s="15"/>
      <c r="M13" s="15"/>
      <c r="N13" s="15"/>
      <c r="O13" s="15"/>
      <c r="P13" s="15"/>
      <c r="Q13" s="15"/>
      <c r="R13" s="15"/>
      <c r="S13" s="15"/>
      <c r="T13" s="15"/>
      <c r="U13" s="15"/>
      <c r="V13" s="15"/>
      <c r="W13" s="15"/>
      <c r="X13" s="15"/>
      <c r="Y13" s="15"/>
      <c r="Z13" s="15"/>
      <c r="AA13" s="15"/>
      <c r="AB13" s="257">
        <f t="shared" si="0"/>
        <v>0</v>
      </c>
      <c r="AC13" s="384">
        <f t="shared" si="1"/>
        <v>0</v>
      </c>
    </row>
    <row r="14" spans="1:30" ht="22.15" x14ac:dyDescent="0.55000000000000004">
      <c r="A14" s="699"/>
      <c r="B14" s="364" t="s">
        <v>325</v>
      </c>
      <c r="C14" s="359">
        <v>1</v>
      </c>
      <c r="D14" s="15"/>
      <c r="E14" s="15"/>
      <c r="F14" s="15">
        <v>3</v>
      </c>
      <c r="G14" s="15"/>
      <c r="H14" s="15"/>
      <c r="I14" s="15"/>
      <c r="J14" s="15"/>
      <c r="K14" s="15"/>
      <c r="L14" s="15"/>
      <c r="M14" s="15"/>
      <c r="N14" s="15"/>
      <c r="O14" s="15"/>
      <c r="P14" s="15"/>
      <c r="Q14" s="15"/>
      <c r="R14" s="15"/>
      <c r="S14" s="15"/>
      <c r="T14" s="15"/>
      <c r="U14" s="15"/>
      <c r="V14" s="15"/>
      <c r="W14" s="15"/>
      <c r="X14" s="15"/>
      <c r="Y14" s="15"/>
      <c r="Z14" s="15"/>
      <c r="AA14" s="15"/>
      <c r="AB14" s="257">
        <f t="shared" si="0"/>
        <v>3</v>
      </c>
      <c r="AC14" s="384">
        <f t="shared" si="1"/>
        <v>3</v>
      </c>
    </row>
    <row r="15" spans="1:30" ht="22.15" x14ac:dyDescent="0.55000000000000004">
      <c r="A15" s="699"/>
      <c r="B15" s="364" t="s">
        <v>326</v>
      </c>
      <c r="C15" s="359">
        <v>9</v>
      </c>
      <c r="D15" s="15"/>
      <c r="E15" s="15"/>
      <c r="F15" s="15"/>
      <c r="G15" s="15"/>
      <c r="H15" s="15"/>
      <c r="I15" s="15"/>
      <c r="J15" s="15"/>
      <c r="K15" s="15"/>
      <c r="L15" s="15"/>
      <c r="M15" s="15"/>
      <c r="N15" s="15"/>
      <c r="O15" s="15"/>
      <c r="P15" s="15"/>
      <c r="Q15" s="15"/>
      <c r="R15" s="15"/>
      <c r="S15" s="15"/>
      <c r="T15" s="15"/>
      <c r="U15" s="15"/>
      <c r="V15" s="15"/>
      <c r="W15" s="15"/>
      <c r="X15" s="15">
        <v>3</v>
      </c>
      <c r="Y15" s="15"/>
      <c r="Z15" s="15"/>
      <c r="AA15" s="15"/>
      <c r="AB15" s="257">
        <f t="shared" si="0"/>
        <v>3</v>
      </c>
      <c r="AC15" s="384">
        <f t="shared" si="1"/>
        <v>27</v>
      </c>
    </row>
    <row r="16" spans="1:30" ht="22.15" x14ac:dyDescent="0.55000000000000004">
      <c r="A16" s="699"/>
      <c r="B16" s="364" t="s">
        <v>355</v>
      </c>
      <c r="C16" s="359">
        <v>9</v>
      </c>
      <c r="D16" s="15"/>
      <c r="E16" s="15"/>
      <c r="F16" s="15">
        <v>3</v>
      </c>
      <c r="G16" s="15"/>
      <c r="H16" s="15"/>
      <c r="I16" s="15"/>
      <c r="J16" s="15"/>
      <c r="K16" s="15"/>
      <c r="L16" s="15"/>
      <c r="M16" s="15"/>
      <c r="N16" s="15">
        <v>3</v>
      </c>
      <c r="O16" s="15">
        <v>3</v>
      </c>
      <c r="P16" s="15">
        <v>3</v>
      </c>
      <c r="Q16" s="15"/>
      <c r="R16" s="15"/>
      <c r="S16" s="15"/>
      <c r="T16" s="15"/>
      <c r="U16" s="15"/>
      <c r="V16" s="15"/>
      <c r="W16" s="15"/>
      <c r="X16" s="15"/>
      <c r="Y16" s="15"/>
      <c r="Z16" s="15"/>
      <c r="AA16" s="15"/>
      <c r="AB16" s="257">
        <f t="shared" si="0"/>
        <v>12</v>
      </c>
      <c r="AC16" s="384">
        <f t="shared" si="1"/>
        <v>108</v>
      </c>
    </row>
    <row r="17" spans="1:29" ht="20.25" x14ac:dyDescent="0.55000000000000004">
      <c r="A17" s="699"/>
      <c r="B17" s="361"/>
      <c r="C17" s="359"/>
      <c r="D17" s="15"/>
      <c r="E17" s="15"/>
      <c r="F17" s="15"/>
      <c r="G17" s="15"/>
      <c r="H17" s="15"/>
      <c r="I17" s="15"/>
      <c r="J17" s="15"/>
      <c r="K17" s="15"/>
      <c r="L17" s="15"/>
      <c r="M17" s="15"/>
      <c r="N17" s="15"/>
      <c r="O17" s="15"/>
      <c r="P17" s="15"/>
      <c r="Q17" s="15"/>
      <c r="R17" s="15"/>
      <c r="S17" s="15"/>
      <c r="T17" s="15"/>
      <c r="U17" s="15"/>
      <c r="V17" s="15"/>
      <c r="W17" s="15"/>
      <c r="X17" s="15"/>
      <c r="Y17" s="15"/>
      <c r="Z17" s="15"/>
      <c r="AA17" s="15"/>
      <c r="AB17" s="257">
        <f t="shared" si="0"/>
        <v>0</v>
      </c>
      <c r="AC17" s="384">
        <f t="shared" si="1"/>
        <v>0</v>
      </c>
    </row>
    <row r="18" spans="1:29" ht="20.65" thickBot="1" x14ac:dyDescent="0.6">
      <c r="A18" s="699"/>
      <c r="B18" s="362"/>
      <c r="C18" s="359"/>
      <c r="D18" s="15"/>
      <c r="E18" s="15"/>
      <c r="F18" s="15"/>
      <c r="G18" s="15"/>
      <c r="H18" s="15"/>
      <c r="I18" s="15"/>
      <c r="J18" s="15"/>
      <c r="K18" s="15"/>
      <c r="L18" s="15"/>
      <c r="M18" s="15"/>
      <c r="N18" s="15"/>
      <c r="O18" s="15"/>
      <c r="P18" s="15"/>
      <c r="Q18" s="15"/>
      <c r="R18" s="15"/>
      <c r="S18" s="15"/>
      <c r="T18" s="15"/>
      <c r="U18" s="15"/>
      <c r="V18" s="15"/>
      <c r="W18" s="15"/>
      <c r="X18" s="15"/>
      <c r="Y18" s="15"/>
      <c r="Z18" s="15"/>
      <c r="AA18" s="15"/>
      <c r="AB18" s="257">
        <f t="shared" si="0"/>
        <v>0</v>
      </c>
      <c r="AC18" s="384">
        <f t="shared" si="1"/>
        <v>0</v>
      </c>
    </row>
    <row r="19" spans="1:29" ht="20.65" thickBot="1" x14ac:dyDescent="0.6">
      <c r="B19" s="48" t="s">
        <v>31</v>
      </c>
      <c r="C19" s="49"/>
      <c r="D19" s="381">
        <f t="shared" ref="D19:AA19" si="2">SUMPRODUCT($C9:$C18,D9:D18)</f>
        <v>10</v>
      </c>
      <c r="E19" s="381">
        <f t="shared" si="2"/>
        <v>11</v>
      </c>
      <c r="F19" s="381">
        <f t="shared" si="2"/>
        <v>114</v>
      </c>
      <c r="G19" s="381">
        <f t="shared" si="2"/>
        <v>81</v>
      </c>
      <c r="H19" s="381">
        <f t="shared" si="2"/>
        <v>37</v>
      </c>
      <c r="I19" s="381">
        <f t="shared" si="2"/>
        <v>30</v>
      </c>
      <c r="J19" s="381">
        <f t="shared" si="2"/>
        <v>84</v>
      </c>
      <c r="K19" s="381">
        <f t="shared" si="2"/>
        <v>0</v>
      </c>
      <c r="L19" s="381">
        <f t="shared" si="2"/>
        <v>0</v>
      </c>
      <c r="M19" s="381">
        <f t="shared" si="2"/>
        <v>0</v>
      </c>
      <c r="N19" s="381">
        <f t="shared" si="2"/>
        <v>135</v>
      </c>
      <c r="O19" s="381">
        <f t="shared" si="2"/>
        <v>81</v>
      </c>
      <c r="P19" s="381">
        <f t="shared" si="2"/>
        <v>81</v>
      </c>
      <c r="Q19" s="381">
        <f t="shared" si="2"/>
        <v>30</v>
      </c>
      <c r="R19" s="381">
        <f t="shared" si="2"/>
        <v>0</v>
      </c>
      <c r="S19" s="381">
        <f t="shared" si="2"/>
        <v>0</v>
      </c>
      <c r="T19" s="381">
        <f t="shared" si="2"/>
        <v>0</v>
      </c>
      <c r="U19" s="381">
        <f t="shared" si="2"/>
        <v>0</v>
      </c>
      <c r="V19" s="381">
        <f t="shared" si="2"/>
        <v>0</v>
      </c>
      <c r="W19" s="381">
        <f t="shared" si="2"/>
        <v>27</v>
      </c>
      <c r="X19" s="381">
        <f t="shared" si="2"/>
        <v>189</v>
      </c>
      <c r="Y19" s="381">
        <f t="shared" si="2"/>
        <v>81</v>
      </c>
      <c r="Z19" s="381">
        <f t="shared" si="2"/>
        <v>0</v>
      </c>
      <c r="AA19" s="381">
        <f t="shared" si="2"/>
        <v>0</v>
      </c>
      <c r="AB19" s="381"/>
      <c r="AC19" s="16"/>
    </row>
    <row r="20" spans="1:29" ht="13.15" thickBot="1" x14ac:dyDescent="0.4">
      <c r="C20" s="51"/>
      <c r="D20" s="51"/>
      <c r="E20" s="51"/>
      <c r="F20" s="51"/>
      <c r="G20" s="51"/>
      <c r="H20" s="51"/>
      <c r="I20" s="51"/>
      <c r="J20" s="51"/>
      <c r="K20" s="51"/>
      <c r="L20" s="51"/>
      <c r="M20" s="51"/>
      <c r="N20" s="51"/>
      <c r="O20" s="51"/>
      <c r="P20" s="51"/>
      <c r="Q20" s="51"/>
      <c r="R20" s="51"/>
      <c r="S20" s="51"/>
      <c r="T20" s="51"/>
      <c r="U20" s="51"/>
      <c r="V20" s="51"/>
      <c r="W20" s="51"/>
      <c r="X20" s="51"/>
      <c r="Y20" s="51"/>
      <c r="Z20" s="51"/>
      <c r="AA20" s="51"/>
      <c r="AB20" s="51"/>
    </row>
    <row r="21" spans="1:29" ht="13.15" thickBot="1" x14ac:dyDescent="0.4">
      <c r="B21" s="52" t="s">
        <v>32</v>
      </c>
      <c r="C21" s="696"/>
      <c r="D21" s="697"/>
      <c r="E21" s="697"/>
      <c r="F21" s="697"/>
      <c r="G21" s="697"/>
      <c r="H21" s="697"/>
      <c r="I21" s="697"/>
      <c r="J21" s="697"/>
      <c r="K21" s="697"/>
      <c r="L21" s="697"/>
      <c r="M21" s="697"/>
      <c r="N21" s="697"/>
      <c r="O21" s="697"/>
      <c r="P21" s="697"/>
      <c r="Q21" s="697"/>
      <c r="R21" s="697"/>
      <c r="S21" s="697"/>
      <c r="T21" s="697"/>
      <c r="U21" s="697"/>
      <c r="V21" s="697"/>
      <c r="W21" s="697"/>
      <c r="X21" s="697"/>
      <c r="Y21" s="697"/>
      <c r="Z21" s="697"/>
      <c r="AA21" s="697"/>
      <c r="AB21" s="698"/>
    </row>
    <row r="22" spans="1:29" x14ac:dyDescent="0.35">
      <c r="B22" s="53" t="s">
        <v>33</v>
      </c>
      <c r="C22" s="54"/>
      <c r="D22" s="51"/>
      <c r="E22" s="51"/>
      <c r="F22" s="51"/>
      <c r="G22" s="51"/>
      <c r="H22" s="51"/>
      <c r="I22" s="51"/>
      <c r="J22" s="51"/>
      <c r="K22" s="51"/>
      <c r="L22" s="51"/>
      <c r="M22" s="51"/>
      <c r="N22" s="51"/>
      <c r="O22" s="51"/>
      <c r="P22" s="51"/>
      <c r="Q22" s="51"/>
      <c r="R22" s="51"/>
      <c r="S22" s="51"/>
      <c r="T22" s="51"/>
      <c r="U22" s="51"/>
      <c r="V22" s="51"/>
      <c r="W22" s="51"/>
      <c r="X22" s="51"/>
      <c r="Y22" s="51"/>
      <c r="Z22" s="51"/>
      <c r="AA22" s="51"/>
      <c r="AB22" s="51"/>
    </row>
    <row r="23" spans="1:29" x14ac:dyDescent="0.35">
      <c r="C23">
        <v>100</v>
      </c>
      <c r="V23" s="687"/>
    </row>
    <row r="24" spans="1:29" x14ac:dyDescent="0.35">
      <c r="V24" s="687"/>
    </row>
    <row r="25" spans="1:29" x14ac:dyDescent="0.35">
      <c r="V25" s="687"/>
    </row>
    <row r="26" spans="1:29" x14ac:dyDescent="0.35">
      <c r="V26" s="687"/>
    </row>
    <row r="27" spans="1:29" x14ac:dyDescent="0.35">
      <c r="V27" s="687"/>
    </row>
    <row r="28" spans="1:29" x14ac:dyDescent="0.35">
      <c r="V28" s="687"/>
    </row>
    <row r="29" spans="1:29" x14ac:dyDescent="0.35">
      <c r="V29" s="688"/>
    </row>
    <row r="30" spans="1:29" x14ac:dyDescent="0.35">
      <c r="V30" s="688"/>
    </row>
    <row r="31" spans="1:29" x14ac:dyDescent="0.35">
      <c r="V31" s="688"/>
    </row>
    <row r="32" spans="1:29" x14ac:dyDescent="0.35">
      <c r="V32" s="688"/>
    </row>
    <row r="33" spans="22:22" x14ac:dyDescent="0.35">
      <c r="V33" s="688"/>
    </row>
  </sheetData>
  <mergeCells count="32">
    <mergeCell ref="AB6:AB7"/>
    <mergeCell ref="A9:A18"/>
    <mergeCell ref="C21:AB21"/>
    <mergeCell ref="V23:V33"/>
    <mergeCell ref="V6:V7"/>
    <mergeCell ref="W6:W7"/>
    <mergeCell ref="X6:X7"/>
    <mergeCell ref="Y6:Y7"/>
    <mergeCell ref="Z6:Z7"/>
    <mergeCell ref="AA6:AA7"/>
    <mergeCell ref="P6:P7"/>
    <mergeCell ref="Q6:Q7"/>
    <mergeCell ref="R6:R7"/>
    <mergeCell ref="S6:S7"/>
    <mergeCell ref="T6:T7"/>
    <mergeCell ref="U6:U7"/>
    <mergeCell ref="O6:O7"/>
    <mergeCell ref="AC4:AC7"/>
    <mergeCell ref="A5:A7"/>
    <mergeCell ref="B5:B8"/>
    <mergeCell ref="D5:L5"/>
    <mergeCell ref="M5:S5"/>
    <mergeCell ref="T5:AA5"/>
    <mergeCell ref="D6:D7"/>
    <mergeCell ref="E6:E7"/>
    <mergeCell ref="F6:F7"/>
    <mergeCell ref="G6:G7"/>
    <mergeCell ref="H6:H7"/>
    <mergeCell ref="I6:I7"/>
    <mergeCell ref="K6:K7"/>
    <mergeCell ref="M6:M7"/>
    <mergeCell ref="N6:N7"/>
  </mergeCells>
  <conditionalFormatting sqref="D9:AA18">
    <cfRule type="cellIs" dxfId="41" priority="1" stopIfTrue="1" operator="equal">
      <formula>1</formula>
    </cfRule>
    <cfRule type="cellIs" dxfId="40" priority="2" stopIfTrue="1" operator="equal">
      <formula>3</formula>
    </cfRule>
    <cfRule type="cellIs" dxfId="39" priority="3" stopIfTrue="1" operator="equal">
      <formula>9</formula>
    </cfRule>
  </conditionalFormatting>
  <dataValidations disablePrompts="1" count="1">
    <dataValidation allowBlank="1" showInputMessage="1" showErrorMessage="1" prompt="Insert P diagram controls on LHS and noise factors across top. Assign importances 1to5 and then score control to noise relationships 1,3,9." sqref="A1" xr:uid="{00000000-0002-0000-1600-000000000000}"/>
  </dataValidations>
  <pageMargins left="0.7" right="0.7" top="0.75" bottom="0.75" header="0.3" footer="0.3"/>
  <drawing r:id="rId1"/>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B32"/>
  <sheetViews>
    <sheetView topLeftCell="B14" zoomScale="78" zoomScaleNormal="78" workbookViewId="0">
      <selection activeCell="AA2" sqref="AA2"/>
    </sheetView>
  </sheetViews>
  <sheetFormatPr defaultColWidth="8.796875" defaultRowHeight="12.75" x14ac:dyDescent="0.35"/>
  <cols>
    <col min="1" max="1" width="2.46484375" customWidth="1"/>
    <col min="2" max="2" width="25.46484375" customWidth="1"/>
    <col min="3" max="4" width="5.6640625" hidden="1" customWidth="1"/>
    <col min="5" max="5" width="10.46484375" customWidth="1"/>
    <col min="6" max="26" width="5.6640625" customWidth="1"/>
    <col min="27" max="27" width="52.46484375" customWidth="1"/>
  </cols>
  <sheetData>
    <row r="1" spans="1:28" ht="8.25" customHeight="1" thickBot="1" x14ac:dyDescent="0.4">
      <c r="A1" s="283" t="s">
        <v>79</v>
      </c>
    </row>
    <row r="2" spans="1:28" ht="117.75" customHeight="1" thickBot="1" x14ac:dyDescent="0.4">
      <c r="B2" s="132" t="s">
        <v>45</v>
      </c>
      <c r="C2" s="178" t="s">
        <v>5</v>
      </c>
      <c r="D2" s="109"/>
      <c r="E2" s="110" t="s">
        <v>5</v>
      </c>
      <c r="F2" s="387" t="s">
        <v>369</v>
      </c>
      <c r="G2" s="388" t="s">
        <v>453</v>
      </c>
      <c r="H2" s="388" t="s">
        <v>370</v>
      </c>
      <c r="I2" s="388" t="s">
        <v>371</v>
      </c>
      <c r="J2" s="388" t="s">
        <v>372</v>
      </c>
      <c r="K2" s="388" t="s">
        <v>382</v>
      </c>
      <c r="L2" s="388" t="s">
        <v>374</v>
      </c>
      <c r="M2" s="388" t="s">
        <v>375</v>
      </c>
      <c r="N2" s="388" t="s">
        <v>376</v>
      </c>
      <c r="O2" s="388" t="s">
        <v>420</v>
      </c>
      <c r="P2" s="388" t="s">
        <v>197</v>
      </c>
      <c r="Q2" s="118"/>
      <c r="R2" s="389" t="s">
        <v>373</v>
      </c>
      <c r="S2" s="390" t="s">
        <v>377</v>
      </c>
      <c r="T2" s="390" t="s">
        <v>378</v>
      </c>
      <c r="U2" s="390" t="s">
        <v>381</v>
      </c>
      <c r="V2" s="391"/>
      <c r="W2" s="391"/>
      <c r="X2" s="391"/>
      <c r="Y2" s="391"/>
      <c r="Z2" s="392"/>
    </row>
    <row r="3" spans="1:28" ht="13.5" thickBot="1" x14ac:dyDescent="0.45">
      <c r="B3" s="163" t="s">
        <v>46</v>
      </c>
      <c r="C3" s="111"/>
      <c r="D3" s="107"/>
      <c r="E3" s="170"/>
      <c r="F3" s="169"/>
      <c r="G3" s="107"/>
      <c r="H3" s="107"/>
      <c r="I3" s="107"/>
      <c r="J3" s="107"/>
      <c r="K3" s="107"/>
      <c r="L3" s="107"/>
      <c r="M3" s="107"/>
      <c r="N3" s="107"/>
      <c r="O3" s="107"/>
      <c r="P3" s="107"/>
      <c r="Q3" s="107"/>
      <c r="R3" s="107"/>
      <c r="S3" s="107"/>
      <c r="T3" s="107"/>
      <c r="U3" s="107"/>
      <c r="V3" s="107"/>
      <c r="W3" s="107"/>
      <c r="X3" s="107"/>
      <c r="Y3" s="107"/>
      <c r="Z3" s="386"/>
      <c r="AA3" s="309" t="s">
        <v>66</v>
      </c>
    </row>
    <row r="4" spans="1:28" ht="13.15" thickBot="1" x14ac:dyDescent="0.4">
      <c r="B4" s="306" t="s">
        <v>357</v>
      </c>
      <c r="C4" s="112">
        <v>100</v>
      </c>
      <c r="D4" s="15">
        <v>10</v>
      </c>
      <c r="E4" s="105">
        <f t="shared" ref="E4:E26" si="0">+C4/D4</f>
        <v>10</v>
      </c>
      <c r="F4" s="137">
        <v>9</v>
      </c>
      <c r="G4" s="15"/>
      <c r="H4" s="15"/>
      <c r="I4" s="15"/>
      <c r="J4" s="15"/>
      <c r="K4" s="15"/>
      <c r="L4" s="15"/>
      <c r="M4" s="15"/>
      <c r="N4" s="15"/>
      <c r="O4" s="15"/>
      <c r="P4" s="15">
        <v>9</v>
      </c>
      <c r="Q4" s="15"/>
      <c r="R4" s="15"/>
      <c r="S4" s="15"/>
      <c r="T4" s="15"/>
      <c r="U4" s="15"/>
      <c r="V4" s="15"/>
      <c r="W4" s="15"/>
      <c r="X4" s="15"/>
      <c r="Y4" s="15"/>
      <c r="Z4" s="316"/>
      <c r="AA4" s="393" t="s">
        <v>450</v>
      </c>
    </row>
    <row r="5" spans="1:28" ht="13.15" thickBot="1" x14ac:dyDescent="0.4">
      <c r="B5" s="307" t="s">
        <v>451</v>
      </c>
      <c r="C5" s="112">
        <v>100</v>
      </c>
      <c r="D5" s="15">
        <v>10</v>
      </c>
      <c r="E5" s="105">
        <f t="shared" si="0"/>
        <v>10</v>
      </c>
      <c r="F5" s="137"/>
      <c r="G5" s="15">
        <v>9</v>
      </c>
      <c r="H5" s="15">
        <v>1</v>
      </c>
      <c r="I5" s="15"/>
      <c r="J5" s="15"/>
      <c r="K5" s="15"/>
      <c r="L5" s="15"/>
      <c r="M5" s="15"/>
      <c r="N5" s="15"/>
      <c r="O5" s="15"/>
      <c r="P5" s="15"/>
      <c r="Q5" s="15"/>
      <c r="R5" s="15"/>
      <c r="S5" s="15"/>
      <c r="T5" s="15"/>
      <c r="U5" s="15"/>
      <c r="V5" s="15"/>
      <c r="W5" s="15"/>
      <c r="X5" s="15"/>
      <c r="Y5" s="15"/>
      <c r="Z5" s="316"/>
      <c r="AA5" s="311"/>
      <c r="AB5" s="138"/>
    </row>
    <row r="6" spans="1:28" x14ac:dyDescent="0.35">
      <c r="B6" s="307" t="s">
        <v>358</v>
      </c>
      <c r="C6" s="112">
        <v>100</v>
      </c>
      <c r="D6" s="15">
        <v>10</v>
      </c>
      <c r="E6" s="105">
        <f t="shared" si="0"/>
        <v>10</v>
      </c>
      <c r="F6" s="137"/>
      <c r="G6" s="15">
        <v>1</v>
      </c>
      <c r="H6" s="15">
        <v>9</v>
      </c>
      <c r="I6" s="15"/>
      <c r="J6" s="15"/>
      <c r="K6" s="15"/>
      <c r="L6" s="15"/>
      <c r="M6" s="15"/>
      <c r="N6" s="15"/>
      <c r="O6" s="15"/>
      <c r="P6" s="15">
        <v>9</v>
      </c>
      <c r="Q6" s="15"/>
      <c r="R6" s="15"/>
      <c r="S6" s="15"/>
      <c r="T6" s="15"/>
      <c r="U6" s="15"/>
      <c r="V6" s="15"/>
      <c r="W6" s="15"/>
      <c r="X6" s="15"/>
      <c r="Y6" s="15"/>
      <c r="Z6" s="316"/>
      <c r="AA6" s="311"/>
    </row>
    <row r="7" spans="1:28" x14ac:dyDescent="0.35">
      <c r="B7" s="307" t="s">
        <v>359</v>
      </c>
      <c r="C7" s="112">
        <v>100</v>
      </c>
      <c r="D7" s="15">
        <v>10</v>
      </c>
      <c r="E7" s="105">
        <f t="shared" si="0"/>
        <v>10</v>
      </c>
      <c r="F7" s="137"/>
      <c r="G7" s="15"/>
      <c r="H7" s="15">
        <v>3</v>
      </c>
      <c r="I7" s="15">
        <v>9</v>
      </c>
      <c r="J7" s="15"/>
      <c r="K7" s="15"/>
      <c r="L7" s="15">
        <v>3</v>
      </c>
      <c r="M7" s="15"/>
      <c r="N7" s="15"/>
      <c r="O7" s="15"/>
      <c r="P7" s="15"/>
      <c r="Q7" s="15"/>
      <c r="R7" s="15"/>
      <c r="S7" s="15"/>
      <c r="T7" s="15">
        <v>9</v>
      </c>
      <c r="U7" s="15"/>
      <c r="V7" s="15"/>
      <c r="W7" s="15"/>
      <c r="X7" s="15"/>
      <c r="Y7" s="15"/>
      <c r="Z7" s="316"/>
      <c r="AA7" s="311"/>
    </row>
    <row r="8" spans="1:28" x14ac:dyDescent="0.35">
      <c r="B8" s="307" t="s">
        <v>360</v>
      </c>
      <c r="C8" s="112">
        <v>100</v>
      </c>
      <c r="D8" s="15">
        <v>10</v>
      </c>
      <c r="E8" s="105">
        <f t="shared" si="0"/>
        <v>10</v>
      </c>
      <c r="F8" s="137"/>
      <c r="G8" s="15"/>
      <c r="H8" s="15"/>
      <c r="I8" s="15"/>
      <c r="J8" s="15">
        <v>9</v>
      </c>
      <c r="K8" s="15">
        <v>3</v>
      </c>
      <c r="L8" s="15">
        <v>3</v>
      </c>
      <c r="M8" s="15"/>
      <c r="N8" s="15">
        <v>3</v>
      </c>
      <c r="O8" s="15"/>
      <c r="P8" s="15"/>
      <c r="Q8" s="15"/>
      <c r="R8" s="15"/>
      <c r="S8" s="15"/>
      <c r="T8" s="15"/>
      <c r="U8" s="15"/>
      <c r="V8" s="15"/>
      <c r="W8" s="15"/>
      <c r="X8" s="15"/>
      <c r="Y8" s="15"/>
      <c r="Z8" s="316"/>
      <c r="AA8" s="311"/>
    </row>
    <row r="9" spans="1:28" x14ac:dyDescent="0.35">
      <c r="B9" s="307" t="s">
        <v>361</v>
      </c>
      <c r="C9" s="112">
        <v>100</v>
      </c>
      <c r="D9" s="15">
        <v>10</v>
      </c>
      <c r="E9" s="105">
        <f t="shared" si="0"/>
        <v>10</v>
      </c>
      <c r="F9" s="137"/>
      <c r="G9" s="15"/>
      <c r="H9" s="15"/>
      <c r="I9" s="15"/>
      <c r="J9" s="15">
        <v>3</v>
      </c>
      <c r="K9" s="15">
        <v>9</v>
      </c>
      <c r="L9" s="15">
        <v>3</v>
      </c>
      <c r="M9" s="15"/>
      <c r="N9" s="15">
        <v>1</v>
      </c>
      <c r="O9" s="15"/>
      <c r="P9" s="15"/>
      <c r="Q9" s="15"/>
      <c r="R9" s="15"/>
      <c r="S9" s="15">
        <v>9</v>
      </c>
      <c r="T9" s="15"/>
      <c r="U9" s="15"/>
      <c r="V9" s="15"/>
      <c r="W9" s="15"/>
      <c r="X9" s="15"/>
      <c r="Y9" s="15"/>
      <c r="Z9" s="316"/>
      <c r="AA9" s="311"/>
    </row>
    <row r="10" spans="1:28" x14ac:dyDescent="0.35">
      <c r="B10" s="307" t="s">
        <v>362</v>
      </c>
      <c r="C10" s="112">
        <v>100</v>
      </c>
      <c r="D10" s="15">
        <v>10</v>
      </c>
      <c r="E10" s="105">
        <f t="shared" si="0"/>
        <v>10</v>
      </c>
      <c r="F10" s="137"/>
      <c r="G10" s="15"/>
      <c r="H10" s="15"/>
      <c r="I10" s="15"/>
      <c r="J10" s="15"/>
      <c r="K10" s="15"/>
      <c r="L10" s="15">
        <v>9</v>
      </c>
      <c r="M10" s="15"/>
      <c r="N10" s="15">
        <v>3</v>
      </c>
      <c r="O10" s="15">
        <v>3</v>
      </c>
      <c r="P10" s="15"/>
      <c r="Q10" s="15"/>
      <c r="R10" s="15">
        <v>9</v>
      </c>
      <c r="S10" s="15">
        <v>9</v>
      </c>
      <c r="T10" s="15"/>
      <c r="U10" s="15">
        <v>9</v>
      </c>
      <c r="V10" s="15"/>
      <c r="W10" s="15"/>
      <c r="X10" s="15"/>
      <c r="Y10" s="15"/>
      <c r="Z10" s="316"/>
      <c r="AA10" s="311"/>
    </row>
    <row r="11" spans="1:28" x14ac:dyDescent="0.35">
      <c r="B11" s="307" t="s">
        <v>452</v>
      </c>
      <c r="C11" s="112">
        <v>100</v>
      </c>
      <c r="D11" s="15">
        <v>10</v>
      </c>
      <c r="E11" s="105">
        <f t="shared" si="0"/>
        <v>10</v>
      </c>
      <c r="F11" s="137"/>
      <c r="G11" s="15"/>
      <c r="H11" s="15"/>
      <c r="I11" s="15"/>
      <c r="J11" s="15"/>
      <c r="K11" s="15"/>
      <c r="L11" s="15">
        <v>9</v>
      </c>
      <c r="M11" s="15">
        <v>3</v>
      </c>
      <c r="N11" s="15">
        <v>3</v>
      </c>
      <c r="O11" s="15">
        <v>3</v>
      </c>
      <c r="P11" s="15">
        <v>3</v>
      </c>
      <c r="Q11" s="15"/>
      <c r="R11" s="15">
        <v>9</v>
      </c>
      <c r="S11" s="15">
        <v>9</v>
      </c>
      <c r="T11" s="15"/>
      <c r="U11" s="15">
        <v>3</v>
      </c>
      <c r="V11" s="15"/>
      <c r="W11" s="15"/>
      <c r="X11" s="15"/>
      <c r="Y11" s="15"/>
      <c r="Z11" s="316"/>
      <c r="AA11" s="311"/>
    </row>
    <row r="12" spans="1:28" x14ac:dyDescent="0.35">
      <c r="B12" s="307" t="s">
        <v>363</v>
      </c>
      <c r="C12" s="112">
        <v>100</v>
      </c>
      <c r="D12" s="15">
        <v>10</v>
      </c>
      <c r="E12" s="105">
        <f t="shared" si="0"/>
        <v>10</v>
      </c>
      <c r="F12" s="137"/>
      <c r="G12" s="15"/>
      <c r="H12" s="15"/>
      <c r="I12" s="15"/>
      <c r="J12" s="15"/>
      <c r="K12" s="15">
        <v>9</v>
      </c>
      <c r="L12" s="15">
        <v>9</v>
      </c>
      <c r="M12" s="15">
        <v>1</v>
      </c>
      <c r="N12" s="15">
        <v>1</v>
      </c>
      <c r="O12" s="15">
        <v>3</v>
      </c>
      <c r="P12" s="15">
        <v>3</v>
      </c>
      <c r="Q12" s="15"/>
      <c r="R12" s="15">
        <v>9</v>
      </c>
      <c r="S12" s="15">
        <v>9</v>
      </c>
      <c r="T12" s="15"/>
      <c r="U12" s="15">
        <v>3</v>
      </c>
      <c r="V12" s="15"/>
      <c r="W12" s="15"/>
      <c r="X12" s="15"/>
      <c r="Y12" s="15"/>
      <c r="Z12" s="316"/>
      <c r="AA12" s="311"/>
    </row>
    <row r="13" spans="1:28" x14ac:dyDescent="0.35">
      <c r="B13" s="307" t="s">
        <v>364</v>
      </c>
      <c r="C13" s="112">
        <v>100</v>
      </c>
      <c r="D13" s="15">
        <v>10</v>
      </c>
      <c r="E13" s="105">
        <f t="shared" si="0"/>
        <v>10</v>
      </c>
      <c r="F13" s="137"/>
      <c r="G13" s="15"/>
      <c r="H13" s="15"/>
      <c r="I13" s="15">
        <v>9</v>
      </c>
      <c r="J13" s="15"/>
      <c r="K13" s="15"/>
      <c r="L13" s="15"/>
      <c r="M13" s="15">
        <v>9</v>
      </c>
      <c r="N13" s="15"/>
      <c r="O13" s="15"/>
      <c r="P13" s="15">
        <v>3</v>
      </c>
      <c r="Q13" s="15"/>
      <c r="R13" s="15"/>
      <c r="S13" s="15"/>
      <c r="T13" s="15">
        <v>9</v>
      </c>
      <c r="U13" s="15"/>
      <c r="V13" s="15"/>
      <c r="W13" s="15"/>
      <c r="X13" s="15"/>
      <c r="Y13" s="15"/>
      <c r="Z13" s="316"/>
      <c r="AA13" s="311"/>
    </row>
    <row r="14" spans="1:28" x14ac:dyDescent="0.35">
      <c r="B14" s="307" t="s">
        <v>365</v>
      </c>
      <c r="C14" s="112">
        <v>100</v>
      </c>
      <c r="D14" s="15">
        <v>10</v>
      </c>
      <c r="E14" s="105">
        <f t="shared" si="0"/>
        <v>10</v>
      </c>
      <c r="F14" s="137"/>
      <c r="G14" s="15">
        <v>3</v>
      </c>
      <c r="H14" s="15"/>
      <c r="I14" s="15">
        <v>9</v>
      </c>
      <c r="J14" s="15"/>
      <c r="K14" s="15"/>
      <c r="L14" s="15">
        <v>9</v>
      </c>
      <c r="M14" s="15">
        <v>9</v>
      </c>
      <c r="N14" s="15"/>
      <c r="O14" s="15"/>
      <c r="P14" s="15">
        <v>3</v>
      </c>
      <c r="Q14" s="15"/>
      <c r="R14" s="15"/>
      <c r="S14" s="15"/>
      <c r="T14" s="15">
        <v>3</v>
      </c>
      <c r="U14" s="15"/>
      <c r="V14" s="15"/>
      <c r="W14" s="15"/>
      <c r="X14" s="15"/>
      <c r="Y14" s="15"/>
      <c r="Z14" s="316"/>
      <c r="AA14" s="311"/>
    </row>
    <row r="15" spans="1:28" x14ac:dyDescent="0.35">
      <c r="B15" s="307" t="s">
        <v>366</v>
      </c>
      <c r="C15" s="112">
        <v>100</v>
      </c>
      <c r="D15" s="15">
        <v>10</v>
      </c>
      <c r="E15" s="105">
        <f t="shared" si="0"/>
        <v>10</v>
      </c>
      <c r="F15" s="137"/>
      <c r="G15" s="15">
        <v>3</v>
      </c>
      <c r="H15" s="15"/>
      <c r="I15" s="15"/>
      <c r="J15" s="15"/>
      <c r="K15" s="15"/>
      <c r="L15" s="15">
        <v>9</v>
      </c>
      <c r="M15" s="15">
        <v>9</v>
      </c>
      <c r="N15" s="15">
        <v>9</v>
      </c>
      <c r="O15" s="15"/>
      <c r="P15" s="15"/>
      <c r="Q15" s="15"/>
      <c r="R15" s="15"/>
      <c r="S15" s="15"/>
      <c r="T15" s="15">
        <v>9</v>
      </c>
      <c r="U15" s="15"/>
      <c r="V15" s="15"/>
      <c r="W15" s="15"/>
      <c r="X15" s="15"/>
      <c r="Y15" s="15"/>
      <c r="Z15" s="316"/>
      <c r="AA15" s="311"/>
    </row>
    <row r="16" spans="1:28" x14ac:dyDescent="0.35">
      <c r="B16" s="307" t="s">
        <v>367</v>
      </c>
      <c r="C16" s="112">
        <v>100</v>
      </c>
      <c r="D16" s="15">
        <v>10</v>
      </c>
      <c r="E16" s="105">
        <f t="shared" si="0"/>
        <v>10</v>
      </c>
      <c r="F16" s="137"/>
      <c r="G16" s="15"/>
      <c r="H16" s="15"/>
      <c r="I16" s="15"/>
      <c r="J16" s="15">
        <v>3</v>
      </c>
      <c r="K16" s="15">
        <v>3</v>
      </c>
      <c r="L16" s="15">
        <v>9</v>
      </c>
      <c r="M16" s="15">
        <v>3</v>
      </c>
      <c r="N16" s="15">
        <v>3</v>
      </c>
      <c r="O16" s="15"/>
      <c r="P16" s="15"/>
      <c r="Q16" s="15"/>
      <c r="R16" s="15">
        <v>9</v>
      </c>
      <c r="S16" s="15">
        <v>9</v>
      </c>
      <c r="T16" s="15"/>
      <c r="U16" s="15"/>
      <c r="V16" s="15"/>
      <c r="W16" s="15"/>
      <c r="X16" s="15"/>
      <c r="Y16" s="15"/>
      <c r="Z16" s="316"/>
      <c r="AA16" s="311"/>
    </row>
    <row r="17" spans="2:27" x14ac:dyDescent="0.35">
      <c r="B17" s="307" t="s">
        <v>368</v>
      </c>
      <c r="C17" s="112">
        <v>100</v>
      </c>
      <c r="D17" s="15">
        <v>10</v>
      </c>
      <c r="E17" s="105">
        <f t="shared" si="0"/>
        <v>10</v>
      </c>
      <c r="F17" s="137"/>
      <c r="G17" s="15"/>
      <c r="H17" s="15"/>
      <c r="I17" s="15"/>
      <c r="J17" s="15"/>
      <c r="K17" s="15"/>
      <c r="L17" s="15"/>
      <c r="M17" s="15"/>
      <c r="N17" s="15"/>
      <c r="O17" s="15">
        <v>9</v>
      </c>
      <c r="P17" s="15"/>
      <c r="Q17" s="15"/>
      <c r="R17" s="15"/>
      <c r="S17" s="15"/>
      <c r="T17" s="15"/>
      <c r="U17" s="15">
        <v>9</v>
      </c>
      <c r="V17" s="15"/>
      <c r="W17" s="15"/>
      <c r="X17" s="15"/>
      <c r="Y17" s="15"/>
      <c r="Z17" s="316"/>
      <c r="AA17" s="311"/>
    </row>
    <row r="18" spans="2:27" x14ac:dyDescent="0.35">
      <c r="B18" s="288" t="s">
        <v>380</v>
      </c>
      <c r="C18" s="112">
        <v>100</v>
      </c>
      <c r="D18" s="15">
        <v>10</v>
      </c>
      <c r="E18" s="105">
        <f t="shared" si="0"/>
        <v>10</v>
      </c>
      <c r="F18" s="137"/>
      <c r="G18" s="15"/>
      <c r="H18" s="15"/>
      <c r="I18" s="15"/>
      <c r="J18" s="15"/>
      <c r="K18" s="15"/>
      <c r="L18" s="15"/>
      <c r="M18" s="15"/>
      <c r="N18" s="15"/>
      <c r="O18" s="15"/>
      <c r="P18" s="15"/>
      <c r="Q18" s="15"/>
      <c r="R18" s="15">
        <v>3</v>
      </c>
      <c r="S18" s="15">
        <v>3</v>
      </c>
      <c r="T18" s="15"/>
      <c r="U18" s="15">
        <v>9</v>
      </c>
      <c r="V18" s="15"/>
      <c r="W18" s="15"/>
      <c r="X18" s="15"/>
      <c r="Y18" s="15"/>
      <c r="Z18" s="316"/>
      <c r="AA18" s="311"/>
    </row>
    <row r="19" spans="2:27" x14ac:dyDescent="0.35">
      <c r="B19" s="307" t="s">
        <v>379</v>
      </c>
      <c r="C19" s="112">
        <v>100</v>
      </c>
      <c r="D19" s="15">
        <v>10</v>
      </c>
      <c r="E19" s="105">
        <f t="shared" si="0"/>
        <v>10</v>
      </c>
      <c r="F19" s="137">
        <v>3</v>
      </c>
      <c r="G19" s="15"/>
      <c r="H19" s="15"/>
      <c r="I19" s="15"/>
      <c r="J19" s="15"/>
      <c r="K19" s="15"/>
      <c r="L19" s="15"/>
      <c r="M19" s="15"/>
      <c r="N19" s="15"/>
      <c r="O19" s="15">
        <v>9</v>
      </c>
      <c r="P19" s="15">
        <v>9</v>
      </c>
      <c r="Q19" s="15"/>
      <c r="R19" s="15"/>
      <c r="S19" s="15"/>
      <c r="T19" s="15"/>
      <c r="U19" s="15"/>
      <c r="V19" s="15"/>
      <c r="W19" s="15"/>
      <c r="X19" s="15"/>
      <c r="Y19" s="15"/>
      <c r="Z19" s="316"/>
      <c r="AA19" s="311"/>
    </row>
    <row r="20" spans="2:27" x14ac:dyDescent="0.35">
      <c r="B20" s="307"/>
      <c r="C20" s="112">
        <v>100</v>
      </c>
      <c r="D20" s="15">
        <v>10</v>
      </c>
      <c r="E20" s="105">
        <f>+C20/D20</f>
        <v>10</v>
      </c>
      <c r="F20" s="137"/>
      <c r="G20" s="15"/>
      <c r="H20" s="15"/>
      <c r="I20" s="15"/>
      <c r="J20" s="15"/>
      <c r="K20" s="15"/>
      <c r="L20" s="15"/>
      <c r="M20" s="15"/>
      <c r="N20" s="15"/>
      <c r="O20" s="15"/>
      <c r="P20" s="15"/>
      <c r="Q20" s="15"/>
      <c r="R20" s="15"/>
      <c r="S20" s="15"/>
      <c r="T20" s="15"/>
      <c r="U20" s="15"/>
      <c r="V20" s="15"/>
      <c r="W20" s="15"/>
      <c r="X20" s="15"/>
      <c r="Y20" s="15"/>
      <c r="Z20" s="316"/>
      <c r="AA20" s="311"/>
    </row>
    <row r="21" spans="2:27" x14ac:dyDescent="0.35">
      <c r="B21" s="307"/>
      <c r="C21" s="112">
        <v>100</v>
      </c>
      <c r="D21" s="15">
        <v>10</v>
      </c>
      <c r="E21" s="105">
        <f t="shared" si="0"/>
        <v>10</v>
      </c>
      <c r="F21" s="137"/>
      <c r="G21" s="15"/>
      <c r="H21" s="15"/>
      <c r="I21" s="15"/>
      <c r="J21" s="15"/>
      <c r="K21" s="15"/>
      <c r="L21" s="15"/>
      <c r="M21" s="15"/>
      <c r="N21" s="15"/>
      <c r="O21" s="15"/>
      <c r="P21" s="15"/>
      <c r="Q21" s="15"/>
      <c r="R21" s="15"/>
      <c r="S21" s="15"/>
      <c r="T21" s="15"/>
      <c r="U21" s="15"/>
      <c r="V21" s="15"/>
      <c r="W21" s="15"/>
      <c r="X21" s="15"/>
      <c r="Y21" s="15"/>
      <c r="Z21" s="316"/>
      <c r="AA21" s="311"/>
    </row>
    <row r="22" spans="2:27" x14ac:dyDescent="0.35">
      <c r="B22" s="307"/>
      <c r="C22" s="112">
        <v>100</v>
      </c>
      <c r="D22" s="15">
        <v>10</v>
      </c>
      <c r="E22" s="105">
        <f t="shared" si="0"/>
        <v>10</v>
      </c>
      <c r="F22" s="137"/>
      <c r="G22" s="15"/>
      <c r="H22" s="15"/>
      <c r="I22" s="15"/>
      <c r="J22" s="15"/>
      <c r="K22" s="15"/>
      <c r="L22" s="15"/>
      <c r="M22" s="15"/>
      <c r="N22" s="15"/>
      <c r="O22" s="15"/>
      <c r="P22" s="15"/>
      <c r="Q22" s="15"/>
      <c r="R22" s="15"/>
      <c r="S22" s="15"/>
      <c r="T22" s="15"/>
      <c r="U22" s="15"/>
      <c r="V22" s="15"/>
      <c r="W22" s="15"/>
      <c r="X22" s="15"/>
      <c r="Y22" s="15"/>
      <c r="Z22" s="316"/>
      <c r="AA22" s="311"/>
    </row>
    <row r="23" spans="2:27" x14ac:dyDescent="0.35">
      <c r="B23" s="307"/>
      <c r="C23" s="112">
        <v>100</v>
      </c>
      <c r="D23" s="15">
        <v>10</v>
      </c>
      <c r="E23" s="105">
        <f t="shared" si="0"/>
        <v>10</v>
      </c>
      <c r="F23" s="137"/>
      <c r="G23" s="15"/>
      <c r="H23" s="15"/>
      <c r="I23" s="15"/>
      <c r="J23" s="15"/>
      <c r="K23" s="15"/>
      <c r="L23" s="15"/>
      <c r="M23" s="15"/>
      <c r="N23" s="15"/>
      <c r="O23" s="15"/>
      <c r="P23" s="15"/>
      <c r="Q23" s="15"/>
      <c r="R23" s="15"/>
      <c r="S23" s="15"/>
      <c r="T23" s="15"/>
      <c r="U23" s="15"/>
      <c r="V23" s="15"/>
      <c r="W23" s="15"/>
      <c r="X23" s="15"/>
      <c r="Y23" s="15"/>
      <c r="Z23" s="316"/>
      <c r="AA23" s="311"/>
    </row>
    <row r="24" spans="2:27" x14ac:dyDescent="0.35">
      <c r="B24" s="307"/>
      <c r="C24" s="112">
        <v>100</v>
      </c>
      <c r="D24" s="15">
        <v>10</v>
      </c>
      <c r="E24" s="105">
        <f t="shared" si="0"/>
        <v>10</v>
      </c>
      <c r="F24" s="137"/>
      <c r="G24" s="15"/>
      <c r="H24" s="15"/>
      <c r="I24" s="15"/>
      <c r="J24" s="15"/>
      <c r="K24" s="15"/>
      <c r="L24" s="15"/>
      <c r="M24" s="15"/>
      <c r="N24" s="15"/>
      <c r="O24" s="15"/>
      <c r="P24" s="15"/>
      <c r="Q24" s="15"/>
      <c r="R24" s="15"/>
      <c r="S24" s="15"/>
      <c r="T24" s="15"/>
      <c r="U24" s="15"/>
      <c r="V24" s="15"/>
      <c r="W24" s="15"/>
      <c r="X24" s="15"/>
      <c r="Y24" s="15"/>
      <c r="Z24" s="316"/>
      <c r="AA24" s="311"/>
    </row>
    <row r="25" spans="2:27" x14ac:dyDescent="0.35">
      <c r="B25" s="307"/>
      <c r="C25" s="112">
        <v>100</v>
      </c>
      <c r="D25" s="15">
        <v>10</v>
      </c>
      <c r="E25" s="105">
        <f t="shared" si="0"/>
        <v>10</v>
      </c>
      <c r="F25" s="137"/>
      <c r="G25" s="15"/>
      <c r="H25" s="15"/>
      <c r="I25" s="15"/>
      <c r="J25" s="15"/>
      <c r="K25" s="15"/>
      <c r="L25" s="15"/>
      <c r="M25" s="15"/>
      <c r="N25" s="15"/>
      <c r="O25" s="15"/>
      <c r="P25" s="15"/>
      <c r="Q25" s="15"/>
      <c r="R25" s="15"/>
      <c r="S25" s="15"/>
      <c r="T25" s="15"/>
      <c r="U25" s="15"/>
      <c r="V25" s="15"/>
      <c r="W25" s="15"/>
      <c r="X25" s="15"/>
      <c r="Y25" s="15"/>
      <c r="Z25" s="316"/>
      <c r="AA25" s="311"/>
    </row>
    <row r="26" spans="2:27" ht="13.15" thickBot="1" x14ac:dyDescent="0.4">
      <c r="B26" s="308"/>
      <c r="C26" s="112">
        <v>100</v>
      </c>
      <c r="D26" s="15">
        <v>10</v>
      </c>
      <c r="E26" s="105">
        <f t="shared" si="0"/>
        <v>10</v>
      </c>
      <c r="F26" s="300"/>
      <c r="G26" s="317"/>
      <c r="H26" s="317"/>
      <c r="I26" s="317"/>
      <c r="J26" s="317"/>
      <c r="K26" s="317"/>
      <c r="L26" s="317"/>
      <c r="M26" s="317"/>
      <c r="N26" s="317"/>
      <c r="O26" s="317"/>
      <c r="P26" s="317"/>
      <c r="Q26" s="317"/>
      <c r="R26" s="317"/>
      <c r="S26" s="317"/>
      <c r="T26" s="317"/>
      <c r="U26" s="317"/>
      <c r="V26" s="317"/>
      <c r="W26" s="318"/>
      <c r="X26" s="318"/>
      <c r="Y26" s="318"/>
      <c r="Z26" s="319"/>
    </row>
    <row r="27" spans="2:27" x14ac:dyDescent="0.35">
      <c r="B27" s="131"/>
      <c r="C27" s="121"/>
      <c r="D27" s="122"/>
      <c r="E27" s="173"/>
      <c r="F27" s="397">
        <f t="shared" ref="F27:Z27" si="1">SUMPRODUCT($E$3:$E$26,F3:F26)</f>
        <v>120</v>
      </c>
      <c r="G27" s="398">
        <f t="shared" si="1"/>
        <v>160</v>
      </c>
      <c r="H27" s="398">
        <f t="shared" si="1"/>
        <v>130</v>
      </c>
      <c r="I27" s="398">
        <f t="shared" si="1"/>
        <v>270</v>
      </c>
      <c r="J27" s="398">
        <f t="shared" si="1"/>
        <v>150</v>
      </c>
      <c r="K27" s="398">
        <f t="shared" si="1"/>
        <v>240</v>
      </c>
      <c r="L27" s="398">
        <f t="shared" si="1"/>
        <v>630</v>
      </c>
      <c r="M27" s="398">
        <f t="shared" si="1"/>
        <v>340</v>
      </c>
      <c r="N27" s="398">
        <f t="shared" si="1"/>
        <v>230</v>
      </c>
      <c r="O27" s="398">
        <f t="shared" si="1"/>
        <v>270</v>
      </c>
      <c r="P27" s="398">
        <f t="shared" si="1"/>
        <v>390</v>
      </c>
      <c r="Q27" s="398">
        <f t="shared" si="1"/>
        <v>0</v>
      </c>
      <c r="R27" s="398">
        <f t="shared" si="1"/>
        <v>390</v>
      </c>
      <c r="S27" s="398">
        <f t="shared" si="1"/>
        <v>480</v>
      </c>
      <c r="T27" s="398">
        <f t="shared" si="1"/>
        <v>300</v>
      </c>
      <c r="U27" s="398">
        <f t="shared" si="1"/>
        <v>330</v>
      </c>
      <c r="V27" s="398">
        <f t="shared" si="1"/>
        <v>0</v>
      </c>
      <c r="W27" s="398">
        <f t="shared" si="1"/>
        <v>0</v>
      </c>
      <c r="X27" s="398">
        <f t="shared" si="1"/>
        <v>0</v>
      </c>
      <c r="Y27" s="398">
        <f t="shared" si="1"/>
        <v>0</v>
      </c>
      <c r="Z27" s="399">
        <f t="shared" si="1"/>
        <v>0</v>
      </c>
    </row>
    <row r="28" spans="2:27" x14ac:dyDescent="0.35">
      <c r="B28" s="14"/>
      <c r="C28" s="123"/>
      <c r="D28" s="17"/>
      <c r="E28" s="174"/>
      <c r="F28" s="179"/>
      <c r="G28" s="63"/>
      <c r="H28" s="63"/>
      <c r="I28" s="63"/>
      <c r="J28" s="63"/>
      <c r="K28" s="63"/>
      <c r="L28" s="63"/>
      <c r="M28" s="63"/>
      <c r="N28" s="63"/>
      <c r="O28" s="63"/>
      <c r="P28" s="63"/>
      <c r="Q28" s="63"/>
      <c r="R28" s="63"/>
      <c r="S28" s="63"/>
      <c r="T28" s="63"/>
      <c r="U28" s="63"/>
      <c r="V28" s="63"/>
      <c r="W28" s="13"/>
      <c r="X28" s="13"/>
      <c r="Y28" s="13"/>
      <c r="Z28" s="125"/>
    </row>
    <row r="29" spans="2:27" x14ac:dyDescent="0.35">
      <c r="B29" s="170" t="s">
        <v>6</v>
      </c>
      <c r="C29" s="124"/>
      <c r="D29" s="106"/>
      <c r="E29" s="175"/>
      <c r="F29" s="143"/>
      <c r="G29" s="13"/>
      <c r="H29" s="13"/>
      <c r="I29" s="13"/>
      <c r="J29" s="13"/>
      <c r="K29" s="13"/>
      <c r="L29" s="13"/>
      <c r="M29" s="13"/>
      <c r="N29" s="13"/>
      <c r="O29" s="13"/>
      <c r="P29" s="13"/>
      <c r="Q29" s="13"/>
      <c r="R29" s="13"/>
      <c r="S29" s="13"/>
      <c r="T29" s="13"/>
      <c r="U29" s="13"/>
      <c r="V29" s="13"/>
      <c r="W29" s="13"/>
      <c r="X29" s="13"/>
      <c r="Y29" s="13"/>
      <c r="Z29" s="125"/>
    </row>
    <row r="30" spans="2:27" ht="13.15" thickBot="1" x14ac:dyDescent="0.4">
      <c r="B30" s="105" t="s">
        <v>7</v>
      </c>
      <c r="C30" s="124"/>
      <c r="D30" s="106"/>
      <c r="E30" s="175"/>
      <c r="F30" s="180"/>
      <c r="G30" s="74"/>
      <c r="H30" s="74"/>
      <c r="I30" s="74"/>
      <c r="J30" s="74"/>
      <c r="K30" s="74"/>
      <c r="L30" s="74"/>
      <c r="M30" s="74"/>
      <c r="N30" s="74"/>
      <c r="O30" s="74"/>
      <c r="P30" s="74"/>
      <c r="Q30" s="74"/>
      <c r="R30" s="74"/>
      <c r="S30" s="74"/>
      <c r="T30" s="74"/>
      <c r="U30" s="74"/>
      <c r="V30" s="74"/>
      <c r="W30" s="74"/>
      <c r="X30" s="74"/>
      <c r="Y30" s="74"/>
      <c r="Z30" s="76"/>
    </row>
    <row r="31" spans="2:27" ht="219.75" customHeight="1" thickBot="1" x14ac:dyDescent="0.4">
      <c r="B31" s="140" t="s">
        <v>8</v>
      </c>
      <c r="C31" s="126"/>
      <c r="D31" s="176"/>
      <c r="E31" s="177"/>
      <c r="F31" s="394" t="s">
        <v>383</v>
      </c>
      <c r="G31" s="395"/>
      <c r="H31" s="395"/>
      <c r="I31" s="395"/>
      <c r="J31" s="395"/>
      <c r="K31" s="395"/>
      <c r="L31" s="395"/>
      <c r="M31" s="395"/>
      <c r="N31" s="395"/>
      <c r="O31" s="395"/>
      <c r="P31" s="394" t="s">
        <v>384</v>
      </c>
      <c r="Q31" s="395"/>
      <c r="R31" s="395"/>
      <c r="S31" s="395"/>
      <c r="T31" s="395"/>
      <c r="U31" s="395"/>
      <c r="V31" s="395"/>
      <c r="W31" s="172"/>
      <c r="X31" s="172"/>
      <c r="Y31" s="172"/>
      <c r="Z31" s="396"/>
    </row>
    <row r="32" spans="2:27" ht="13.5" thickBot="1" x14ac:dyDescent="0.4">
      <c r="B32" s="132" t="s">
        <v>34</v>
      </c>
      <c r="C32" s="171"/>
      <c r="D32" s="172"/>
      <c r="E32" s="172"/>
      <c r="F32" s="128"/>
      <c r="G32" s="128"/>
      <c r="H32" s="128"/>
      <c r="I32" s="128"/>
      <c r="J32" s="128"/>
      <c r="K32" s="128"/>
      <c r="L32" s="128"/>
      <c r="M32" s="128"/>
      <c r="N32" s="128"/>
      <c r="O32" s="128"/>
      <c r="P32" s="128"/>
      <c r="Q32" s="128"/>
      <c r="R32" s="128"/>
      <c r="S32" s="128"/>
      <c r="T32" s="128"/>
      <c r="U32" s="128"/>
      <c r="V32" s="128"/>
    </row>
  </sheetData>
  <conditionalFormatting sqref="O27:X27">
    <cfRule type="cellIs" dxfId="38" priority="4" stopIfTrue="1" operator="equal">
      <formula>1</formula>
    </cfRule>
    <cfRule type="cellIs" dxfId="37" priority="5" stopIfTrue="1" operator="equal">
      <formula>3</formula>
    </cfRule>
    <cfRule type="cellIs" dxfId="36" priority="6" stopIfTrue="1" operator="equal">
      <formula>9</formula>
    </cfRule>
  </conditionalFormatting>
  <conditionalFormatting sqref="O3:Z26 F3:N27 Y27:Y30 W28:X30 F29:V31">
    <cfRule type="cellIs" dxfId="35" priority="10" stopIfTrue="1" operator="equal">
      <formula>1</formula>
    </cfRule>
    <cfRule type="cellIs" dxfId="34" priority="11" stopIfTrue="1" operator="equal">
      <formula>3</formula>
    </cfRule>
    <cfRule type="cellIs" dxfId="33" priority="12" stopIfTrue="1" operator="equal">
      <formula>9</formula>
    </cfRule>
  </conditionalFormatting>
  <conditionalFormatting sqref="Z27">
    <cfRule type="cellIs" dxfId="32" priority="1" stopIfTrue="1" operator="equal">
      <formula>1</formula>
    </cfRule>
    <cfRule type="cellIs" dxfId="31" priority="2" stopIfTrue="1" operator="equal">
      <formula>3</formula>
    </cfRule>
    <cfRule type="cellIs" dxfId="30" priority="3" stopIfTrue="1" operator="equal">
      <formula>9</formula>
    </cfRule>
  </conditionalFormatting>
  <dataValidations count="1">
    <dataValidation allowBlank="1" showInputMessage="1" showErrorMessage="1" prompt="Transfer REQUIRED FUNCTIONALITY and importance scores to LHS of matrix. Transfer MEANS of chosen concept to top of matrix. Identify relationships with 1,3,9 scores." sqref="A1" xr:uid="{00000000-0002-0000-0B00-000000000000}"/>
  </dataValidation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V52"/>
  <sheetViews>
    <sheetView topLeftCell="B1" zoomScale="80" zoomScaleNormal="80" workbookViewId="0">
      <selection activeCell="L47" sqref="L47"/>
    </sheetView>
  </sheetViews>
  <sheetFormatPr defaultColWidth="8.796875" defaultRowHeight="12.75" x14ac:dyDescent="0.35"/>
  <cols>
    <col min="13" max="13" width="18.1328125" customWidth="1"/>
    <col min="14" max="14" width="23.46484375" customWidth="1"/>
    <col min="17" max="17" width="13.33203125" customWidth="1"/>
    <col min="18" max="18" width="15.46484375" customWidth="1"/>
  </cols>
  <sheetData>
    <row r="1" spans="1:22" ht="13.15" thickBot="1" x14ac:dyDescent="0.4">
      <c r="A1" s="283" t="s">
        <v>79</v>
      </c>
    </row>
    <row r="2" spans="1:22" ht="17.649999999999999" x14ac:dyDescent="0.5">
      <c r="A2" s="656" t="s">
        <v>9</v>
      </c>
      <c r="B2" s="657"/>
      <c r="C2" s="658"/>
      <c r="D2" s="16"/>
      <c r="E2" s="16"/>
      <c r="F2" s="16"/>
    </row>
    <row r="3" spans="1:22" ht="13.15" x14ac:dyDescent="0.35">
      <c r="A3" s="659" t="s">
        <v>47</v>
      </c>
      <c r="B3" s="660"/>
      <c r="C3" s="661"/>
      <c r="D3" s="16"/>
      <c r="E3" s="646" t="s">
        <v>10</v>
      </c>
      <c r="F3" s="662"/>
      <c r="G3" s="646" t="s">
        <v>11</v>
      </c>
      <c r="H3" s="647"/>
      <c r="L3" s="646" t="s">
        <v>10</v>
      </c>
      <c r="M3" s="647"/>
      <c r="N3" s="20" t="s">
        <v>12</v>
      </c>
      <c r="P3" s="18" t="s">
        <v>13</v>
      </c>
      <c r="Q3" s="19"/>
      <c r="R3" s="21" t="s">
        <v>14</v>
      </c>
    </row>
    <row r="4" spans="1:22" x14ac:dyDescent="0.35">
      <c r="A4" s="648" t="s">
        <v>48</v>
      </c>
      <c r="B4" s="649"/>
      <c r="C4" s="650"/>
      <c r="D4" s="16"/>
      <c r="E4" s="276" t="s">
        <v>407</v>
      </c>
      <c r="F4" s="25"/>
      <c r="G4" s="651"/>
      <c r="H4" s="652"/>
      <c r="L4" s="276" t="s">
        <v>404</v>
      </c>
      <c r="M4" s="25"/>
      <c r="N4" s="182"/>
      <c r="P4" s="276" t="s">
        <v>414</v>
      </c>
      <c r="Q4" s="25"/>
      <c r="R4" s="26"/>
    </row>
    <row r="5" spans="1:22" x14ac:dyDescent="0.35">
      <c r="A5" s="648" t="s">
        <v>15</v>
      </c>
      <c r="B5" s="649"/>
      <c r="C5" s="650"/>
      <c r="D5" s="16"/>
      <c r="E5" s="276" t="s">
        <v>408</v>
      </c>
      <c r="F5" s="25"/>
      <c r="G5" s="22"/>
      <c r="H5" s="164"/>
      <c r="L5" s="276" t="s">
        <v>405</v>
      </c>
      <c r="M5" s="25"/>
      <c r="N5" s="26"/>
      <c r="P5" s="276" t="s">
        <v>411</v>
      </c>
      <c r="Q5" s="25"/>
      <c r="R5" s="183"/>
    </row>
    <row r="6" spans="1:22" ht="13.15" thickBot="1" x14ac:dyDescent="0.4">
      <c r="A6" s="653" t="s">
        <v>49</v>
      </c>
      <c r="B6" s="654"/>
      <c r="C6" s="655"/>
      <c r="E6" s="276" t="s">
        <v>333</v>
      </c>
      <c r="F6" s="25"/>
      <c r="G6" s="22"/>
      <c r="H6" s="164"/>
      <c r="L6" s="276" t="s">
        <v>406</v>
      </c>
      <c r="M6" s="25"/>
      <c r="N6" s="26"/>
      <c r="P6" s="276"/>
      <c r="Q6" s="25"/>
      <c r="R6" s="183"/>
    </row>
    <row r="7" spans="1:22" x14ac:dyDescent="0.35">
      <c r="E7" s="276" t="s">
        <v>409</v>
      </c>
      <c r="F7" s="25"/>
      <c r="G7" s="22"/>
      <c r="H7" s="164"/>
      <c r="L7" s="276" t="s">
        <v>422</v>
      </c>
      <c r="M7" s="25"/>
      <c r="N7" s="26"/>
      <c r="P7" s="276"/>
      <c r="Q7" s="25"/>
      <c r="R7" s="26"/>
    </row>
    <row r="8" spans="1:22" x14ac:dyDescent="0.35">
      <c r="E8" s="276"/>
      <c r="F8" s="25"/>
      <c r="G8" s="22"/>
      <c r="H8" s="164"/>
      <c r="L8" s="276" t="s">
        <v>410</v>
      </c>
      <c r="M8" s="25"/>
      <c r="N8" s="26"/>
      <c r="P8" s="276"/>
      <c r="Q8" s="25"/>
      <c r="R8" s="26"/>
    </row>
    <row r="9" spans="1:22" x14ac:dyDescent="0.35">
      <c r="E9" s="363"/>
      <c r="F9" s="25"/>
      <c r="G9" s="22"/>
      <c r="H9" s="164"/>
      <c r="L9" s="276" t="s">
        <v>412</v>
      </c>
      <c r="M9" s="25"/>
      <c r="N9" s="26"/>
      <c r="P9" s="181"/>
      <c r="Q9" s="25"/>
      <c r="R9" s="26"/>
      <c r="U9" s="25"/>
      <c r="V9" s="25"/>
    </row>
    <row r="10" spans="1:22" x14ac:dyDescent="0.35">
      <c r="E10" s="181"/>
      <c r="F10" s="25"/>
      <c r="G10" s="22"/>
      <c r="H10" s="164"/>
      <c r="L10" s="276" t="s">
        <v>413</v>
      </c>
      <c r="M10" s="25"/>
      <c r="N10" s="26"/>
      <c r="P10" s="181"/>
      <c r="Q10" s="25"/>
      <c r="R10" s="26"/>
      <c r="U10" s="25"/>
      <c r="V10" s="25"/>
    </row>
    <row r="11" spans="1:22" x14ac:dyDescent="0.35">
      <c r="E11" s="22"/>
      <c r="F11" s="25"/>
      <c r="G11" s="22"/>
      <c r="H11" s="164"/>
      <c r="L11" s="276" t="s">
        <v>417</v>
      </c>
      <c r="M11" s="25"/>
      <c r="N11" s="26"/>
      <c r="P11" s="22"/>
      <c r="Q11" s="25"/>
      <c r="R11" s="26"/>
      <c r="U11" s="25"/>
      <c r="V11" s="25"/>
    </row>
    <row r="12" spans="1:22" x14ac:dyDescent="0.35">
      <c r="E12" s="22"/>
      <c r="F12" s="25"/>
      <c r="G12" s="22"/>
      <c r="H12" s="164"/>
      <c r="L12" s="276" t="s">
        <v>454</v>
      </c>
      <c r="M12" s="25"/>
      <c r="N12" s="26"/>
      <c r="P12" s="22"/>
      <c r="Q12" s="25"/>
      <c r="R12" s="26"/>
      <c r="U12" s="25"/>
      <c r="V12" s="25"/>
    </row>
    <row r="13" spans="1:22" x14ac:dyDescent="0.35">
      <c r="E13" s="22"/>
      <c r="F13" s="25"/>
      <c r="G13" s="22"/>
      <c r="H13" s="164"/>
      <c r="L13" s="276" t="s">
        <v>418</v>
      </c>
      <c r="M13" s="25"/>
      <c r="N13" s="26"/>
      <c r="P13" s="22"/>
      <c r="Q13" s="25"/>
      <c r="R13" s="26"/>
      <c r="U13" s="25"/>
      <c r="V13" s="25"/>
    </row>
    <row r="14" spans="1:22" x14ac:dyDescent="0.35">
      <c r="E14" s="22"/>
      <c r="F14" s="25"/>
      <c r="G14" s="22"/>
      <c r="H14" s="164"/>
      <c r="L14" s="22"/>
      <c r="M14" s="25"/>
      <c r="N14" s="26"/>
      <c r="P14" s="22"/>
      <c r="Q14" s="25"/>
      <c r="R14" s="26"/>
      <c r="U14" s="25"/>
      <c r="V14" s="25"/>
    </row>
    <row r="15" spans="1:22" x14ac:dyDescent="0.35">
      <c r="E15" s="22"/>
      <c r="F15" s="25"/>
      <c r="G15" s="22"/>
      <c r="H15" s="164"/>
      <c r="L15" s="22"/>
      <c r="M15" s="25"/>
      <c r="N15" s="26"/>
      <c r="P15" s="22"/>
      <c r="Q15" s="25"/>
      <c r="R15" s="26"/>
      <c r="U15" s="25"/>
      <c r="V15" s="25"/>
    </row>
    <row r="16" spans="1:22" x14ac:dyDescent="0.35">
      <c r="E16" s="22"/>
      <c r="F16" s="25"/>
      <c r="G16" s="22"/>
      <c r="H16" s="164"/>
      <c r="L16" s="22"/>
      <c r="M16" s="25"/>
      <c r="N16" s="26"/>
      <c r="P16" s="22"/>
      <c r="Q16" s="25"/>
      <c r="R16" s="26"/>
      <c r="U16" s="25"/>
      <c r="V16" s="25"/>
    </row>
    <row r="17" spans="2:22" x14ac:dyDescent="0.35">
      <c r="E17" s="22"/>
      <c r="F17" s="25"/>
      <c r="G17" s="22"/>
      <c r="H17" s="164"/>
      <c r="L17" s="22"/>
      <c r="M17" s="25"/>
      <c r="N17" s="26"/>
      <c r="P17" s="22"/>
      <c r="Q17" s="25"/>
      <c r="R17" s="26"/>
      <c r="U17" s="25"/>
      <c r="V17" s="25"/>
    </row>
    <row r="18" spans="2:22" x14ac:dyDescent="0.35">
      <c r="E18" s="22"/>
      <c r="F18" s="25"/>
      <c r="G18" s="22"/>
      <c r="H18" s="164"/>
      <c r="L18" s="22"/>
      <c r="M18" s="25"/>
      <c r="N18" s="26"/>
      <c r="P18" s="22"/>
      <c r="Q18" s="25"/>
      <c r="R18" s="26"/>
      <c r="U18" s="25"/>
      <c r="V18" s="25"/>
    </row>
    <row r="19" spans="2:22" x14ac:dyDescent="0.35">
      <c r="E19" s="667"/>
      <c r="F19" s="668"/>
      <c r="G19" s="667"/>
      <c r="H19" s="669"/>
      <c r="L19" s="667"/>
      <c r="M19" s="668"/>
      <c r="N19" s="29"/>
      <c r="P19" s="667"/>
      <c r="Q19" s="668"/>
      <c r="R19" s="29"/>
      <c r="U19" s="25"/>
      <c r="V19" s="25"/>
    </row>
    <row r="20" spans="2:22" x14ac:dyDescent="0.35">
      <c r="U20" s="25"/>
      <c r="V20" s="25"/>
    </row>
    <row r="21" spans="2:22" ht="13.15" thickBot="1" x14ac:dyDescent="0.4"/>
    <row r="22" spans="2:22" x14ac:dyDescent="0.35">
      <c r="B22" s="663" t="s">
        <v>83</v>
      </c>
      <c r="C22" s="664"/>
      <c r="D22" s="665"/>
      <c r="I22" s="670" t="s">
        <v>385</v>
      </c>
      <c r="J22" s="671"/>
      <c r="K22" s="671"/>
      <c r="L22" s="672"/>
      <c r="Q22" s="663" t="s">
        <v>419</v>
      </c>
      <c r="R22" s="664"/>
      <c r="S22" s="665"/>
    </row>
    <row r="23" spans="2:22" x14ac:dyDescent="0.35">
      <c r="B23" s="651"/>
      <c r="C23" s="666"/>
      <c r="D23" s="652"/>
      <c r="I23" s="673"/>
      <c r="J23" s="674"/>
      <c r="K23" s="674"/>
      <c r="L23" s="675"/>
      <c r="Q23" s="651"/>
      <c r="R23" s="666"/>
      <c r="S23" s="652"/>
    </row>
    <row r="24" spans="2:22" x14ac:dyDescent="0.35">
      <c r="B24" s="651"/>
      <c r="C24" s="666"/>
      <c r="D24" s="652"/>
      <c r="I24" s="673"/>
      <c r="J24" s="674"/>
      <c r="K24" s="674"/>
      <c r="L24" s="675"/>
      <c r="Q24" s="651"/>
      <c r="R24" s="666"/>
      <c r="S24" s="652"/>
    </row>
    <row r="25" spans="2:22" x14ac:dyDescent="0.35">
      <c r="B25" s="651"/>
      <c r="C25" s="666"/>
      <c r="D25" s="652"/>
      <c r="I25" s="673"/>
      <c r="J25" s="674"/>
      <c r="K25" s="674"/>
      <c r="L25" s="675"/>
      <c r="Q25" s="651"/>
      <c r="R25" s="666"/>
      <c r="S25" s="652"/>
    </row>
    <row r="26" spans="2:22" x14ac:dyDescent="0.35">
      <c r="B26" s="651"/>
      <c r="C26" s="666"/>
      <c r="D26" s="652"/>
      <c r="I26" s="673"/>
      <c r="J26" s="674"/>
      <c r="K26" s="674"/>
      <c r="L26" s="675"/>
      <c r="Q26" s="651"/>
      <c r="R26" s="666"/>
      <c r="S26" s="652"/>
    </row>
    <row r="27" spans="2:22" x14ac:dyDescent="0.35">
      <c r="B27" s="651"/>
      <c r="C27" s="666"/>
      <c r="D27" s="652"/>
      <c r="I27" s="673"/>
      <c r="J27" s="674"/>
      <c r="K27" s="674"/>
      <c r="L27" s="675"/>
      <c r="Q27" s="651"/>
      <c r="R27" s="666"/>
      <c r="S27" s="652"/>
    </row>
    <row r="28" spans="2:22" ht="13.15" thickBot="1" x14ac:dyDescent="0.4">
      <c r="B28" s="667"/>
      <c r="C28" s="668"/>
      <c r="D28" s="669"/>
      <c r="I28" s="676"/>
      <c r="J28" s="677"/>
      <c r="K28" s="677"/>
      <c r="L28" s="678"/>
      <c r="Q28" s="667"/>
      <c r="R28" s="668"/>
      <c r="S28" s="669"/>
    </row>
    <row r="31" spans="2:22" ht="13.15" x14ac:dyDescent="0.35">
      <c r="L31" s="18" t="s">
        <v>16</v>
      </c>
      <c r="M31" s="324"/>
      <c r="N31" s="33"/>
    </row>
    <row r="32" spans="2:22" x14ac:dyDescent="0.35">
      <c r="L32" s="402" t="s">
        <v>386</v>
      </c>
      <c r="M32" s="348"/>
      <c r="N32" s="400" t="s">
        <v>398</v>
      </c>
    </row>
    <row r="33" spans="12:14" x14ac:dyDescent="0.35">
      <c r="L33" s="276" t="s">
        <v>387</v>
      </c>
      <c r="M33" s="164"/>
      <c r="N33" s="401" t="s">
        <v>455</v>
      </c>
    </row>
    <row r="34" spans="12:14" x14ac:dyDescent="0.35">
      <c r="L34" s="276" t="s">
        <v>388</v>
      </c>
      <c r="M34" s="164"/>
      <c r="N34" s="401" t="s">
        <v>399</v>
      </c>
    </row>
    <row r="35" spans="12:14" x14ac:dyDescent="0.35">
      <c r="L35" s="276" t="s">
        <v>389</v>
      </c>
      <c r="M35" s="164"/>
      <c r="N35" s="401" t="s">
        <v>400</v>
      </c>
    </row>
    <row r="36" spans="12:14" x14ac:dyDescent="0.35">
      <c r="L36" s="276" t="s">
        <v>390</v>
      </c>
      <c r="M36" s="164"/>
      <c r="N36" s="401" t="s">
        <v>401</v>
      </c>
    </row>
    <row r="37" spans="12:14" x14ac:dyDescent="0.35">
      <c r="L37" s="276" t="s">
        <v>391</v>
      </c>
      <c r="M37" s="164"/>
      <c r="N37" s="401" t="s">
        <v>402</v>
      </c>
    </row>
    <row r="38" spans="12:14" x14ac:dyDescent="0.35">
      <c r="L38" s="276" t="s">
        <v>392</v>
      </c>
      <c r="M38" s="164"/>
      <c r="N38" s="401" t="s">
        <v>403</v>
      </c>
    </row>
    <row r="39" spans="12:14" x14ac:dyDescent="0.35">
      <c r="L39" s="276" t="s">
        <v>393</v>
      </c>
      <c r="M39" s="164"/>
      <c r="N39" s="401" t="s">
        <v>415</v>
      </c>
    </row>
    <row r="40" spans="12:14" x14ac:dyDescent="0.35">
      <c r="L40" s="363" t="s">
        <v>456</v>
      </c>
      <c r="M40" s="164"/>
      <c r="N40" s="401" t="s">
        <v>416</v>
      </c>
    </row>
    <row r="41" spans="12:14" x14ac:dyDescent="0.35">
      <c r="L41" s="363" t="s">
        <v>394</v>
      </c>
      <c r="M41" s="164"/>
      <c r="N41" s="26"/>
    </row>
    <row r="42" spans="12:14" x14ac:dyDescent="0.35">
      <c r="L42" s="276" t="s">
        <v>395</v>
      </c>
      <c r="M42" s="164"/>
      <c r="N42" s="26"/>
    </row>
    <row r="43" spans="12:14" x14ac:dyDescent="0.35">
      <c r="L43" s="276" t="s">
        <v>396</v>
      </c>
      <c r="M43" s="164"/>
      <c r="N43" s="26"/>
    </row>
    <row r="44" spans="12:14" x14ac:dyDescent="0.35">
      <c r="L44" s="363" t="s">
        <v>457</v>
      </c>
      <c r="M44" s="164"/>
      <c r="N44" s="26"/>
    </row>
    <row r="45" spans="12:14" x14ac:dyDescent="0.35">
      <c r="L45" s="276" t="s">
        <v>397</v>
      </c>
      <c r="M45" s="164"/>
      <c r="N45" s="26"/>
    </row>
    <row r="46" spans="12:14" x14ac:dyDescent="0.35">
      <c r="L46" s="276" t="s">
        <v>458</v>
      </c>
      <c r="M46" s="164"/>
      <c r="N46" s="26"/>
    </row>
    <row r="47" spans="12:14" x14ac:dyDescent="0.35">
      <c r="L47" s="276" t="s">
        <v>459</v>
      </c>
      <c r="M47" s="165"/>
      <c r="N47" s="29"/>
    </row>
    <row r="48" spans="12:14" x14ac:dyDescent="0.35">
      <c r="L48" s="403"/>
    </row>
    <row r="49" spans="12:12" x14ac:dyDescent="0.35">
      <c r="L49" s="274"/>
    </row>
    <row r="50" spans="12:12" x14ac:dyDescent="0.35">
      <c r="L50" s="274"/>
    </row>
    <row r="51" spans="12:12" x14ac:dyDescent="0.35">
      <c r="L51" s="274"/>
    </row>
    <row r="52" spans="12:12" x14ac:dyDescent="0.35">
      <c r="L52" s="274"/>
    </row>
  </sheetData>
  <mergeCells count="16">
    <mergeCell ref="A4:C4"/>
    <mergeCell ref="G4:H4"/>
    <mergeCell ref="B22:D28"/>
    <mergeCell ref="I22:L28"/>
    <mergeCell ref="Q22:S28"/>
    <mergeCell ref="A5:C5"/>
    <mergeCell ref="A6:C6"/>
    <mergeCell ref="E19:F19"/>
    <mergeCell ref="G19:H19"/>
    <mergeCell ref="L19:M19"/>
    <mergeCell ref="P19:Q19"/>
    <mergeCell ref="A2:C2"/>
    <mergeCell ref="A3:C3"/>
    <mergeCell ref="E3:F3"/>
    <mergeCell ref="G3:H3"/>
    <mergeCell ref="L3:M3"/>
  </mergeCells>
  <dataValidations count="1">
    <dataValidation allowBlank="1" showInputMessage="1" showErrorMessage="1" prompt="Identify System Control factors and external, unit-to-unit and deterioation noises." sqref="A1" xr:uid="{00000000-0002-0000-1700-000000000000}"/>
  </dataValidations>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Z50"/>
  <sheetViews>
    <sheetView topLeftCell="A8" zoomScale="40" zoomScaleNormal="40" workbookViewId="0">
      <pane xSplit="3" ySplit="1" topLeftCell="D9" activePane="bottomRight" state="frozen"/>
      <selection activeCell="A8" sqref="A8"/>
      <selection pane="topRight" activeCell="D8" sqref="D8"/>
      <selection pane="bottomLeft" activeCell="A9" sqref="A9"/>
      <selection pane="bottomRight" activeCell="U8" sqref="U8"/>
    </sheetView>
  </sheetViews>
  <sheetFormatPr defaultColWidth="8.796875" defaultRowHeight="12.75" x14ac:dyDescent="0.35"/>
  <cols>
    <col min="1" max="1" width="18.796875" customWidth="1"/>
    <col min="2" max="2" width="47.46484375" customWidth="1"/>
    <col min="3" max="3" width="12.46484375" customWidth="1"/>
    <col min="4" max="24" width="11.46484375" customWidth="1"/>
    <col min="25" max="25" width="21.1328125" customWidth="1"/>
  </cols>
  <sheetData>
    <row r="1" spans="1:26" x14ac:dyDescent="0.35">
      <c r="A1" s="283" t="s">
        <v>79</v>
      </c>
    </row>
    <row r="2" spans="1:26" x14ac:dyDescent="0.35">
      <c r="G2" t="e">
        <f>VALUE('Design QFD 2'!#REF!)</f>
        <v>#REF!</v>
      </c>
    </row>
    <row r="3" spans="1:26" ht="13.15" thickBot="1" x14ac:dyDescent="0.4">
      <c r="A3" s="34" t="s">
        <v>17</v>
      </c>
    </row>
    <row r="4" spans="1:26" ht="18" customHeight="1" thickBot="1" x14ac:dyDescent="0.55000000000000004">
      <c r="C4" s="35"/>
      <c r="D4" s="36"/>
      <c r="E4" s="37"/>
      <c r="F4" s="37"/>
      <c r="G4" s="37"/>
      <c r="H4" s="37"/>
      <c r="I4" s="37"/>
      <c r="J4" s="37"/>
      <c r="K4" s="37"/>
      <c r="L4" s="37"/>
      <c r="M4" s="38" t="s">
        <v>18</v>
      </c>
      <c r="N4" s="37"/>
      <c r="O4" s="37"/>
      <c r="P4" s="37"/>
      <c r="Q4" s="37"/>
      <c r="R4" s="37"/>
      <c r="S4" s="37"/>
      <c r="T4" s="37"/>
      <c r="U4" s="37"/>
      <c r="V4" s="37"/>
      <c r="W4" s="37"/>
      <c r="X4" s="39"/>
      <c r="Y4" s="679" t="s">
        <v>19</v>
      </c>
    </row>
    <row r="5" spans="1:26" ht="18.75" customHeight="1" thickBot="1" x14ac:dyDescent="0.45">
      <c r="A5" s="690" t="s">
        <v>67</v>
      </c>
      <c r="B5" s="692" t="s">
        <v>21</v>
      </c>
      <c r="C5" s="40" t="s">
        <v>22</v>
      </c>
      <c r="D5" s="684" t="s">
        <v>23</v>
      </c>
      <c r="E5" s="685"/>
      <c r="F5" s="685"/>
      <c r="G5" s="685"/>
      <c r="H5" s="685"/>
      <c r="I5" s="685"/>
      <c r="J5" s="685"/>
      <c r="K5" s="685"/>
      <c r="L5" s="686"/>
      <c r="M5" s="684" t="s">
        <v>14</v>
      </c>
      <c r="N5" s="685"/>
      <c r="O5" s="685"/>
      <c r="P5" s="685"/>
      <c r="Q5" s="685"/>
      <c r="R5" s="685"/>
      <c r="S5" s="685"/>
      <c r="T5" s="685"/>
      <c r="U5" s="685"/>
      <c r="V5" s="685"/>
      <c r="W5" s="686"/>
      <c r="X5" s="350"/>
      <c r="Y5" s="680"/>
    </row>
    <row r="6" spans="1:26" ht="39.75" customHeight="1" x14ac:dyDescent="0.4">
      <c r="A6" s="691"/>
      <c r="B6" s="693"/>
      <c r="C6" s="41" t="s">
        <v>24</v>
      </c>
      <c r="D6" s="682" t="s">
        <v>26</v>
      </c>
      <c r="E6" s="682"/>
      <c r="F6" s="682"/>
      <c r="G6" s="682"/>
      <c r="H6" s="682"/>
      <c r="I6" s="682"/>
      <c r="J6" s="327"/>
      <c r="K6" s="682"/>
      <c r="L6" s="327"/>
      <c r="M6" s="682" t="s">
        <v>25</v>
      </c>
      <c r="N6" s="682"/>
      <c r="O6" s="682"/>
      <c r="P6" s="682"/>
      <c r="Q6" s="682"/>
      <c r="R6" s="682"/>
      <c r="S6" s="682"/>
      <c r="T6" s="682"/>
      <c r="U6" s="682"/>
      <c r="V6" s="682" t="s">
        <v>28</v>
      </c>
      <c r="W6" s="682"/>
      <c r="X6" s="689" t="s">
        <v>29</v>
      </c>
      <c r="Y6" s="681"/>
    </row>
    <row r="7" spans="1:26" ht="18" customHeight="1" x14ac:dyDescent="0.4">
      <c r="A7" s="691"/>
      <c r="B7" s="693"/>
      <c r="C7" s="42" t="s">
        <v>30</v>
      </c>
      <c r="D7" s="683"/>
      <c r="E7" s="683"/>
      <c r="F7" s="683"/>
      <c r="G7" s="683"/>
      <c r="H7" s="683"/>
      <c r="I7" s="683"/>
      <c r="J7" s="325"/>
      <c r="K7" s="683"/>
      <c r="L7" s="325"/>
      <c r="M7" s="683"/>
      <c r="N7" s="683"/>
      <c r="O7" s="683"/>
      <c r="P7" s="683"/>
      <c r="Q7" s="683"/>
      <c r="R7" s="683"/>
      <c r="S7" s="683"/>
      <c r="T7" s="683"/>
      <c r="U7" s="683"/>
      <c r="V7" s="683"/>
      <c r="W7" s="683"/>
      <c r="X7" s="683"/>
      <c r="Y7" s="681"/>
    </row>
    <row r="8" spans="1:26" ht="203.25" customHeight="1" thickBot="1" x14ac:dyDescent="0.45">
      <c r="A8" s="43"/>
      <c r="B8" s="693"/>
      <c r="C8" s="44"/>
      <c r="D8" s="404" t="s">
        <v>404</v>
      </c>
      <c r="E8" s="404" t="s">
        <v>405</v>
      </c>
      <c r="F8" s="404" t="s">
        <v>406</v>
      </c>
      <c r="G8" s="404" t="s">
        <v>421</v>
      </c>
      <c r="H8" s="404" t="s">
        <v>410</v>
      </c>
      <c r="I8" s="404" t="s">
        <v>412</v>
      </c>
      <c r="J8" s="404" t="s">
        <v>413</v>
      </c>
      <c r="K8" s="404" t="s">
        <v>417</v>
      </c>
      <c r="L8" s="404" t="s">
        <v>454</v>
      </c>
      <c r="M8" s="404" t="s">
        <v>418</v>
      </c>
      <c r="N8" s="404"/>
      <c r="O8" s="404" t="s">
        <v>414</v>
      </c>
      <c r="P8" s="404" t="s">
        <v>411</v>
      </c>
      <c r="Q8" s="404"/>
      <c r="R8" s="404" t="s">
        <v>407</v>
      </c>
      <c r="S8" s="404" t="s">
        <v>408</v>
      </c>
      <c r="T8" s="404" t="s">
        <v>333</v>
      </c>
      <c r="U8" s="404" t="s">
        <v>409</v>
      </c>
      <c r="V8" s="404"/>
      <c r="W8" s="404"/>
      <c r="X8" s="45"/>
      <c r="Y8" s="46"/>
      <c r="Z8" s="1"/>
    </row>
    <row r="9" spans="1:26" ht="22.15" x14ac:dyDescent="0.55000000000000004">
      <c r="A9" s="699"/>
      <c r="B9" s="361" t="s">
        <v>386</v>
      </c>
      <c r="C9" s="357">
        <v>9</v>
      </c>
      <c r="D9" s="15">
        <v>9</v>
      </c>
      <c r="E9" s="15"/>
      <c r="F9" s="15">
        <v>9</v>
      </c>
      <c r="G9" s="15"/>
      <c r="H9" s="15"/>
      <c r="I9" s="15">
        <v>3</v>
      </c>
      <c r="J9" s="15">
        <v>9</v>
      </c>
      <c r="K9" s="15">
        <v>3</v>
      </c>
      <c r="L9" s="15"/>
      <c r="M9" s="15"/>
      <c r="N9" s="15"/>
      <c r="O9" s="15">
        <v>9</v>
      </c>
      <c r="P9" s="15"/>
      <c r="Q9" s="15"/>
      <c r="R9" s="15">
        <v>3</v>
      </c>
      <c r="S9" s="15">
        <v>1</v>
      </c>
      <c r="T9" s="15">
        <v>3</v>
      </c>
      <c r="U9" s="15">
        <v>3</v>
      </c>
      <c r="V9" s="15"/>
      <c r="W9" s="15"/>
      <c r="X9" s="257">
        <f t="shared" ref="X9:X35" si="0">SUM(D9:W9)</f>
        <v>52</v>
      </c>
      <c r="Y9" s="405">
        <f t="shared" ref="Y9:Y35" si="1">+X9*C9</f>
        <v>468</v>
      </c>
      <c r="Z9" s="361" t="s">
        <v>386</v>
      </c>
    </row>
    <row r="10" spans="1:26" ht="22.15" x14ac:dyDescent="0.55000000000000004">
      <c r="A10" s="699"/>
      <c r="B10" s="361" t="s">
        <v>387</v>
      </c>
      <c r="C10" s="358">
        <v>3</v>
      </c>
      <c r="D10" s="15">
        <v>9</v>
      </c>
      <c r="E10" s="15"/>
      <c r="F10" s="15">
        <v>9</v>
      </c>
      <c r="G10" s="15"/>
      <c r="H10" s="15"/>
      <c r="I10" s="15">
        <v>3</v>
      </c>
      <c r="J10" s="15">
        <v>9</v>
      </c>
      <c r="K10" s="15">
        <v>3</v>
      </c>
      <c r="L10" s="15"/>
      <c r="M10" s="15"/>
      <c r="N10" s="15"/>
      <c r="O10" s="15">
        <v>9</v>
      </c>
      <c r="P10" s="15"/>
      <c r="Q10" s="15"/>
      <c r="R10" s="15">
        <v>3</v>
      </c>
      <c r="S10" s="15">
        <v>1</v>
      </c>
      <c r="T10" s="15">
        <v>3</v>
      </c>
      <c r="U10" s="15">
        <v>3</v>
      </c>
      <c r="V10" s="15"/>
      <c r="W10" s="15"/>
      <c r="X10" s="257">
        <f t="shared" si="0"/>
        <v>52</v>
      </c>
      <c r="Y10" s="405">
        <f t="shared" si="1"/>
        <v>156</v>
      </c>
    </row>
    <row r="11" spans="1:26" ht="22.15" x14ac:dyDescent="0.55000000000000004">
      <c r="A11" s="699"/>
      <c r="B11" s="361" t="s">
        <v>388</v>
      </c>
      <c r="C11" s="358">
        <v>3</v>
      </c>
      <c r="D11" s="15">
        <v>9</v>
      </c>
      <c r="E11" s="15"/>
      <c r="F11" s="15">
        <v>9</v>
      </c>
      <c r="G11" s="15"/>
      <c r="H11" s="15"/>
      <c r="I11" s="15">
        <v>3</v>
      </c>
      <c r="J11" s="15">
        <v>9</v>
      </c>
      <c r="K11" s="15">
        <v>3</v>
      </c>
      <c r="L11" s="15"/>
      <c r="M11" s="15"/>
      <c r="N11" s="15"/>
      <c r="O11" s="15">
        <v>9</v>
      </c>
      <c r="P11" s="15"/>
      <c r="Q11" s="15"/>
      <c r="R11" s="15">
        <v>3</v>
      </c>
      <c r="S11" s="15">
        <v>1</v>
      </c>
      <c r="T11" s="15">
        <v>3</v>
      </c>
      <c r="U11" s="15">
        <v>3</v>
      </c>
      <c r="V11" s="15"/>
      <c r="W11" s="15"/>
      <c r="X11" s="257">
        <f t="shared" si="0"/>
        <v>52</v>
      </c>
      <c r="Y11" s="405">
        <f t="shared" si="1"/>
        <v>156</v>
      </c>
    </row>
    <row r="12" spans="1:26" ht="22.15" x14ac:dyDescent="0.55000000000000004">
      <c r="A12" s="699"/>
      <c r="B12" s="361" t="s">
        <v>389</v>
      </c>
      <c r="C12" s="358">
        <v>9</v>
      </c>
      <c r="D12" s="15"/>
      <c r="E12" s="15">
        <v>9</v>
      </c>
      <c r="F12" s="15"/>
      <c r="G12" s="15">
        <v>9</v>
      </c>
      <c r="H12" s="15"/>
      <c r="I12" s="15"/>
      <c r="J12" s="15"/>
      <c r="K12" s="15"/>
      <c r="L12" s="15">
        <v>9</v>
      </c>
      <c r="M12" s="15">
        <v>9</v>
      </c>
      <c r="N12" s="15"/>
      <c r="O12" s="15">
        <v>3</v>
      </c>
      <c r="P12" s="15"/>
      <c r="Q12" s="15"/>
      <c r="R12" s="15"/>
      <c r="S12" s="15"/>
      <c r="T12" s="15"/>
      <c r="U12" s="15"/>
      <c r="V12" s="15"/>
      <c r="W12" s="15"/>
      <c r="X12" s="257">
        <f t="shared" si="0"/>
        <v>39</v>
      </c>
      <c r="Y12" s="405">
        <f t="shared" si="1"/>
        <v>351</v>
      </c>
      <c r="Z12" s="361" t="s">
        <v>389</v>
      </c>
    </row>
    <row r="13" spans="1:26" ht="22.15" x14ac:dyDescent="0.55000000000000004">
      <c r="A13" s="699"/>
      <c r="B13" s="361" t="s">
        <v>390</v>
      </c>
      <c r="C13" s="358">
        <v>3</v>
      </c>
      <c r="D13" s="15">
        <v>9</v>
      </c>
      <c r="E13" s="15"/>
      <c r="F13" s="15">
        <v>9</v>
      </c>
      <c r="G13" s="15"/>
      <c r="H13" s="15"/>
      <c r="I13" s="15">
        <v>3</v>
      </c>
      <c r="J13" s="15">
        <v>9</v>
      </c>
      <c r="K13" s="15">
        <v>3</v>
      </c>
      <c r="L13" s="15"/>
      <c r="M13" s="15"/>
      <c r="N13" s="15"/>
      <c r="O13" s="15">
        <v>9</v>
      </c>
      <c r="P13" s="15"/>
      <c r="Q13" s="15"/>
      <c r="R13" s="15">
        <v>3</v>
      </c>
      <c r="S13" s="15">
        <v>1</v>
      </c>
      <c r="T13" s="15">
        <v>3</v>
      </c>
      <c r="U13" s="15">
        <v>3</v>
      </c>
      <c r="V13" s="15"/>
      <c r="W13" s="15"/>
      <c r="X13" s="257">
        <f t="shared" si="0"/>
        <v>52</v>
      </c>
      <c r="Y13" s="405">
        <f t="shared" si="1"/>
        <v>156</v>
      </c>
    </row>
    <row r="14" spans="1:26" ht="22.15" x14ac:dyDescent="0.55000000000000004">
      <c r="A14" s="699"/>
      <c r="B14" s="361" t="s">
        <v>391</v>
      </c>
      <c r="C14" s="358">
        <v>3</v>
      </c>
      <c r="D14" s="15">
        <v>9</v>
      </c>
      <c r="E14" s="15"/>
      <c r="F14" s="15">
        <v>9</v>
      </c>
      <c r="G14" s="15"/>
      <c r="H14" s="15"/>
      <c r="I14" s="15">
        <v>3</v>
      </c>
      <c r="J14" s="15">
        <v>9</v>
      </c>
      <c r="K14" s="15">
        <v>3</v>
      </c>
      <c r="L14" s="15"/>
      <c r="M14" s="15"/>
      <c r="N14" s="15"/>
      <c r="O14" s="15">
        <v>9</v>
      </c>
      <c r="P14" s="15"/>
      <c r="Q14" s="15"/>
      <c r="R14" s="15">
        <v>3</v>
      </c>
      <c r="S14" s="15">
        <v>1</v>
      </c>
      <c r="T14" s="15">
        <v>3</v>
      </c>
      <c r="U14" s="15">
        <v>3</v>
      </c>
      <c r="V14" s="15"/>
      <c r="W14" s="15"/>
      <c r="X14" s="257">
        <f t="shared" si="0"/>
        <v>52</v>
      </c>
      <c r="Y14" s="405">
        <f t="shared" si="1"/>
        <v>156</v>
      </c>
    </row>
    <row r="15" spans="1:26" ht="22.15" x14ac:dyDescent="0.55000000000000004">
      <c r="A15" s="699"/>
      <c r="B15" s="361" t="s">
        <v>392</v>
      </c>
      <c r="C15" s="358">
        <v>3</v>
      </c>
      <c r="D15" s="15">
        <v>9</v>
      </c>
      <c r="E15" s="15"/>
      <c r="F15" s="15">
        <v>9</v>
      </c>
      <c r="G15" s="15"/>
      <c r="H15" s="15"/>
      <c r="I15" s="15">
        <v>3</v>
      </c>
      <c r="J15" s="15">
        <v>9</v>
      </c>
      <c r="K15" s="15">
        <v>3</v>
      </c>
      <c r="L15" s="15"/>
      <c r="M15" s="15"/>
      <c r="N15" s="15"/>
      <c r="O15" s="15">
        <v>9</v>
      </c>
      <c r="P15" s="15"/>
      <c r="Q15" s="15"/>
      <c r="R15" s="15">
        <v>3</v>
      </c>
      <c r="S15" s="15">
        <v>1</v>
      </c>
      <c r="T15" s="15">
        <v>3</v>
      </c>
      <c r="U15" s="15">
        <v>3</v>
      </c>
      <c r="V15" s="15"/>
      <c r="W15" s="15"/>
      <c r="X15" s="257">
        <f t="shared" si="0"/>
        <v>52</v>
      </c>
      <c r="Y15" s="405">
        <f t="shared" si="1"/>
        <v>156</v>
      </c>
    </row>
    <row r="16" spans="1:26" ht="22.15" x14ac:dyDescent="0.55000000000000004">
      <c r="A16" s="699"/>
      <c r="B16" s="361" t="s">
        <v>393</v>
      </c>
      <c r="C16" s="358">
        <v>3</v>
      </c>
      <c r="D16" s="15">
        <v>9</v>
      </c>
      <c r="E16" s="15"/>
      <c r="F16" s="15">
        <v>9</v>
      </c>
      <c r="G16" s="15"/>
      <c r="H16" s="15"/>
      <c r="I16" s="15">
        <v>3</v>
      </c>
      <c r="J16" s="15">
        <v>9</v>
      </c>
      <c r="K16" s="15">
        <v>3</v>
      </c>
      <c r="L16" s="15"/>
      <c r="M16" s="15"/>
      <c r="N16" s="15"/>
      <c r="O16" s="15">
        <v>9</v>
      </c>
      <c r="P16" s="15"/>
      <c r="Q16" s="15"/>
      <c r="R16" s="15">
        <v>3</v>
      </c>
      <c r="S16" s="15">
        <v>1</v>
      </c>
      <c r="T16" s="15">
        <v>3</v>
      </c>
      <c r="U16" s="15">
        <v>3</v>
      </c>
      <c r="V16" s="15"/>
      <c r="W16" s="15"/>
      <c r="X16" s="257">
        <f t="shared" si="0"/>
        <v>52</v>
      </c>
      <c r="Y16" s="405">
        <f t="shared" si="1"/>
        <v>156</v>
      </c>
    </row>
    <row r="17" spans="1:26" ht="22.15" x14ac:dyDescent="0.55000000000000004">
      <c r="A17" s="699"/>
      <c r="B17" s="361" t="s">
        <v>456</v>
      </c>
      <c r="C17" s="358">
        <v>3</v>
      </c>
      <c r="D17" s="15">
        <v>9</v>
      </c>
      <c r="E17" s="15"/>
      <c r="F17" s="15">
        <v>9</v>
      </c>
      <c r="G17" s="15"/>
      <c r="H17" s="15"/>
      <c r="I17" s="15">
        <v>3</v>
      </c>
      <c r="J17" s="15">
        <v>9</v>
      </c>
      <c r="K17" s="15">
        <v>3</v>
      </c>
      <c r="L17" s="15"/>
      <c r="M17" s="15"/>
      <c r="N17" s="15"/>
      <c r="O17" s="15">
        <v>9</v>
      </c>
      <c r="P17" s="15"/>
      <c r="Q17" s="15"/>
      <c r="R17" s="15">
        <v>3</v>
      </c>
      <c r="S17" s="15">
        <v>1</v>
      </c>
      <c r="T17" s="15">
        <v>3</v>
      </c>
      <c r="U17" s="15">
        <v>3</v>
      </c>
      <c r="V17" s="15"/>
      <c r="W17" s="15"/>
      <c r="X17" s="257">
        <f t="shared" si="0"/>
        <v>52</v>
      </c>
      <c r="Y17" s="405">
        <f t="shared" si="1"/>
        <v>156</v>
      </c>
    </row>
    <row r="18" spans="1:26" ht="22.15" x14ac:dyDescent="0.55000000000000004">
      <c r="A18" s="699"/>
      <c r="B18" s="361" t="s">
        <v>394</v>
      </c>
      <c r="C18" s="358">
        <v>3</v>
      </c>
      <c r="D18" s="15">
        <v>9</v>
      </c>
      <c r="E18" s="15"/>
      <c r="F18" s="15">
        <v>9</v>
      </c>
      <c r="G18" s="15"/>
      <c r="H18" s="15"/>
      <c r="I18" s="15">
        <v>3</v>
      </c>
      <c r="J18" s="15">
        <v>9</v>
      </c>
      <c r="K18" s="15">
        <v>3</v>
      </c>
      <c r="L18" s="15"/>
      <c r="M18" s="15"/>
      <c r="N18" s="15"/>
      <c r="O18" s="15">
        <v>9</v>
      </c>
      <c r="P18" s="15"/>
      <c r="Q18" s="15"/>
      <c r="R18" s="15">
        <v>3</v>
      </c>
      <c r="S18" s="15">
        <v>1</v>
      </c>
      <c r="T18" s="15">
        <v>3</v>
      </c>
      <c r="U18" s="15">
        <v>3</v>
      </c>
      <c r="V18" s="15"/>
      <c r="W18" s="15"/>
      <c r="X18" s="257">
        <f t="shared" si="0"/>
        <v>52</v>
      </c>
      <c r="Y18" s="405">
        <f t="shared" si="1"/>
        <v>156</v>
      </c>
    </row>
    <row r="19" spans="1:26" ht="22.15" x14ac:dyDescent="0.55000000000000004">
      <c r="A19" s="699"/>
      <c r="B19" s="361" t="s">
        <v>395</v>
      </c>
      <c r="C19" s="358">
        <v>3</v>
      </c>
      <c r="D19" s="15">
        <v>9</v>
      </c>
      <c r="E19" s="15"/>
      <c r="F19" s="15">
        <v>9</v>
      </c>
      <c r="G19" s="15"/>
      <c r="H19" s="15"/>
      <c r="I19" s="15">
        <v>3</v>
      </c>
      <c r="J19" s="15">
        <v>9</v>
      </c>
      <c r="K19" s="15">
        <v>3</v>
      </c>
      <c r="L19" s="15"/>
      <c r="M19" s="15"/>
      <c r="N19" s="15"/>
      <c r="O19" s="15">
        <v>9</v>
      </c>
      <c r="P19" s="15"/>
      <c r="Q19" s="15"/>
      <c r="R19" s="15">
        <v>3</v>
      </c>
      <c r="S19" s="15">
        <v>1</v>
      </c>
      <c r="T19" s="15">
        <v>3</v>
      </c>
      <c r="U19" s="15">
        <v>3</v>
      </c>
      <c r="V19" s="15"/>
      <c r="W19" s="15"/>
      <c r="X19" s="257">
        <f t="shared" si="0"/>
        <v>52</v>
      </c>
      <c r="Y19" s="405">
        <f t="shared" si="1"/>
        <v>156</v>
      </c>
    </row>
    <row r="20" spans="1:26" ht="22.15" x14ac:dyDescent="0.55000000000000004">
      <c r="A20" s="699"/>
      <c r="B20" s="361" t="s">
        <v>396</v>
      </c>
      <c r="C20" s="358">
        <v>3</v>
      </c>
      <c r="D20" s="15">
        <v>9</v>
      </c>
      <c r="E20" s="15"/>
      <c r="F20" s="15">
        <v>9</v>
      </c>
      <c r="G20" s="15"/>
      <c r="H20" s="15"/>
      <c r="I20" s="15">
        <v>3</v>
      </c>
      <c r="J20" s="15">
        <v>9</v>
      </c>
      <c r="K20" s="15">
        <v>3</v>
      </c>
      <c r="L20" s="15"/>
      <c r="M20" s="15"/>
      <c r="N20" s="15"/>
      <c r="O20" s="15">
        <v>9</v>
      </c>
      <c r="P20" s="15"/>
      <c r="Q20" s="15"/>
      <c r="R20" s="15">
        <v>3</v>
      </c>
      <c r="S20" s="15">
        <v>1</v>
      </c>
      <c r="T20" s="15">
        <v>3</v>
      </c>
      <c r="U20" s="15">
        <v>3</v>
      </c>
      <c r="V20" s="15"/>
      <c r="W20" s="15"/>
      <c r="X20" s="257">
        <f t="shared" si="0"/>
        <v>52</v>
      </c>
      <c r="Y20" s="405">
        <f t="shared" si="1"/>
        <v>156</v>
      </c>
    </row>
    <row r="21" spans="1:26" ht="22.15" x14ac:dyDescent="0.55000000000000004">
      <c r="A21" s="699"/>
      <c r="B21" s="361" t="s">
        <v>457</v>
      </c>
      <c r="C21" s="358">
        <v>3</v>
      </c>
      <c r="D21" s="15">
        <v>9</v>
      </c>
      <c r="E21" s="15"/>
      <c r="F21" s="15">
        <v>9</v>
      </c>
      <c r="G21" s="15"/>
      <c r="H21" s="15"/>
      <c r="I21" s="15">
        <v>3</v>
      </c>
      <c r="J21" s="15">
        <v>9</v>
      </c>
      <c r="K21" s="15">
        <v>3</v>
      </c>
      <c r="L21" s="15"/>
      <c r="M21" s="15"/>
      <c r="N21" s="15"/>
      <c r="O21" s="15">
        <v>9</v>
      </c>
      <c r="P21" s="15"/>
      <c r="Q21" s="15"/>
      <c r="R21" s="15">
        <v>3</v>
      </c>
      <c r="S21" s="15">
        <v>1</v>
      </c>
      <c r="T21" s="15">
        <v>3</v>
      </c>
      <c r="U21" s="15">
        <v>3</v>
      </c>
      <c r="V21" s="15"/>
      <c r="W21" s="15"/>
      <c r="X21" s="257">
        <f t="shared" si="0"/>
        <v>52</v>
      </c>
      <c r="Y21" s="405">
        <f t="shared" si="1"/>
        <v>156</v>
      </c>
    </row>
    <row r="22" spans="1:26" ht="22.15" x14ac:dyDescent="0.55000000000000004">
      <c r="A22" s="699"/>
      <c r="B22" s="361" t="s">
        <v>397</v>
      </c>
      <c r="C22" s="358">
        <v>9</v>
      </c>
      <c r="D22" s="15">
        <v>9</v>
      </c>
      <c r="E22" s="15"/>
      <c r="F22" s="15">
        <v>9</v>
      </c>
      <c r="G22" s="15"/>
      <c r="H22" s="15"/>
      <c r="I22" s="15">
        <v>3</v>
      </c>
      <c r="J22" s="15">
        <v>9</v>
      </c>
      <c r="K22" s="15">
        <v>3</v>
      </c>
      <c r="L22" s="15"/>
      <c r="M22" s="15"/>
      <c r="N22" s="15"/>
      <c r="O22" s="15">
        <v>9</v>
      </c>
      <c r="P22" s="15"/>
      <c r="Q22" s="15"/>
      <c r="R22" s="15">
        <v>3</v>
      </c>
      <c r="S22" s="15">
        <v>1</v>
      </c>
      <c r="T22" s="15">
        <v>3</v>
      </c>
      <c r="U22" s="15">
        <v>3</v>
      </c>
      <c r="V22" s="15"/>
      <c r="W22" s="15"/>
      <c r="X22" s="257">
        <f t="shared" si="0"/>
        <v>52</v>
      </c>
      <c r="Y22" s="405">
        <f t="shared" si="1"/>
        <v>468</v>
      </c>
      <c r="Z22" s="361" t="s">
        <v>397</v>
      </c>
    </row>
    <row r="23" spans="1:26" ht="22.15" x14ac:dyDescent="0.55000000000000004">
      <c r="A23" s="699"/>
      <c r="B23" s="361" t="s">
        <v>458</v>
      </c>
      <c r="C23" s="358">
        <v>9</v>
      </c>
      <c r="D23" s="15">
        <v>9</v>
      </c>
      <c r="E23" s="15"/>
      <c r="F23" s="15">
        <v>9</v>
      </c>
      <c r="G23" s="15"/>
      <c r="H23" s="15"/>
      <c r="I23" s="15">
        <v>3</v>
      </c>
      <c r="J23" s="15">
        <v>9</v>
      </c>
      <c r="K23" s="15">
        <v>3</v>
      </c>
      <c r="L23" s="15"/>
      <c r="M23" s="15"/>
      <c r="N23" s="15"/>
      <c r="O23" s="15">
        <v>9</v>
      </c>
      <c r="P23" s="15"/>
      <c r="Q23" s="15"/>
      <c r="R23" s="15">
        <v>3</v>
      </c>
      <c r="S23" s="15">
        <v>1</v>
      </c>
      <c r="T23" s="15">
        <v>3</v>
      </c>
      <c r="U23" s="15">
        <v>3</v>
      </c>
      <c r="V23" s="15"/>
      <c r="W23" s="15"/>
      <c r="X23" s="257">
        <f t="shared" si="0"/>
        <v>52</v>
      </c>
      <c r="Y23" s="405">
        <f t="shared" si="1"/>
        <v>468</v>
      </c>
      <c r="Z23" s="361" t="s">
        <v>458</v>
      </c>
    </row>
    <row r="24" spans="1:26" ht="22.15" x14ac:dyDescent="0.55000000000000004">
      <c r="A24" s="699"/>
      <c r="B24" s="361" t="s">
        <v>459</v>
      </c>
      <c r="C24" s="358">
        <v>9</v>
      </c>
      <c r="D24" s="15">
        <v>9</v>
      </c>
      <c r="E24" s="15"/>
      <c r="F24" s="15">
        <v>9</v>
      </c>
      <c r="G24" s="15"/>
      <c r="H24" s="15"/>
      <c r="I24" s="15">
        <v>3</v>
      </c>
      <c r="J24" s="15">
        <v>9</v>
      </c>
      <c r="K24" s="15">
        <v>3</v>
      </c>
      <c r="L24" s="15"/>
      <c r="M24" s="15"/>
      <c r="N24" s="15"/>
      <c r="O24" s="15">
        <v>9</v>
      </c>
      <c r="P24" s="15"/>
      <c r="Q24" s="15"/>
      <c r="R24" s="15">
        <v>3</v>
      </c>
      <c r="S24" s="15">
        <v>1</v>
      </c>
      <c r="T24" s="15">
        <v>3</v>
      </c>
      <c r="U24" s="15">
        <v>3</v>
      </c>
      <c r="V24" s="15"/>
      <c r="W24" s="15"/>
      <c r="X24" s="257">
        <f t="shared" si="0"/>
        <v>52</v>
      </c>
      <c r="Y24" s="405">
        <f t="shared" si="1"/>
        <v>468</v>
      </c>
      <c r="Z24" s="361" t="s">
        <v>459</v>
      </c>
    </row>
    <row r="25" spans="1:26" ht="22.15" x14ac:dyDescent="0.55000000000000004">
      <c r="A25" s="699"/>
      <c r="B25" s="361" t="s">
        <v>398</v>
      </c>
      <c r="C25" s="358">
        <v>9</v>
      </c>
      <c r="D25" s="15">
        <v>9</v>
      </c>
      <c r="E25" s="15"/>
      <c r="F25" s="15">
        <v>9</v>
      </c>
      <c r="G25" s="15"/>
      <c r="H25" s="15"/>
      <c r="I25" s="15">
        <v>3</v>
      </c>
      <c r="J25" s="15">
        <v>9</v>
      </c>
      <c r="K25" s="15">
        <v>3</v>
      </c>
      <c r="L25" s="15"/>
      <c r="M25" s="15"/>
      <c r="N25" s="15"/>
      <c r="O25" s="15">
        <v>9</v>
      </c>
      <c r="P25" s="15"/>
      <c r="Q25" s="15"/>
      <c r="R25" s="15">
        <v>3</v>
      </c>
      <c r="S25" s="15">
        <v>1</v>
      </c>
      <c r="T25" s="15">
        <v>3</v>
      </c>
      <c r="U25" s="15">
        <v>3</v>
      </c>
      <c r="V25" s="15"/>
      <c r="W25" s="15"/>
      <c r="X25" s="257">
        <f t="shared" si="0"/>
        <v>52</v>
      </c>
      <c r="Y25" s="405">
        <f t="shared" si="1"/>
        <v>468</v>
      </c>
      <c r="Z25" s="361" t="s">
        <v>398</v>
      </c>
    </row>
    <row r="26" spans="1:26" ht="22.15" x14ac:dyDescent="0.55000000000000004">
      <c r="A26" s="699"/>
      <c r="B26" s="361" t="s">
        <v>455</v>
      </c>
      <c r="C26" s="358">
        <v>3</v>
      </c>
      <c r="D26" s="15">
        <v>9</v>
      </c>
      <c r="E26" s="15"/>
      <c r="F26" s="15">
        <v>9</v>
      </c>
      <c r="G26" s="15"/>
      <c r="H26" s="15"/>
      <c r="I26" s="15">
        <v>3</v>
      </c>
      <c r="J26" s="15">
        <v>9</v>
      </c>
      <c r="K26" s="15">
        <v>3</v>
      </c>
      <c r="L26" s="15"/>
      <c r="M26" s="15"/>
      <c r="N26" s="15"/>
      <c r="O26" s="15">
        <v>9</v>
      </c>
      <c r="P26" s="15"/>
      <c r="Q26" s="15"/>
      <c r="R26" s="15">
        <v>3</v>
      </c>
      <c r="S26" s="15">
        <v>1</v>
      </c>
      <c r="T26" s="15">
        <v>3</v>
      </c>
      <c r="U26" s="15">
        <v>3</v>
      </c>
      <c r="V26" s="15"/>
      <c r="W26" s="15"/>
      <c r="X26" s="257">
        <f t="shared" si="0"/>
        <v>52</v>
      </c>
      <c r="Y26" s="405">
        <f t="shared" si="1"/>
        <v>156</v>
      </c>
    </row>
    <row r="27" spans="1:26" ht="22.15" x14ac:dyDescent="0.55000000000000004">
      <c r="A27" s="699"/>
      <c r="B27" s="361" t="s">
        <v>399</v>
      </c>
      <c r="C27" s="358">
        <v>9</v>
      </c>
      <c r="D27" s="15">
        <v>9</v>
      </c>
      <c r="E27" s="15"/>
      <c r="F27" s="15">
        <v>9</v>
      </c>
      <c r="G27" s="15"/>
      <c r="H27" s="15"/>
      <c r="I27" s="15">
        <v>3</v>
      </c>
      <c r="J27" s="15">
        <v>9</v>
      </c>
      <c r="K27" s="15">
        <v>3</v>
      </c>
      <c r="L27" s="15"/>
      <c r="M27" s="15"/>
      <c r="N27" s="15"/>
      <c r="O27" s="15">
        <v>9</v>
      </c>
      <c r="P27" s="15"/>
      <c r="Q27" s="15"/>
      <c r="R27" s="15">
        <v>3</v>
      </c>
      <c r="S27" s="15">
        <v>1</v>
      </c>
      <c r="T27" s="15">
        <v>3</v>
      </c>
      <c r="U27" s="15">
        <v>3</v>
      </c>
      <c r="V27" s="15"/>
      <c r="W27" s="15"/>
      <c r="X27" s="257">
        <f t="shared" si="0"/>
        <v>52</v>
      </c>
      <c r="Y27" s="405">
        <f t="shared" si="1"/>
        <v>468</v>
      </c>
      <c r="Z27" s="361" t="s">
        <v>399</v>
      </c>
    </row>
    <row r="28" spans="1:26" ht="22.15" x14ac:dyDescent="0.55000000000000004">
      <c r="A28" s="699"/>
      <c r="B28" s="361" t="s">
        <v>400</v>
      </c>
      <c r="C28" s="358">
        <v>9</v>
      </c>
      <c r="D28" s="15">
        <v>9</v>
      </c>
      <c r="E28" s="15"/>
      <c r="F28" s="15">
        <v>9</v>
      </c>
      <c r="G28" s="15"/>
      <c r="H28" s="15"/>
      <c r="I28" s="15">
        <v>3</v>
      </c>
      <c r="J28" s="15">
        <v>9</v>
      </c>
      <c r="K28" s="15">
        <v>3</v>
      </c>
      <c r="L28" s="15"/>
      <c r="M28" s="15"/>
      <c r="N28" s="15"/>
      <c r="O28" s="15">
        <v>9</v>
      </c>
      <c r="P28" s="15"/>
      <c r="Q28" s="15"/>
      <c r="R28" s="15">
        <v>3</v>
      </c>
      <c r="S28" s="15">
        <v>1</v>
      </c>
      <c r="T28" s="15">
        <v>3</v>
      </c>
      <c r="U28" s="15">
        <v>3</v>
      </c>
      <c r="V28" s="15"/>
      <c r="W28" s="15"/>
      <c r="X28" s="257">
        <f t="shared" si="0"/>
        <v>52</v>
      </c>
      <c r="Y28" s="405">
        <f t="shared" si="1"/>
        <v>468</v>
      </c>
      <c r="Z28" s="361" t="s">
        <v>400</v>
      </c>
    </row>
    <row r="29" spans="1:26" ht="22.15" x14ac:dyDescent="0.55000000000000004">
      <c r="A29" s="699"/>
      <c r="B29" s="361" t="s">
        <v>401</v>
      </c>
      <c r="C29" s="358">
        <v>9</v>
      </c>
      <c r="D29" s="15">
        <v>9</v>
      </c>
      <c r="E29" s="15"/>
      <c r="F29" s="15">
        <v>9</v>
      </c>
      <c r="G29" s="15"/>
      <c r="H29" s="15"/>
      <c r="I29" s="15">
        <v>3</v>
      </c>
      <c r="J29" s="15">
        <v>9</v>
      </c>
      <c r="K29" s="15">
        <v>3</v>
      </c>
      <c r="L29" s="15"/>
      <c r="M29" s="15"/>
      <c r="N29" s="15"/>
      <c r="O29" s="15">
        <v>9</v>
      </c>
      <c r="P29" s="15"/>
      <c r="Q29" s="15"/>
      <c r="R29" s="15">
        <v>3</v>
      </c>
      <c r="S29" s="15">
        <v>1</v>
      </c>
      <c r="T29" s="15">
        <v>3</v>
      </c>
      <c r="U29" s="15">
        <v>3</v>
      </c>
      <c r="V29" s="15"/>
      <c r="W29" s="15"/>
      <c r="X29" s="257">
        <f t="shared" si="0"/>
        <v>52</v>
      </c>
      <c r="Y29" s="405">
        <f t="shared" si="1"/>
        <v>468</v>
      </c>
      <c r="Z29" s="361" t="s">
        <v>401</v>
      </c>
    </row>
    <row r="30" spans="1:26" ht="22.15" x14ac:dyDescent="0.55000000000000004">
      <c r="A30" s="699"/>
      <c r="B30" s="361" t="s">
        <v>423</v>
      </c>
      <c r="C30" s="358">
        <v>3</v>
      </c>
      <c r="D30" s="15"/>
      <c r="E30" s="15">
        <v>9</v>
      </c>
      <c r="F30" s="15"/>
      <c r="G30" s="15">
        <v>9</v>
      </c>
      <c r="H30" s="15">
        <v>3</v>
      </c>
      <c r="I30" s="15">
        <v>3</v>
      </c>
      <c r="J30" s="15"/>
      <c r="K30" s="15">
        <v>9</v>
      </c>
      <c r="L30" s="15"/>
      <c r="M30" s="15"/>
      <c r="N30" s="15"/>
      <c r="O30" s="15">
        <v>3</v>
      </c>
      <c r="P30" s="15"/>
      <c r="Q30" s="15"/>
      <c r="R30" s="15">
        <v>3</v>
      </c>
      <c r="S30" s="15">
        <v>9</v>
      </c>
      <c r="T30" s="15">
        <v>3</v>
      </c>
      <c r="U30" s="15">
        <v>3</v>
      </c>
      <c r="V30" s="15"/>
      <c r="W30" s="15"/>
      <c r="X30" s="257">
        <f t="shared" si="0"/>
        <v>54</v>
      </c>
      <c r="Y30" s="405">
        <f t="shared" si="1"/>
        <v>162</v>
      </c>
    </row>
    <row r="31" spans="1:26" ht="22.15" x14ac:dyDescent="0.55000000000000004">
      <c r="A31" s="699"/>
      <c r="B31" s="361" t="s">
        <v>403</v>
      </c>
      <c r="C31" s="358">
        <v>9</v>
      </c>
      <c r="D31" s="15">
        <v>9</v>
      </c>
      <c r="E31" s="15"/>
      <c r="F31" s="15">
        <v>9</v>
      </c>
      <c r="G31" s="15">
        <v>9</v>
      </c>
      <c r="H31" s="15">
        <v>3</v>
      </c>
      <c r="I31" s="15">
        <v>3</v>
      </c>
      <c r="J31" s="15">
        <v>9</v>
      </c>
      <c r="K31" s="15">
        <v>9</v>
      </c>
      <c r="L31" s="15"/>
      <c r="M31" s="15"/>
      <c r="N31" s="15"/>
      <c r="O31" s="15">
        <v>9</v>
      </c>
      <c r="P31" s="15"/>
      <c r="Q31" s="15"/>
      <c r="R31" s="15">
        <v>3</v>
      </c>
      <c r="S31" s="15">
        <v>9</v>
      </c>
      <c r="T31" s="15">
        <v>9</v>
      </c>
      <c r="U31" s="15">
        <v>9</v>
      </c>
      <c r="V31" s="15"/>
      <c r="W31" s="15"/>
      <c r="X31" s="257">
        <f t="shared" si="0"/>
        <v>90</v>
      </c>
      <c r="Y31" s="405">
        <f t="shared" si="1"/>
        <v>810</v>
      </c>
      <c r="Z31" s="361" t="s">
        <v>403</v>
      </c>
    </row>
    <row r="32" spans="1:26" ht="22.15" x14ac:dyDescent="0.55000000000000004">
      <c r="A32" s="699"/>
      <c r="B32" s="361" t="s">
        <v>415</v>
      </c>
      <c r="C32" s="358">
        <v>9</v>
      </c>
      <c r="D32" s="15"/>
      <c r="E32" s="15">
        <v>9</v>
      </c>
      <c r="F32" s="15"/>
      <c r="G32" s="15">
        <v>9</v>
      </c>
      <c r="H32" s="15">
        <v>3</v>
      </c>
      <c r="I32" s="15">
        <v>3</v>
      </c>
      <c r="J32" s="15"/>
      <c r="K32" s="15">
        <v>9</v>
      </c>
      <c r="L32" s="15"/>
      <c r="M32" s="15"/>
      <c r="N32" s="15"/>
      <c r="O32" s="15">
        <v>3</v>
      </c>
      <c r="P32" s="15"/>
      <c r="Q32" s="15"/>
      <c r="R32" s="15">
        <v>3</v>
      </c>
      <c r="S32" s="15">
        <v>9</v>
      </c>
      <c r="T32" s="15">
        <v>3</v>
      </c>
      <c r="U32" s="15">
        <v>3</v>
      </c>
      <c r="V32" s="15"/>
      <c r="W32" s="15"/>
      <c r="X32" s="257">
        <f t="shared" si="0"/>
        <v>54</v>
      </c>
      <c r="Y32" s="405">
        <f t="shared" si="1"/>
        <v>486</v>
      </c>
      <c r="Z32" s="361" t="s">
        <v>415</v>
      </c>
    </row>
    <row r="33" spans="1:26" ht="22.15" x14ac:dyDescent="0.55000000000000004">
      <c r="A33" s="699"/>
      <c r="B33" s="361" t="s">
        <v>416</v>
      </c>
      <c r="C33" s="358">
        <v>9</v>
      </c>
      <c r="D33" s="15">
        <v>9</v>
      </c>
      <c r="E33" s="15"/>
      <c r="F33" s="15">
        <v>9</v>
      </c>
      <c r="G33" s="15">
        <v>9</v>
      </c>
      <c r="H33" s="15">
        <v>3</v>
      </c>
      <c r="I33" s="15">
        <v>3</v>
      </c>
      <c r="J33" s="15">
        <v>9</v>
      </c>
      <c r="K33" s="15">
        <v>9</v>
      </c>
      <c r="L33" s="15"/>
      <c r="M33" s="15"/>
      <c r="N33" s="15"/>
      <c r="O33" s="15">
        <v>9</v>
      </c>
      <c r="P33" s="15"/>
      <c r="Q33" s="15"/>
      <c r="R33" s="15">
        <v>3</v>
      </c>
      <c r="S33" s="15">
        <v>9</v>
      </c>
      <c r="T33" s="15">
        <v>9</v>
      </c>
      <c r="U33" s="15">
        <v>9</v>
      </c>
      <c r="V33" s="15"/>
      <c r="W33" s="15"/>
      <c r="X33" s="257">
        <f t="shared" si="0"/>
        <v>90</v>
      </c>
      <c r="Y33" s="405">
        <f t="shared" si="1"/>
        <v>810</v>
      </c>
      <c r="Z33" s="361" t="s">
        <v>416</v>
      </c>
    </row>
    <row r="34" spans="1:26" ht="20.25" x14ac:dyDescent="0.55000000000000004">
      <c r="A34" s="699"/>
      <c r="B34" s="361"/>
      <c r="C34" s="359"/>
      <c r="D34" s="15"/>
      <c r="E34" s="15"/>
      <c r="F34" s="15"/>
      <c r="G34" s="15"/>
      <c r="H34" s="15"/>
      <c r="I34" s="15"/>
      <c r="J34" s="15"/>
      <c r="K34" s="15"/>
      <c r="L34" s="15"/>
      <c r="M34" s="15"/>
      <c r="N34" s="15"/>
      <c r="O34" s="15"/>
      <c r="P34" s="15"/>
      <c r="Q34" s="15"/>
      <c r="R34" s="15"/>
      <c r="S34" s="15"/>
      <c r="T34" s="15"/>
      <c r="U34" s="15"/>
      <c r="V34" s="15"/>
      <c r="W34" s="15"/>
      <c r="X34" s="257">
        <f t="shared" si="0"/>
        <v>0</v>
      </c>
      <c r="Y34" s="383">
        <f t="shared" si="1"/>
        <v>0</v>
      </c>
    </row>
    <row r="35" spans="1:26" ht="20.65" thickBot="1" x14ac:dyDescent="0.6">
      <c r="A35" s="699"/>
      <c r="B35" s="362"/>
      <c r="C35" s="359"/>
      <c r="D35" s="15"/>
      <c r="E35" s="15"/>
      <c r="F35" s="15"/>
      <c r="G35" s="15"/>
      <c r="H35" s="15"/>
      <c r="I35" s="15"/>
      <c r="J35" s="15"/>
      <c r="K35" s="15"/>
      <c r="L35" s="15"/>
      <c r="M35" s="15"/>
      <c r="N35" s="15"/>
      <c r="O35" s="15"/>
      <c r="P35" s="15"/>
      <c r="Q35" s="15"/>
      <c r="R35" s="15"/>
      <c r="S35" s="15"/>
      <c r="T35" s="15"/>
      <c r="U35" s="15"/>
      <c r="V35" s="15"/>
      <c r="W35" s="15"/>
      <c r="X35" s="257">
        <f t="shared" si="0"/>
        <v>0</v>
      </c>
      <c r="Y35" s="383">
        <f t="shared" si="1"/>
        <v>0</v>
      </c>
    </row>
    <row r="36" spans="1:26" ht="20.65" thickBot="1" x14ac:dyDescent="0.6">
      <c r="B36" s="48" t="s">
        <v>31</v>
      </c>
      <c r="C36" s="49"/>
      <c r="D36" s="381">
        <f t="shared" ref="D36:W36" si="2">SUMPRODUCT($C9:$C35,D9:D35)</f>
        <v>1134</v>
      </c>
      <c r="E36" s="381">
        <f t="shared" si="2"/>
        <v>189</v>
      </c>
      <c r="F36" s="381">
        <f t="shared" si="2"/>
        <v>1134</v>
      </c>
      <c r="G36" s="381">
        <f t="shared" si="2"/>
        <v>351</v>
      </c>
      <c r="H36" s="381">
        <f t="shared" si="2"/>
        <v>90</v>
      </c>
      <c r="I36" s="381">
        <f t="shared" si="2"/>
        <v>414</v>
      </c>
      <c r="J36" s="381">
        <f t="shared" si="2"/>
        <v>1134</v>
      </c>
      <c r="K36" s="381">
        <f t="shared" si="2"/>
        <v>594</v>
      </c>
      <c r="L36" s="381">
        <f t="shared" si="2"/>
        <v>81</v>
      </c>
      <c r="M36" s="381">
        <f t="shared" si="2"/>
        <v>81</v>
      </c>
      <c r="N36" s="381">
        <f t="shared" si="2"/>
        <v>0</v>
      </c>
      <c r="O36" s="381">
        <f t="shared" si="2"/>
        <v>1197</v>
      </c>
      <c r="P36" s="381">
        <f t="shared" si="2"/>
        <v>0</v>
      </c>
      <c r="Q36" s="381">
        <f t="shared" si="2"/>
        <v>0</v>
      </c>
      <c r="R36" s="381">
        <f t="shared" si="2"/>
        <v>414</v>
      </c>
      <c r="S36" s="381">
        <f t="shared" si="2"/>
        <v>378</v>
      </c>
      <c r="T36" s="381">
        <f t="shared" si="2"/>
        <v>522</v>
      </c>
      <c r="U36" s="381">
        <f t="shared" si="2"/>
        <v>522</v>
      </c>
      <c r="V36" s="381">
        <f t="shared" si="2"/>
        <v>0</v>
      </c>
      <c r="W36" s="381">
        <f t="shared" si="2"/>
        <v>0</v>
      </c>
      <c r="X36" s="50"/>
      <c r="Y36" s="16"/>
    </row>
    <row r="37" spans="1:26" ht="13.15" thickBot="1" x14ac:dyDescent="0.4">
      <c r="C37" s="51"/>
      <c r="D37" s="51"/>
      <c r="E37" s="51"/>
      <c r="F37" s="51"/>
      <c r="G37" s="51"/>
      <c r="H37" s="51"/>
      <c r="I37" s="51"/>
      <c r="J37" s="51"/>
      <c r="K37" s="51"/>
      <c r="L37" s="51"/>
      <c r="M37" s="51"/>
      <c r="N37" s="51"/>
      <c r="O37" s="51"/>
      <c r="P37" s="51"/>
      <c r="Q37" s="51"/>
      <c r="R37" s="51"/>
      <c r="S37" s="51"/>
      <c r="T37" s="51"/>
      <c r="U37" s="51"/>
      <c r="V37" s="51"/>
      <c r="W37" s="51"/>
      <c r="X37" s="51"/>
    </row>
    <row r="38" spans="1:26" ht="13.15" thickBot="1" x14ac:dyDescent="0.4">
      <c r="B38" s="52" t="s">
        <v>32</v>
      </c>
      <c r="C38" s="696"/>
      <c r="D38" s="697"/>
      <c r="E38" s="697"/>
      <c r="F38" s="697"/>
      <c r="G38" s="697"/>
      <c r="H38" s="697"/>
      <c r="I38" s="697"/>
      <c r="J38" s="697"/>
      <c r="K38" s="697"/>
      <c r="L38" s="697"/>
      <c r="M38" s="697"/>
      <c r="N38" s="697"/>
      <c r="O38" s="697"/>
      <c r="P38" s="697"/>
      <c r="Q38" s="697"/>
      <c r="R38" s="697"/>
      <c r="S38" s="697"/>
      <c r="T38" s="697"/>
      <c r="U38" s="697"/>
      <c r="V38" s="697"/>
      <c r="W38" s="697"/>
      <c r="X38" s="698"/>
    </row>
    <row r="39" spans="1:26" x14ac:dyDescent="0.35">
      <c r="B39" s="53" t="s">
        <v>33</v>
      </c>
      <c r="C39" s="54"/>
      <c r="D39" s="51"/>
      <c r="E39" s="51"/>
      <c r="F39" s="51"/>
      <c r="G39" s="51"/>
      <c r="H39" s="51"/>
      <c r="I39" s="51"/>
      <c r="J39" s="51"/>
      <c r="K39" s="51"/>
      <c r="L39" s="51"/>
      <c r="M39" s="51"/>
      <c r="N39" s="51"/>
      <c r="O39" s="51"/>
      <c r="P39" s="51"/>
      <c r="Q39" s="51"/>
      <c r="R39" s="51"/>
      <c r="S39" s="51"/>
      <c r="T39" s="51"/>
      <c r="U39" s="51"/>
      <c r="V39" s="51"/>
      <c r="W39" s="51"/>
      <c r="X39" s="51"/>
    </row>
    <row r="40" spans="1:26" x14ac:dyDescent="0.35">
      <c r="C40">
        <v>100</v>
      </c>
      <c r="R40" s="687"/>
    </row>
    <row r="41" spans="1:26" x14ac:dyDescent="0.35">
      <c r="R41" s="687"/>
    </row>
    <row r="42" spans="1:26" x14ac:dyDescent="0.35">
      <c r="R42" s="687"/>
    </row>
    <row r="43" spans="1:26" x14ac:dyDescent="0.35">
      <c r="R43" s="687"/>
    </row>
    <row r="44" spans="1:26" x14ac:dyDescent="0.35">
      <c r="R44" s="687"/>
    </row>
    <row r="45" spans="1:26" x14ac:dyDescent="0.35">
      <c r="R45" s="687"/>
    </row>
    <row r="46" spans="1:26" x14ac:dyDescent="0.35">
      <c r="R46" s="688"/>
    </row>
    <row r="47" spans="1:26" x14ac:dyDescent="0.35">
      <c r="R47" s="688"/>
    </row>
    <row r="48" spans="1:26" x14ac:dyDescent="0.35">
      <c r="R48" s="688"/>
    </row>
    <row r="49" spans="18:18" x14ac:dyDescent="0.35">
      <c r="R49" s="688"/>
    </row>
    <row r="50" spans="18:18" x14ac:dyDescent="0.35">
      <c r="R50" s="688"/>
    </row>
  </sheetData>
  <mergeCells count="28">
    <mergeCell ref="A9:A35"/>
    <mergeCell ref="C38:X38"/>
    <mergeCell ref="R40:R50"/>
    <mergeCell ref="R6:R7"/>
    <mergeCell ref="S6:S7"/>
    <mergeCell ref="T6:T7"/>
    <mergeCell ref="U6:U7"/>
    <mergeCell ref="V6:V7"/>
    <mergeCell ref="W6:W7"/>
    <mergeCell ref="P6:P7"/>
    <mergeCell ref="Q6:Q7"/>
    <mergeCell ref="H6:H7"/>
    <mergeCell ref="I6:I7"/>
    <mergeCell ref="K6:K7"/>
    <mergeCell ref="M6:M7"/>
    <mergeCell ref="N6:N7"/>
    <mergeCell ref="O6:O7"/>
    <mergeCell ref="Y4:Y7"/>
    <mergeCell ref="A5:A7"/>
    <mergeCell ref="B5:B8"/>
    <mergeCell ref="D5:L5"/>
    <mergeCell ref="M5:Q5"/>
    <mergeCell ref="R5:W5"/>
    <mergeCell ref="D6:D7"/>
    <mergeCell ref="E6:E7"/>
    <mergeCell ref="F6:F7"/>
    <mergeCell ref="G6:G7"/>
    <mergeCell ref="X6:X7"/>
  </mergeCells>
  <conditionalFormatting sqref="D9:W35">
    <cfRule type="cellIs" dxfId="29" priority="1" stopIfTrue="1" operator="equal">
      <formula>1</formula>
    </cfRule>
    <cfRule type="cellIs" dxfId="28" priority="2" stopIfTrue="1" operator="equal">
      <formula>3</formula>
    </cfRule>
    <cfRule type="cellIs" dxfId="27" priority="3" stopIfTrue="1" operator="equal">
      <formula>9</formula>
    </cfRule>
  </conditionalFormatting>
  <dataValidations count="1">
    <dataValidation allowBlank="1" showInputMessage="1" showErrorMessage="1" prompt="Insert P diagram controls on LHS and noise factors across top. Assign importances 1to5 and then score control to noise relationships 1,3,9." sqref="A1" xr:uid="{00000000-0002-0000-1800-000000000000}"/>
  </dataValidations>
  <pageMargins left="0.7" right="0.7" top="0.75" bottom="0.75" header="0.3" footer="0.3"/>
  <drawing r:id="rId1"/>
  <legacy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
  <sheetViews>
    <sheetView workbookViewId="0"/>
  </sheetViews>
  <sheetFormatPr defaultColWidth="8.796875" defaultRowHeight="12.75" x14ac:dyDescent="0.35"/>
  <sheetData/>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
  <sheetViews>
    <sheetView workbookViewId="0">
      <selection activeCell="Q28" sqref="Q28"/>
    </sheetView>
  </sheetViews>
  <sheetFormatPr defaultColWidth="8.796875" defaultRowHeight="12.75" x14ac:dyDescent="0.35"/>
  <sheetData/>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tabColor rgb="FFFFFF00"/>
  </sheetPr>
  <dimension ref="A6"/>
  <sheetViews>
    <sheetView showGridLines="0" topLeftCell="A6" zoomScale="75" workbookViewId="0">
      <selection activeCell="R18" sqref="R18"/>
    </sheetView>
  </sheetViews>
  <sheetFormatPr defaultColWidth="8.796875" defaultRowHeight="12.75" x14ac:dyDescent="0.35"/>
  <sheetData>
    <row r="6" spans="1:1" x14ac:dyDescent="0.35">
      <c r="A6" s="283" t="s">
        <v>79</v>
      </c>
    </row>
  </sheetData>
  <phoneticPr fontId="2" type="noConversion"/>
  <dataValidations count="1">
    <dataValidation allowBlank="1" showInputMessage="1" showErrorMessage="1" prompt="review and amend the standard manufacturing process requirements as required. Cascade to LHS of Manufacturing QFD1" sqref="A6" xr:uid="{00000000-0002-0000-1B00-000000000000}"/>
  </dataValidations>
  <pageMargins left="0.75" right="0.75" top="1" bottom="1" header="0.5" footer="0.5"/>
  <pageSetup paperSize="9" orientation="portrait" r:id="rId1"/>
  <headerFooter alignWithMargins="0"/>
  <drawing r:id="rId2"/>
  <legacyDrawing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tabColor rgb="FFFFFF00"/>
  </sheetPr>
  <dimension ref="A1"/>
  <sheetViews>
    <sheetView showGridLines="0" showRowColHeaders="0" topLeftCell="A37" zoomScale="75" workbookViewId="0">
      <selection activeCell="O61" sqref="O61"/>
    </sheetView>
  </sheetViews>
  <sheetFormatPr defaultColWidth="8.796875" defaultRowHeight="12.75" x14ac:dyDescent="0.35"/>
  <sheetData>
    <row r="1" spans="1:1" x14ac:dyDescent="0.35">
      <c r="A1" s="283" t="s">
        <v>79</v>
      </c>
    </row>
  </sheetData>
  <phoneticPr fontId="2" type="noConversion"/>
  <dataValidations count="1">
    <dataValidation allowBlank="1" showInputMessage="1" showErrorMessage="1" prompt="Capture process flow here and transfer major activities to the top of Manufacturing QFD1" sqref="A1" xr:uid="{00000000-0002-0000-1C00-000000000000}"/>
  </dataValidations>
  <pageMargins left="0.75" right="0.75" top="1" bottom="1" header="0.5" footer="0.5"/>
  <pageSetup paperSize="9" orientation="portrait" horizontalDpi="300" verticalDpi="300" r:id="rId1"/>
  <headerFooter alignWithMargins="0"/>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tabColor rgb="FFFFFF00"/>
  </sheetPr>
  <dimension ref="A1:U35"/>
  <sheetViews>
    <sheetView zoomScale="75" workbookViewId="0">
      <pane xSplit="3" ySplit="2" topLeftCell="D3" activePane="bottomRight" state="frozen"/>
      <selection pane="topRight" activeCell="D1" sqref="D1"/>
      <selection pane="bottomLeft" activeCell="A3" sqref="A3"/>
      <selection pane="bottomRight" activeCell="D2" sqref="D2:M2"/>
    </sheetView>
  </sheetViews>
  <sheetFormatPr defaultColWidth="8.796875" defaultRowHeight="12.75" x14ac:dyDescent="0.35"/>
  <cols>
    <col min="2" max="2" width="37.1328125" customWidth="1"/>
    <col min="3" max="20" width="5.6640625" customWidth="1"/>
    <col min="21" max="21" width="69.6640625" style="1" customWidth="1"/>
  </cols>
  <sheetData>
    <row r="1" spans="1:21" ht="13.15" thickBot="1" x14ac:dyDescent="0.4">
      <c r="A1" s="283" t="s">
        <v>79</v>
      </c>
    </row>
    <row r="2" spans="1:21" ht="157.5" customHeight="1" thickBot="1" x14ac:dyDescent="0.4">
      <c r="B2" s="130" t="s">
        <v>51</v>
      </c>
      <c r="C2" s="187" t="s">
        <v>5</v>
      </c>
      <c r="D2" s="247" t="s">
        <v>496</v>
      </c>
      <c r="E2" s="247" t="s">
        <v>497</v>
      </c>
      <c r="F2" s="247" t="s">
        <v>500</v>
      </c>
      <c r="G2" s="247" t="s">
        <v>150</v>
      </c>
      <c r="H2" s="247" t="s">
        <v>498</v>
      </c>
      <c r="I2" s="247" t="s">
        <v>499</v>
      </c>
      <c r="J2" s="247" t="s">
        <v>501</v>
      </c>
      <c r="K2" s="247" t="s">
        <v>502</v>
      </c>
      <c r="L2" s="247" t="s">
        <v>503</v>
      </c>
      <c r="M2" s="247" t="s">
        <v>504</v>
      </c>
      <c r="N2" s="247"/>
      <c r="O2" s="247"/>
      <c r="P2" s="247"/>
      <c r="Q2" s="247"/>
      <c r="R2" s="247"/>
      <c r="S2" s="247"/>
      <c r="T2" s="247"/>
    </row>
    <row r="3" spans="1:21" ht="15.75" x14ac:dyDescent="0.4">
      <c r="B3" s="430" t="s">
        <v>50</v>
      </c>
      <c r="C3" s="156"/>
      <c r="D3" s="135"/>
      <c r="E3" s="136"/>
      <c r="F3" s="136"/>
      <c r="G3" s="136"/>
      <c r="H3" s="136"/>
      <c r="I3" s="189"/>
      <c r="J3" s="189"/>
      <c r="K3" s="136"/>
      <c r="L3" s="136"/>
      <c r="M3" s="136"/>
      <c r="N3" s="136"/>
      <c r="O3" s="136"/>
      <c r="P3" s="136"/>
      <c r="Q3" s="136"/>
      <c r="R3" s="136"/>
      <c r="S3" s="136"/>
      <c r="T3" s="136"/>
      <c r="U3" s="184" t="s">
        <v>52</v>
      </c>
    </row>
    <row r="4" spans="1:21" ht="15" x14ac:dyDescent="0.4">
      <c r="B4" s="432" t="s">
        <v>482</v>
      </c>
      <c r="C4" s="428"/>
      <c r="D4" s="292"/>
      <c r="E4" s="293"/>
      <c r="F4" s="293"/>
      <c r="G4" s="293"/>
      <c r="H4" s="293"/>
      <c r="I4" s="293"/>
      <c r="J4" s="293"/>
      <c r="K4" s="293"/>
      <c r="L4" s="293"/>
      <c r="M4" s="293"/>
      <c r="N4" s="293"/>
      <c r="O4" s="293"/>
      <c r="P4" s="293"/>
      <c r="Q4" s="293"/>
      <c r="R4" s="293"/>
      <c r="S4" s="293"/>
      <c r="T4" s="293"/>
      <c r="U4" s="185"/>
    </row>
    <row r="5" spans="1:21" ht="15" x14ac:dyDescent="0.4">
      <c r="B5" s="433" t="s">
        <v>216</v>
      </c>
      <c r="C5" s="428">
        <v>5</v>
      </c>
      <c r="D5" s="292">
        <v>3</v>
      </c>
      <c r="E5" s="293">
        <v>3</v>
      </c>
      <c r="F5" s="293">
        <v>9</v>
      </c>
      <c r="G5" s="293">
        <v>9</v>
      </c>
      <c r="H5" s="293">
        <v>1</v>
      </c>
      <c r="I5" s="293">
        <v>3</v>
      </c>
      <c r="J5" s="293">
        <v>9</v>
      </c>
      <c r="K5" s="293">
        <v>3</v>
      </c>
      <c r="L5" s="293">
        <v>9</v>
      </c>
      <c r="M5" s="293">
        <v>1</v>
      </c>
      <c r="N5" s="293"/>
      <c r="O5" s="293"/>
      <c r="P5" s="293"/>
      <c r="Q5" s="293"/>
      <c r="R5" s="293"/>
      <c r="S5" s="293"/>
      <c r="T5" s="293"/>
      <c r="U5" s="185"/>
    </row>
    <row r="6" spans="1:21" ht="25.9" x14ac:dyDescent="0.4">
      <c r="B6" s="433" t="s">
        <v>483</v>
      </c>
      <c r="C6" s="428">
        <v>5</v>
      </c>
      <c r="D6" s="292">
        <v>9</v>
      </c>
      <c r="E6" s="293">
        <v>9</v>
      </c>
      <c r="F6" s="293">
        <v>3</v>
      </c>
      <c r="G6" s="293">
        <v>9</v>
      </c>
      <c r="H6" s="293">
        <v>3</v>
      </c>
      <c r="I6" s="293">
        <v>3</v>
      </c>
      <c r="J6" s="293">
        <v>9</v>
      </c>
      <c r="K6" s="293">
        <v>9</v>
      </c>
      <c r="L6" s="293">
        <v>3</v>
      </c>
      <c r="M6" s="293">
        <v>1</v>
      </c>
      <c r="N6" s="293"/>
      <c r="O6" s="293"/>
      <c r="P6" s="293"/>
      <c r="Q6" s="293"/>
      <c r="R6" s="293"/>
      <c r="S6" s="293"/>
      <c r="T6" s="293"/>
      <c r="U6" s="287" t="s">
        <v>505</v>
      </c>
    </row>
    <row r="7" spans="1:21" ht="15" x14ac:dyDescent="0.4">
      <c r="B7" s="433" t="s">
        <v>484</v>
      </c>
      <c r="C7" s="428">
        <v>5</v>
      </c>
      <c r="D7" s="292">
        <v>9</v>
      </c>
      <c r="E7" s="293">
        <v>9</v>
      </c>
      <c r="F7" s="293">
        <v>3</v>
      </c>
      <c r="G7" s="293">
        <v>9</v>
      </c>
      <c r="H7" s="293">
        <v>1</v>
      </c>
      <c r="I7" s="293">
        <v>1</v>
      </c>
      <c r="J7" s="293">
        <v>1</v>
      </c>
      <c r="K7" s="293">
        <v>1</v>
      </c>
      <c r="L7" s="293">
        <v>3</v>
      </c>
      <c r="M7" s="293">
        <v>1</v>
      </c>
      <c r="N7" s="293"/>
      <c r="O7" s="293"/>
      <c r="P7" s="293"/>
      <c r="Q7" s="293"/>
      <c r="R7" s="293"/>
      <c r="S7" s="293"/>
      <c r="T7" s="293"/>
      <c r="U7" s="185"/>
    </row>
    <row r="8" spans="1:21" ht="15" x14ac:dyDescent="0.4">
      <c r="B8" s="433" t="s">
        <v>508</v>
      </c>
      <c r="C8" s="428">
        <v>5</v>
      </c>
      <c r="D8" s="292">
        <v>9</v>
      </c>
      <c r="E8" s="293">
        <v>9</v>
      </c>
      <c r="F8" s="293">
        <v>3</v>
      </c>
      <c r="G8" s="293">
        <v>9</v>
      </c>
      <c r="H8" s="293">
        <v>1</v>
      </c>
      <c r="I8" s="293">
        <v>1</v>
      </c>
      <c r="J8" s="293">
        <v>1</v>
      </c>
      <c r="K8" s="293">
        <v>1</v>
      </c>
      <c r="L8" s="293">
        <v>9</v>
      </c>
      <c r="M8" s="293">
        <v>1</v>
      </c>
      <c r="N8" s="293"/>
      <c r="O8" s="293"/>
      <c r="P8" s="293"/>
      <c r="Q8" s="293"/>
      <c r="R8" s="293"/>
      <c r="S8" s="293"/>
      <c r="T8" s="293"/>
      <c r="U8" s="185"/>
    </row>
    <row r="9" spans="1:21" ht="15" x14ac:dyDescent="0.4">
      <c r="B9" s="433" t="s">
        <v>506</v>
      </c>
      <c r="C9" s="428">
        <v>5</v>
      </c>
      <c r="D9" s="292">
        <v>3</v>
      </c>
      <c r="E9" s="293">
        <v>9</v>
      </c>
      <c r="F9" s="293"/>
      <c r="G9" s="293"/>
      <c r="H9" s="293">
        <v>1</v>
      </c>
      <c r="I9" s="293">
        <v>1</v>
      </c>
      <c r="J9" s="293">
        <v>1</v>
      </c>
      <c r="K9" s="293"/>
      <c r="L9" s="293"/>
      <c r="M9" s="293"/>
      <c r="N9" s="293"/>
      <c r="O9" s="293"/>
      <c r="P9" s="293"/>
      <c r="Q9" s="293"/>
      <c r="R9" s="293"/>
      <c r="S9" s="293"/>
      <c r="T9" s="293"/>
      <c r="U9" s="185"/>
    </row>
    <row r="10" spans="1:21" ht="15" x14ac:dyDescent="0.4">
      <c r="B10" s="433" t="s">
        <v>507</v>
      </c>
      <c r="C10" s="428">
        <v>5</v>
      </c>
      <c r="D10" s="292"/>
      <c r="E10" s="293"/>
      <c r="F10" s="293">
        <v>9</v>
      </c>
      <c r="G10" s="293">
        <v>3</v>
      </c>
      <c r="H10" s="293">
        <v>3</v>
      </c>
      <c r="I10" s="293">
        <v>3</v>
      </c>
      <c r="J10" s="293">
        <v>3</v>
      </c>
      <c r="K10" s="293">
        <v>9</v>
      </c>
      <c r="L10" s="293"/>
      <c r="M10" s="293"/>
      <c r="N10" s="293"/>
      <c r="O10" s="293"/>
      <c r="P10" s="293"/>
      <c r="Q10" s="293"/>
      <c r="R10" s="293"/>
      <c r="S10" s="293"/>
      <c r="T10" s="293"/>
      <c r="U10" s="185"/>
    </row>
    <row r="11" spans="1:21" ht="15" x14ac:dyDescent="0.4">
      <c r="B11" s="433" t="s">
        <v>485</v>
      </c>
      <c r="C11" s="428">
        <v>5</v>
      </c>
      <c r="D11" s="292"/>
      <c r="E11" s="293"/>
      <c r="F11" s="293"/>
      <c r="G11" s="293"/>
      <c r="H11" s="293"/>
      <c r="I11" s="293"/>
      <c r="J11" s="293">
        <v>3</v>
      </c>
      <c r="K11" s="293">
        <v>3</v>
      </c>
      <c r="L11" s="293"/>
      <c r="M11" s="293">
        <v>9</v>
      </c>
      <c r="N11" s="293"/>
      <c r="O11" s="293"/>
      <c r="P11" s="293"/>
      <c r="Q11" s="293"/>
      <c r="R11" s="293"/>
      <c r="S11" s="293"/>
      <c r="T11" s="293"/>
      <c r="U11" s="185"/>
    </row>
    <row r="12" spans="1:21" ht="15" x14ac:dyDescent="0.4">
      <c r="B12" s="433" t="s">
        <v>220</v>
      </c>
      <c r="C12" s="428"/>
      <c r="D12" s="292">
        <v>9</v>
      </c>
      <c r="E12" s="293">
        <v>9</v>
      </c>
      <c r="F12" s="293">
        <v>3</v>
      </c>
      <c r="G12" s="293">
        <v>9</v>
      </c>
      <c r="H12" s="293">
        <v>1</v>
      </c>
      <c r="I12" s="293">
        <v>1</v>
      </c>
      <c r="J12" s="293">
        <v>1</v>
      </c>
      <c r="K12" s="293">
        <v>1</v>
      </c>
      <c r="L12" s="293">
        <v>9</v>
      </c>
      <c r="M12" s="293">
        <v>3</v>
      </c>
      <c r="N12" s="293"/>
      <c r="O12" s="293"/>
      <c r="P12" s="293"/>
      <c r="Q12" s="293"/>
      <c r="R12" s="293"/>
      <c r="S12" s="293"/>
      <c r="T12" s="293"/>
      <c r="U12" s="185"/>
    </row>
    <row r="13" spans="1:21" ht="15" x14ac:dyDescent="0.4">
      <c r="B13" s="432" t="s">
        <v>486</v>
      </c>
      <c r="C13" s="428">
        <v>5</v>
      </c>
      <c r="D13" s="292"/>
      <c r="E13" s="293"/>
      <c r="F13" s="293"/>
      <c r="G13" s="293"/>
      <c r="H13" s="293"/>
      <c r="I13" s="293"/>
      <c r="J13" s="293"/>
      <c r="K13" s="293"/>
      <c r="L13" s="293"/>
      <c r="M13" s="293"/>
      <c r="N13" s="293"/>
      <c r="O13" s="293"/>
      <c r="P13" s="293"/>
      <c r="Q13" s="293"/>
      <c r="R13" s="293"/>
      <c r="S13" s="293"/>
      <c r="T13" s="293"/>
      <c r="U13" s="185"/>
    </row>
    <row r="14" spans="1:21" ht="15.75" customHeight="1" x14ac:dyDescent="0.35">
      <c r="B14" s="434" t="s">
        <v>487</v>
      </c>
      <c r="C14" s="428">
        <v>5</v>
      </c>
      <c r="D14" s="292">
        <v>9</v>
      </c>
      <c r="E14" s="293">
        <v>9</v>
      </c>
      <c r="F14" s="293">
        <v>1</v>
      </c>
      <c r="G14" s="293">
        <v>1</v>
      </c>
      <c r="H14" s="293">
        <v>3</v>
      </c>
      <c r="I14" s="293">
        <v>3</v>
      </c>
      <c r="J14" s="293">
        <v>3</v>
      </c>
      <c r="K14" s="293">
        <v>3</v>
      </c>
      <c r="L14" s="293">
        <v>1</v>
      </c>
      <c r="M14" s="293">
        <v>1</v>
      </c>
      <c r="N14" s="293"/>
      <c r="O14" s="293"/>
      <c r="P14" s="293"/>
      <c r="Q14" s="293"/>
      <c r="R14" s="293"/>
      <c r="S14" s="293"/>
      <c r="T14" s="293"/>
      <c r="U14" s="435" t="s">
        <v>509</v>
      </c>
    </row>
    <row r="15" spans="1:21" ht="15" x14ac:dyDescent="0.4">
      <c r="B15" s="432" t="s">
        <v>488</v>
      </c>
      <c r="C15" s="428">
        <v>5</v>
      </c>
      <c r="D15" s="292"/>
      <c r="E15" s="293"/>
      <c r="F15" s="293"/>
      <c r="G15" s="293"/>
      <c r="H15" s="293"/>
      <c r="I15" s="293"/>
      <c r="J15" s="293"/>
      <c r="K15" s="293"/>
      <c r="L15" s="293"/>
      <c r="M15" s="293"/>
      <c r="N15" s="293"/>
      <c r="O15" s="293"/>
      <c r="P15" s="293"/>
      <c r="Q15" s="293"/>
      <c r="R15" s="293"/>
      <c r="S15" s="293"/>
      <c r="T15" s="293"/>
      <c r="U15" s="185"/>
    </row>
    <row r="16" spans="1:21" ht="15" x14ac:dyDescent="0.4">
      <c r="B16" s="433" t="s">
        <v>489</v>
      </c>
      <c r="C16" s="428">
        <v>5</v>
      </c>
      <c r="D16" s="292">
        <v>1</v>
      </c>
      <c r="E16" s="293">
        <v>1</v>
      </c>
      <c r="F16" s="293">
        <v>3</v>
      </c>
      <c r="G16" s="293">
        <v>9</v>
      </c>
      <c r="H16" s="293">
        <v>1</v>
      </c>
      <c r="I16" s="293">
        <v>1</v>
      </c>
      <c r="J16" s="293">
        <v>1</v>
      </c>
      <c r="K16" s="293">
        <v>1</v>
      </c>
      <c r="L16" s="293">
        <v>3</v>
      </c>
      <c r="M16" s="293">
        <v>3</v>
      </c>
      <c r="N16" s="293"/>
      <c r="O16" s="293"/>
      <c r="P16" s="293"/>
      <c r="Q16" s="293"/>
      <c r="R16" s="293"/>
      <c r="S16" s="293"/>
      <c r="T16" s="293"/>
      <c r="U16" s="185"/>
    </row>
    <row r="17" spans="2:21" s="8" customFormat="1" ht="15" x14ac:dyDescent="0.4">
      <c r="B17" s="433" t="s">
        <v>490</v>
      </c>
      <c r="C17" s="428">
        <v>5</v>
      </c>
      <c r="D17" s="292">
        <v>9</v>
      </c>
      <c r="E17" s="293">
        <v>9</v>
      </c>
      <c r="F17" s="293"/>
      <c r="G17" s="293">
        <v>9</v>
      </c>
      <c r="H17" s="293">
        <v>3</v>
      </c>
      <c r="I17" s="293">
        <v>3</v>
      </c>
      <c r="J17" s="293">
        <v>3</v>
      </c>
      <c r="K17" s="293">
        <v>3</v>
      </c>
      <c r="L17" s="293">
        <v>9</v>
      </c>
      <c r="M17" s="293"/>
      <c r="N17" s="293"/>
      <c r="O17" s="293"/>
      <c r="P17" s="293"/>
      <c r="Q17" s="293"/>
      <c r="R17" s="293"/>
      <c r="S17" s="293"/>
      <c r="T17" s="293"/>
      <c r="U17" s="186"/>
    </row>
    <row r="18" spans="2:21" ht="15" x14ac:dyDescent="0.4">
      <c r="B18" s="433" t="s">
        <v>491</v>
      </c>
      <c r="C18" s="428">
        <v>5</v>
      </c>
      <c r="D18" s="292">
        <v>3</v>
      </c>
      <c r="E18" s="293">
        <v>3</v>
      </c>
      <c r="F18" s="293"/>
      <c r="G18" s="293">
        <v>9</v>
      </c>
      <c r="H18" s="293">
        <v>9</v>
      </c>
      <c r="I18" s="293">
        <v>9</v>
      </c>
      <c r="J18" s="293">
        <v>9</v>
      </c>
      <c r="K18" s="293"/>
      <c r="L18" s="293">
        <v>9</v>
      </c>
      <c r="M18" s="293"/>
      <c r="N18" s="293"/>
      <c r="O18" s="293"/>
      <c r="P18" s="293"/>
      <c r="Q18" s="293"/>
      <c r="R18" s="293"/>
      <c r="S18" s="293"/>
      <c r="T18" s="293"/>
      <c r="U18" s="185"/>
    </row>
    <row r="19" spans="2:21" ht="15" x14ac:dyDescent="0.4">
      <c r="B19" s="432" t="s">
        <v>492</v>
      </c>
      <c r="C19" s="428">
        <v>5</v>
      </c>
      <c r="D19" s="292"/>
      <c r="E19" s="293"/>
      <c r="F19" s="293"/>
      <c r="G19" s="293"/>
      <c r="H19" s="293"/>
      <c r="I19" s="293"/>
      <c r="J19" s="293"/>
      <c r="K19" s="293"/>
      <c r="L19" s="293"/>
      <c r="M19" s="293"/>
      <c r="N19" s="293"/>
      <c r="O19" s="293"/>
      <c r="P19" s="293"/>
      <c r="Q19" s="293"/>
      <c r="R19" s="293"/>
      <c r="S19" s="293"/>
      <c r="T19" s="293"/>
      <c r="U19" s="185"/>
    </row>
    <row r="20" spans="2:21" ht="15" x14ac:dyDescent="0.4">
      <c r="B20" s="433" t="s">
        <v>224</v>
      </c>
      <c r="C20" s="428">
        <v>5</v>
      </c>
      <c r="D20" s="292"/>
      <c r="E20" s="293"/>
      <c r="F20" s="293">
        <v>3</v>
      </c>
      <c r="G20" s="293">
        <v>9</v>
      </c>
      <c r="H20" s="293"/>
      <c r="I20" s="293"/>
      <c r="J20" s="293">
        <v>3</v>
      </c>
      <c r="K20" s="293"/>
      <c r="L20" s="293">
        <v>3</v>
      </c>
      <c r="M20" s="293"/>
      <c r="N20" s="293"/>
      <c r="O20" s="293"/>
      <c r="P20" s="293"/>
      <c r="Q20" s="293"/>
      <c r="R20" s="293"/>
      <c r="S20" s="293"/>
      <c r="T20" s="293"/>
      <c r="U20" s="185"/>
    </row>
    <row r="21" spans="2:21" ht="15" x14ac:dyDescent="0.4">
      <c r="B21" s="433" t="s">
        <v>493</v>
      </c>
      <c r="C21" s="428">
        <v>5</v>
      </c>
      <c r="D21" s="292"/>
      <c r="E21" s="293"/>
      <c r="F21" s="293"/>
      <c r="G21" s="293"/>
      <c r="H21" s="293"/>
      <c r="I21" s="293"/>
      <c r="J21" s="293"/>
      <c r="K21" s="293"/>
      <c r="L21" s="293"/>
      <c r="M21" s="293"/>
      <c r="N21" s="293"/>
      <c r="O21" s="293"/>
      <c r="P21" s="293"/>
      <c r="Q21" s="293"/>
      <c r="R21" s="293"/>
      <c r="S21" s="293"/>
      <c r="T21" s="293"/>
      <c r="U21" s="287" t="s">
        <v>510</v>
      </c>
    </row>
    <row r="22" spans="2:21" ht="15" x14ac:dyDescent="0.4">
      <c r="B22" s="432" t="s">
        <v>88</v>
      </c>
      <c r="C22" s="428">
        <v>5</v>
      </c>
      <c r="D22" s="292"/>
      <c r="E22" s="293"/>
      <c r="F22" s="293"/>
      <c r="G22" s="293"/>
      <c r="H22" s="293"/>
      <c r="I22" s="293"/>
      <c r="J22" s="293"/>
      <c r="K22" s="293"/>
      <c r="L22" s="293"/>
      <c r="M22" s="293"/>
      <c r="N22" s="293"/>
      <c r="O22" s="293"/>
      <c r="P22" s="293"/>
      <c r="Q22" s="293"/>
      <c r="R22" s="293"/>
      <c r="S22" s="293"/>
      <c r="T22" s="293"/>
      <c r="U22" s="185"/>
    </row>
    <row r="23" spans="2:21" s="8" customFormat="1" ht="15" x14ac:dyDescent="0.4">
      <c r="B23" s="433" t="s">
        <v>494</v>
      </c>
      <c r="C23" s="428">
        <v>5</v>
      </c>
      <c r="D23" s="292"/>
      <c r="E23" s="293"/>
      <c r="F23" s="293">
        <v>9</v>
      </c>
      <c r="G23" s="293">
        <v>9</v>
      </c>
      <c r="H23" s="293">
        <v>9</v>
      </c>
      <c r="I23" s="293">
        <v>9</v>
      </c>
      <c r="J23" s="293">
        <v>9</v>
      </c>
      <c r="K23" s="293">
        <v>9</v>
      </c>
      <c r="L23" s="293">
        <v>9</v>
      </c>
      <c r="M23" s="293">
        <v>9</v>
      </c>
      <c r="N23" s="293"/>
      <c r="O23" s="293"/>
      <c r="P23" s="293"/>
      <c r="Q23" s="293"/>
      <c r="R23" s="293"/>
      <c r="S23" s="293"/>
      <c r="T23" s="293"/>
      <c r="U23" s="186"/>
    </row>
    <row r="24" spans="2:21" ht="15" x14ac:dyDescent="0.4">
      <c r="B24" s="433" t="s">
        <v>495</v>
      </c>
      <c r="C24" s="428">
        <v>5</v>
      </c>
      <c r="D24" s="292"/>
      <c r="E24" s="293"/>
      <c r="F24" s="293"/>
      <c r="G24" s="293">
        <v>9</v>
      </c>
      <c r="H24" s="293"/>
      <c r="I24" s="293"/>
      <c r="J24" s="293">
        <v>3</v>
      </c>
      <c r="K24" s="293">
        <v>3</v>
      </c>
      <c r="L24" s="293">
        <v>9</v>
      </c>
      <c r="M24" s="293">
        <v>3</v>
      </c>
      <c r="N24" s="293"/>
      <c r="O24" s="293"/>
      <c r="P24" s="293"/>
      <c r="Q24" s="293"/>
      <c r="R24" s="293"/>
      <c r="S24" s="293"/>
      <c r="T24" s="293"/>
      <c r="U24" s="185"/>
    </row>
    <row r="25" spans="2:21" ht="15" x14ac:dyDescent="0.4">
      <c r="B25" s="431"/>
      <c r="C25" s="428">
        <v>5</v>
      </c>
      <c r="D25" s="292"/>
      <c r="E25" s="293"/>
      <c r="F25" s="293"/>
      <c r="G25" s="293"/>
      <c r="H25" s="293"/>
      <c r="I25" s="293"/>
      <c r="J25" s="293"/>
      <c r="K25" s="293"/>
      <c r="L25" s="293"/>
      <c r="M25" s="293"/>
      <c r="N25" s="293"/>
      <c r="O25" s="293"/>
      <c r="P25" s="293"/>
      <c r="Q25" s="293"/>
      <c r="R25" s="293"/>
      <c r="S25" s="293"/>
      <c r="T25" s="293"/>
      <c r="U25" s="185"/>
    </row>
    <row r="26" spans="2:21" s="8" customFormat="1" ht="15" x14ac:dyDescent="0.4">
      <c r="B26" s="431"/>
      <c r="C26" s="428">
        <v>5</v>
      </c>
      <c r="D26" s="292"/>
      <c r="E26" s="293"/>
      <c r="F26" s="293"/>
      <c r="G26" s="293"/>
      <c r="H26" s="293"/>
      <c r="I26" s="293"/>
      <c r="J26" s="293"/>
      <c r="K26" s="293"/>
      <c r="L26" s="293"/>
      <c r="M26" s="293"/>
      <c r="N26" s="293"/>
      <c r="O26" s="293"/>
      <c r="P26" s="293"/>
      <c r="Q26" s="293"/>
      <c r="R26" s="293"/>
      <c r="S26" s="293"/>
      <c r="T26" s="293"/>
      <c r="U26" s="186"/>
    </row>
    <row r="27" spans="2:21" ht="15" x14ac:dyDescent="0.4">
      <c r="B27" s="431"/>
      <c r="C27" s="428">
        <v>5</v>
      </c>
      <c r="D27" s="292"/>
      <c r="E27" s="293"/>
      <c r="F27" s="293"/>
      <c r="G27" s="293"/>
      <c r="H27" s="293"/>
      <c r="I27" s="293"/>
      <c r="J27" s="293"/>
      <c r="K27" s="293"/>
      <c r="L27" s="293"/>
      <c r="M27" s="293"/>
      <c r="N27" s="293"/>
      <c r="O27" s="293"/>
      <c r="P27" s="293"/>
      <c r="Q27" s="293"/>
      <c r="R27" s="293"/>
      <c r="S27" s="293"/>
      <c r="T27" s="293"/>
      <c r="U27" s="185"/>
    </row>
    <row r="28" spans="2:21" ht="15.4" thickBot="1" x14ac:dyDescent="0.45">
      <c r="B28" s="431"/>
      <c r="C28" s="429">
        <v>5</v>
      </c>
      <c r="D28" s="294"/>
      <c r="E28" s="295"/>
      <c r="F28" s="295"/>
      <c r="G28" s="295"/>
      <c r="H28" s="295"/>
      <c r="I28" s="295"/>
      <c r="J28" s="295"/>
      <c r="K28" s="295"/>
      <c r="L28" s="295"/>
      <c r="M28" s="295"/>
      <c r="N28" s="295"/>
      <c r="O28" s="295"/>
      <c r="P28" s="295"/>
      <c r="Q28" s="295"/>
      <c r="R28" s="295"/>
      <c r="S28" s="295"/>
      <c r="T28" s="295"/>
      <c r="U28" s="185"/>
    </row>
    <row r="29" spans="2:21" ht="15" x14ac:dyDescent="0.4">
      <c r="B29" s="431"/>
      <c r="C29" s="141"/>
      <c r="D29" s="169">
        <f>SUMPRODUCT($C$3:$C$28,D3:D28)</f>
        <v>275</v>
      </c>
      <c r="E29" s="107">
        <f t="shared" ref="E29:T29" si="0">SUMPRODUCT($C$3:$C$28,E3:E28)</f>
        <v>305</v>
      </c>
      <c r="F29" s="107">
        <f t="shared" si="0"/>
        <v>215</v>
      </c>
      <c r="G29" s="107">
        <f t="shared" si="0"/>
        <v>470</v>
      </c>
      <c r="H29" s="107">
        <f t="shared" si="0"/>
        <v>175</v>
      </c>
      <c r="I29" s="107">
        <f t="shared" si="0"/>
        <v>185</v>
      </c>
      <c r="J29" s="107">
        <f t="shared" si="0"/>
        <v>290</v>
      </c>
      <c r="K29" s="107">
        <f t="shared" si="0"/>
        <v>225</v>
      </c>
      <c r="L29" s="107">
        <f t="shared" si="0"/>
        <v>335</v>
      </c>
      <c r="M29" s="107">
        <f t="shared" si="0"/>
        <v>145</v>
      </c>
      <c r="N29" s="107">
        <f t="shared" si="0"/>
        <v>0</v>
      </c>
      <c r="O29" s="107">
        <f t="shared" si="0"/>
        <v>0</v>
      </c>
      <c r="P29" s="107">
        <f t="shared" si="0"/>
        <v>0</v>
      </c>
      <c r="Q29" s="107">
        <f t="shared" si="0"/>
        <v>0</v>
      </c>
      <c r="R29" s="107">
        <f t="shared" si="0"/>
        <v>0</v>
      </c>
      <c r="S29" s="107">
        <f t="shared" si="0"/>
        <v>0</v>
      </c>
      <c r="T29" s="107">
        <f t="shared" si="0"/>
        <v>0</v>
      </c>
    </row>
    <row r="30" spans="2:21" x14ac:dyDescent="0.35">
      <c r="C30" s="142"/>
      <c r="D30" s="137"/>
      <c r="E30" s="15"/>
      <c r="F30" s="15"/>
      <c r="G30" s="15"/>
      <c r="H30" s="15"/>
      <c r="I30" s="15"/>
      <c r="J30" s="15"/>
      <c r="K30" s="15"/>
      <c r="L30" s="15"/>
      <c r="M30" s="15"/>
      <c r="N30" s="15"/>
      <c r="O30" s="15"/>
      <c r="P30" s="15"/>
      <c r="Q30" s="15"/>
      <c r="R30" s="15"/>
      <c r="S30" s="15"/>
      <c r="T30" s="15"/>
    </row>
    <row r="31" spans="2:21" x14ac:dyDescent="0.35">
      <c r="C31" s="103"/>
      <c r="D31" s="143"/>
      <c r="E31" s="13"/>
      <c r="F31" s="13"/>
      <c r="G31" s="13"/>
      <c r="H31" s="13"/>
      <c r="I31" s="13"/>
      <c r="J31" s="13"/>
      <c r="K31" s="13"/>
      <c r="L31" s="13"/>
      <c r="M31" s="13"/>
      <c r="N31" s="13"/>
      <c r="O31" s="13"/>
      <c r="P31" s="13"/>
      <c r="Q31" s="13"/>
      <c r="R31" s="13"/>
      <c r="S31" s="13"/>
      <c r="T31" s="13"/>
    </row>
    <row r="32" spans="2:21" x14ac:dyDescent="0.35">
      <c r="B32" s="105" t="s">
        <v>6</v>
      </c>
      <c r="C32" s="103"/>
      <c r="D32" s="143"/>
      <c r="E32" s="13"/>
      <c r="F32" s="13"/>
      <c r="G32" s="13"/>
      <c r="H32" s="13"/>
      <c r="I32" s="13"/>
      <c r="J32" s="13"/>
      <c r="K32" s="13"/>
      <c r="L32" s="13"/>
      <c r="M32" s="13"/>
      <c r="N32" s="13"/>
      <c r="O32" s="13"/>
      <c r="P32" s="13"/>
      <c r="Q32" s="13"/>
      <c r="R32" s="13"/>
      <c r="S32" s="13"/>
      <c r="T32" s="13"/>
    </row>
    <row r="33" spans="2:20" ht="13.15" thickBot="1" x14ac:dyDescent="0.4">
      <c r="B33" s="105" t="s">
        <v>7</v>
      </c>
      <c r="C33" s="103"/>
      <c r="D33" s="144"/>
      <c r="E33" s="65"/>
      <c r="F33" s="65"/>
      <c r="G33" s="65"/>
      <c r="H33" s="65"/>
      <c r="I33" s="65"/>
      <c r="J33" s="65"/>
      <c r="K33" s="65"/>
      <c r="L33" s="65"/>
      <c r="M33" s="65"/>
      <c r="N33" s="65"/>
      <c r="O33" s="65"/>
      <c r="P33" s="65"/>
      <c r="Q33" s="65"/>
      <c r="R33" s="65"/>
      <c r="S33" s="65"/>
      <c r="T33" s="65"/>
    </row>
    <row r="34" spans="2:20" ht="202.5" customHeight="1" thickBot="1" x14ac:dyDescent="0.4">
      <c r="B34" s="105" t="s">
        <v>8</v>
      </c>
      <c r="C34" s="127"/>
      <c r="D34" s="128"/>
      <c r="E34" s="128"/>
      <c r="F34" s="128"/>
      <c r="G34" s="128"/>
      <c r="H34" s="128"/>
      <c r="I34" s="128"/>
      <c r="J34" s="128"/>
      <c r="K34" s="128"/>
      <c r="L34" s="128"/>
      <c r="M34" s="128"/>
      <c r="N34" s="128"/>
      <c r="O34" s="128"/>
      <c r="P34" s="128"/>
      <c r="Q34" s="128"/>
      <c r="R34" s="128"/>
      <c r="S34" s="128"/>
      <c r="T34" s="128"/>
    </row>
    <row r="35" spans="2:20" ht="26.25" x14ac:dyDescent="0.35">
      <c r="B35" s="188" t="s">
        <v>68</v>
      </c>
    </row>
  </sheetData>
  <phoneticPr fontId="2" type="noConversion"/>
  <conditionalFormatting sqref="C3:H3 K3:T3 D4:T30">
    <cfRule type="cellIs" dxfId="26" priority="1" stopIfTrue="1" operator="equal">
      <formula>1</formula>
    </cfRule>
    <cfRule type="cellIs" dxfId="25" priority="2" stopIfTrue="1" operator="equal">
      <formula>3</formula>
    </cfRule>
    <cfRule type="cellIs" dxfId="24" priority="3" stopIfTrue="1" operator="equal">
      <formula>9</formula>
    </cfRule>
  </conditionalFormatting>
  <dataValidations count="1">
    <dataValidation allowBlank="1" showInputMessage="1" showErrorMessage="1" prompt="Assign importances to manufacturing requirments 1to5. Rank relationships between requirements and process functionality; 1,3,9." sqref="A1" xr:uid="{00000000-0002-0000-1D00-000000000000}"/>
  </dataValidations>
  <pageMargins left="0.75" right="0.75" top="1" bottom="1" header="0.5" footer="0.5"/>
  <pageSetup paperSize="9" orientation="portrait"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tabColor rgb="FFFFFF00"/>
  </sheetPr>
  <dimension ref="A1:AC20"/>
  <sheetViews>
    <sheetView workbookViewId="0">
      <selection activeCell="Q11" sqref="Q11"/>
    </sheetView>
  </sheetViews>
  <sheetFormatPr defaultColWidth="8.796875" defaultRowHeight="12.75" x14ac:dyDescent="0.35"/>
  <cols>
    <col min="1" max="1" width="2.46484375" customWidth="1"/>
    <col min="2" max="2" width="25.46484375" customWidth="1"/>
    <col min="3" max="4" width="5.6640625" hidden="1" customWidth="1"/>
    <col min="5" max="5" width="10.46484375" customWidth="1"/>
    <col min="6" max="27" width="5.6640625" customWidth="1"/>
    <col min="28" max="28" width="52.46484375" customWidth="1"/>
  </cols>
  <sheetData>
    <row r="1" spans="1:29" ht="8.25" customHeight="1" thickBot="1" x14ac:dyDescent="0.4">
      <c r="A1" s="283" t="s">
        <v>79</v>
      </c>
    </row>
    <row r="2" spans="1:29" ht="117.75" customHeight="1" thickBot="1" x14ac:dyDescent="0.4">
      <c r="B2" s="132" t="s">
        <v>45</v>
      </c>
      <c r="C2" s="178" t="s">
        <v>5</v>
      </c>
      <c r="D2" s="109"/>
      <c r="E2" s="110" t="s">
        <v>5</v>
      </c>
      <c r="F2" s="437" t="s">
        <v>511</v>
      </c>
      <c r="G2" s="322" t="s">
        <v>174</v>
      </c>
      <c r="H2" s="322" t="s">
        <v>512</v>
      </c>
      <c r="I2" s="322" t="s">
        <v>513</v>
      </c>
      <c r="J2" s="322" t="s">
        <v>514</v>
      </c>
      <c r="K2" s="322" t="s">
        <v>515</v>
      </c>
      <c r="L2" s="322" t="s">
        <v>516</v>
      </c>
      <c r="M2" s="322" t="s">
        <v>522</v>
      </c>
      <c r="N2" s="322" t="s">
        <v>517</v>
      </c>
      <c r="O2" s="322" t="s">
        <v>518</v>
      </c>
      <c r="P2" s="322" t="s">
        <v>520</v>
      </c>
      <c r="Q2" s="322" t="s">
        <v>519</v>
      </c>
      <c r="R2" s="322" t="s">
        <v>149</v>
      </c>
      <c r="S2" s="322" t="s">
        <v>175</v>
      </c>
      <c r="T2" s="322" t="s">
        <v>521</v>
      </c>
      <c r="U2" s="322"/>
      <c r="V2" s="322"/>
      <c r="W2" s="225"/>
      <c r="X2" s="225"/>
      <c r="Y2" s="225"/>
      <c r="Z2" s="225"/>
      <c r="AA2" s="312"/>
    </row>
    <row r="3" spans="1:29" ht="13.5" thickBot="1" x14ac:dyDescent="0.45">
      <c r="B3" s="163" t="s">
        <v>46</v>
      </c>
      <c r="C3" s="111"/>
      <c r="D3" s="107"/>
      <c r="E3" s="170"/>
      <c r="F3" s="135"/>
      <c r="G3" s="136"/>
      <c r="H3" s="136"/>
      <c r="I3" s="136"/>
      <c r="J3" s="136"/>
      <c r="K3" s="136"/>
      <c r="L3" s="136"/>
      <c r="M3" s="136"/>
      <c r="N3" s="136"/>
      <c r="O3" s="136"/>
      <c r="P3" s="136"/>
      <c r="Q3" s="136"/>
      <c r="R3" s="136"/>
      <c r="S3" s="136"/>
      <c r="T3" s="136"/>
      <c r="U3" s="136"/>
      <c r="V3" s="136"/>
      <c r="W3" s="136"/>
      <c r="X3" s="136"/>
      <c r="Y3" s="136"/>
      <c r="Z3" s="136"/>
      <c r="AA3" s="315"/>
      <c r="AB3" s="309" t="s">
        <v>66</v>
      </c>
    </row>
    <row r="4" spans="1:29" ht="13.15" thickBot="1" x14ac:dyDescent="0.4">
      <c r="B4" s="436" t="s">
        <v>496</v>
      </c>
      <c r="C4" s="112">
        <f>VALUE('Manufacturing QFD 1'!D29)</f>
        <v>275</v>
      </c>
      <c r="D4" s="15">
        <v>10</v>
      </c>
      <c r="E4" s="105">
        <f t="shared" ref="E4:E14" si="0">+C4/D4</f>
        <v>27.5</v>
      </c>
      <c r="F4" s="137">
        <v>9</v>
      </c>
      <c r="G4" s="15">
        <v>9</v>
      </c>
      <c r="H4" s="15">
        <v>9</v>
      </c>
      <c r="I4" s="15">
        <v>9</v>
      </c>
      <c r="J4" s="15">
        <v>9</v>
      </c>
      <c r="K4" s="15"/>
      <c r="L4" s="15">
        <v>3</v>
      </c>
      <c r="M4" s="15"/>
      <c r="N4" s="15"/>
      <c r="O4" s="15"/>
      <c r="P4" s="15"/>
      <c r="Q4" s="15"/>
      <c r="R4" s="15"/>
      <c r="S4" s="15"/>
      <c r="T4" s="15"/>
      <c r="U4" s="15"/>
      <c r="V4" s="15"/>
      <c r="W4" s="15"/>
      <c r="X4" s="15"/>
      <c r="Y4" s="15"/>
      <c r="Z4" s="15"/>
      <c r="AA4" s="316"/>
      <c r="AB4" s="310"/>
    </row>
    <row r="5" spans="1:29" ht="13.15" thickBot="1" x14ac:dyDescent="0.4">
      <c r="B5" s="436" t="s">
        <v>497</v>
      </c>
      <c r="C5" s="112">
        <f>VALUE('Manufacturing QFD 1'!E29)</f>
        <v>305</v>
      </c>
      <c r="D5" s="15">
        <v>10</v>
      </c>
      <c r="E5" s="105">
        <f t="shared" si="0"/>
        <v>30.5</v>
      </c>
      <c r="F5" s="137"/>
      <c r="G5" s="15"/>
      <c r="H5" s="15">
        <v>9</v>
      </c>
      <c r="I5" s="15">
        <v>3</v>
      </c>
      <c r="J5" s="15">
        <v>9</v>
      </c>
      <c r="K5" s="15">
        <v>9</v>
      </c>
      <c r="L5" s="15">
        <v>3</v>
      </c>
      <c r="M5" s="15"/>
      <c r="N5" s="15"/>
      <c r="O5" s="15"/>
      <c r="P5" s="15"/>
      <c r="Q5" s="15"/>
      <c r="R5" s="15"/>
      <c r="S5" s="15"/>
      <c r="T5" s="15"/>
      <c r="U5" s="15"/>
      <c r="V5" s="15"/>
      <c r="W5" s="15"/>
      <c r="X5" s="15"/>
      <c r="Y5" s="15"/>
      <c r="Z5" s="15"/>
      <c r="AA5" s="316"/>
      <c r="AB5" s="311"/>
      <c r="AC5" s="138"/>
    </row>
    <row r="6" spans="1:29" x14ac:dyDescent="0.35">
      <c r="B6" s="436" t="s">
        <v>500</v>
      </c>
      <c r="C6" s="112">
        <f>VALUE('Manufacturing QFD 1'!F29)</f>
        <v>215</v>
      </c>
      <c r="D6" s="15">
        <v>10</v>
      </c>
      <c r="E6" s="105">
        <f t="shared" si="0"/>
        <v>21.5</v>
      </c>
      <c r="F6" s="137"/>
      <c r="G6" s="15"/>
      <c r="H6" s="15"/>
      <c r="I6" s="15"/>
      <c r="J6" s="15"/>
      <c r="K6" s="15"/>
      <c r="L6" s="15">
        <v>9</v>
      </c>
      <c r="M6" s="15">
        <v>9</v>
      </c>
      <c r="N6" s="15"/>
      <c r="O6" s="15"/>
      <c r="P6" s="15"/>
      <c r="Q6" s="15"/>
      <c r="R6" s="15"/>
      <c r="S6" s="15"/>
      <c r="T6" s="15"/>
      <c r="U6" s="15"/>
      <c r="V6" s="15"/>
      <c r="W6" s="15"/>
      <c r="X6" s="15"/>
      <c r="Y6" s="15"/>
      <c r="Z6" s="15"/>
      <c r="AA6" s="316"/>
      <c r="AB6" s="311"/>
    </row>
    <row r="7" spans="1:29" x14ac:dyDescent="0.35">
      <c r="B7" s="436" t="s">
        <v>150</v>
      </c>
      <c r="C7" s="112">
        <f>VALUE('Manufacturing QFD 1'!G29)</f>
        <v>470</v>
      </c>
      <c r="D7" s="15">
        <v>10</v>
      </c>
      <c r="E7" s="105">
        <f t="shared" si="0"/>
        <v>47</v>
      </c>
      <c r="F7" s="137">
        <v>1</v>
      </c>
      <c r="G7" s="15">
        <v>1</v>
      </c>
      <c r="H7" s="15"/>
      <c r="I7" s="15">
        <v>9</v>
      </c>
      <c r="J7" s="15">
        <v>9</v>
      </c>
      <c r="K7" s="15"/>
      <c r="L7" s="15"/>
      <c r="M7" s="15">
        <v>3</v>
      </c>
      <c r="N7" s="15">
        <v>9</v>
      </c>
      <c r="O7" s="15">
        <v>9</v>
      </c>
      <c r="P7" s="15"/>
      <c r="Q7" s="15">
        <v>3</v>
      </c>
      <c r="R7" s="15"/>
      <c r="S7" s="15"/>
      <c r="T7" s="15"/>
      <c r="U7" s="15"/>
      <c r="V7" s="15"/>
      <c r="W7" s="15"/>
      <c r="X7" s="15"/>
      <c r="Y7" s="15"/>
      <c r="Z7" s="15"/>
      <c r="AA7" s="316"/>
      <c r="AB7" s="311"/>
    </row>
    <row r="8" spans="1:29" x14ac:dyDescent="0.35">
      <c r="B8" s="436" t="s">
        <v>498</v>
      </c>
      <c r="C8" s="112">
        <f>VALUE('Manufacturing QFD 1'!H29)</f>
        <v>175</v>
      </c>
      <c r="D8" s="15">
        <v>10</v>
      </c>
      <c r="E8" s="105">
        <f>+C8/D8</f>
        <v>17.5</v>
      </c>
      <c r="F8" s="137"/>
      <c r="G8" s="15"/>
      <c r="H8" s="15"/>
      <c r="I8" s="15"/>
      <c r="J8" s="15"/>
      <c r="K8" s="15"/>
      <c r="L8" s="15">
        <v>3</v>
      </c>
      <c r="M8" s="15"/>
      <c r="N8" s="15"/>
      <c r="O8" s="15"/>
      <c r="P8" s="15">
        <v>9</v>
      </c>
      <c r="Q8" s="15">
        <v>9</v>
      </c>
      <c r="R8" s="15"/>
      <c r="S8" s="15"/>
      <c r="T8" s="15"/>
      <c r="U8" s="15"/>
      <c r="V8" s="15"/>
      <c r="W8" s="15"/>
      <c r="X8" s="15"/>
      <c r="Y8" s="15"/>
      <c r="Z8" s="15"/>
      <c r="AA8" s="316"/>
      <c r="AB8" s="311"/>
    </row>
    <row r="9" spans="1:29" x14ac:dyDescent="0.35">
      <c r="B9" s="436" t="s">
        <v>499</v>
      </c>
      <c r="C9" s="112">
        <f>VALUE('Manufacturing QFD 1'!I29)</f>
        <v>185</v>
      </c>
      <c r="D9" s="15">
        <v>10</v>
      </c>
      <c r="E9" s="105">
        <f t="shared" si="0"/>
        <v>18.5</v>
      </c>
      <c r="F9" s="137"/>
      <c r="G9" s="15"/>
      <c r="H9" s="15"/>
      <c r="I9" s="15"/>
      <c r="J9" s="15"/>
      <c r="K9" s="15"/>
      <c r="L9" s="15">
        <v>9</v>
      </c>
      <c r="M9" s="15"/>
      <c r="N9" s="15"/>
      <c r="O9" s="15"/>
      <c r="P9" s="15">
        <v>9</v>
      </c>
      <c r="Q9" s="15">
        <v>9</v>
      </c>
      <c r="R9" s="15"/>
      <c r="S9" s="15"/>
      <c r="T9" s="15"/>
      <c r="U9" s="15"/>
      <c r="V9" s="15"/>
      <c r="W9" s="15"/>
      <c r="X9" s="15"/>
      <c r="Y9" s="15"/>
      <c r="Z9" s="15"/>
      <c r="AA9" s="316"/>
      <c r="AB9" s="311"/>
    </row>
    <row r="10" spans="1:29" x14ac:dyDescent="0.35">
      <c r="B10" s="436" t="s">
        <v>501</v>
      </c>
      <c r="C10" s="112">
        <f>VALUE('Manufacturing QFD 1'!J29)</f>
        <v>290</v>
      </c>
      <c r="D10" s="15">
        <v>10</v>
      </c>
      <c r="E10" s="105">
        <f t="shared" si="0"/>
        <v>29</v>
      </c>
      <c r="F10" s="137"/>
      <c r="G10" s="15"/>
      <c r="H10" s="15">
        <v>9</v>
      </c>
      <c r="I10" s="15">
        <v>3</v>
      </c>
      <c r="J10" s="15"/>
      <c r="K10" s="15"/>
      <c r="L10" s="15">
        <v>9</v>
      </c>
      <c r="M10" s="15"/>
      <c r="N10" s="15"/>
      <c r="O10" s="15"/>
      <c r="P10" s="15"/>
      <c r="Q10" s="15">
        <v>9</v>
      </c>
      <c r="R10" s="15">
        <v>9</v>
      </c>
      <c r="S10" s="15">
        <v>9</v>
      </c>
      <c r="T10" s="15"/>
      <c r="U10" s="15"/>
      <c r="V10" s="15"/>
      <c r="W10" s="15"/>
      <c r="X10" s="15"/>
      <c r="Y10" s="15"/>
      <c r="Z10" s="15"/>
      <c r="AA10" s="316"/>
      <c r="AB10" s="311"/>
    </row>
    <row r="11" spans="1:29" x14ac:dyDescent="0.35">
      <c r="B11" s="436" t="s">
        <v>502</v>
      </c>
      <c r="C11" s="112">
        <f>VALUE('Manufacturing QFD 1'!K29)</f>
        <v>225</v>
      </c>
      <c r="D11" s="15">
        <v>10</v>
      </c>
      <c r="E11" s="105">
        <f t="shared" si="0"/>
        <v>22.5</v>
      </c>
      <c r="F11" s="137"/>
      <c r="G11" s="15"/>
      <c r="H11" s="15"/>
      <c r="I11" s="15"/>
      <c r="J11" s="15"/>
      <c r="K11" s="15"/>
      <c r="L11" s="15">
        <v>9</v>
      </c>
      <c r="M11" s="15"/>
      <c r="N11" s="15"/>
      <c r="O11" s="15"/>
      <c r="P11" s="15"/>
      <c r="Q11" s="15">
        <v>9</v>
      </c>
      <c r="R11" s="15">
        <v>9</v>
      </c>
      <c r="S11" s="15">
        <v>9</v>
      </c>
      <c r="T11" s="15"/>
      <c r="U11" s="15"/>
      <c r="V11" s="15"/>
      <c r="W11" s="15"/>
      <c r="X11" s="15"/>
      <c r="Y11" s="15"/>
      <c r="Z11" s="15"/>
      <c r="AA11" s="316"/>
      <c r="AB11" s="311"/>
    </row>
    <row r="12" spans="1:29" x14ac:dyDescent="0.35">
      <c r="B12" s="436" t="s">
        <v>503</v>
      </c>
      <c r="C12" s="112">
        <f>VALUE('Manufacturing QFD 1'!L29)</f>
        <v>335</v>
      </c>
      <c r="D12" s="15">
        <v>10</v>
      </c>
      <c r="E12" s="105">
        <f t="shared" si="0"/>
        <v>33.5</v>
      </c>
      <c r="F12" s="137"/>
      <c r="G12" s="15"/>
      <c r="H12" s="15"/>
      <c r="I12" s="15"/>
      <c r="J12" s="15"/>
      <c r="K12" s="15"/>
      <c r="L12" s="15"/>
      <c r="M12" s="15"/>
      <c r="N12" s="15"/>
      <c r="O12" s="15"/>
      <c r="P12" s="15"/>
      <c r="Q12" s="15">
        <v>1</v>
      </c>
      <c r="R12" s="15"/>
      <c r="S12" s="15"/>
      <c r="T12" s="15">
        <v>9</v>
      </c>
      <c r="U12" s="15"/>
      <c r="V12" s="15"/>
      <c r="W12" s="15"/>
      <c r="X12" s="15"/>
      <c r="Y12" s="15"/>
      <c r="Z12" s="15"/>
      <c r="AA12" s="316"/>
      <c r="AB12" s="311"/>
    </row>
    <row r="13" spans="1:29" x14ac:dyDescent="0.35">
      <c r="B13" s="436" t="s">
        <v>504</v>
      </c>
      <c r="C13" s="112">
        <f>VALUE('Manufacturing QFD 1'!M29)</f>
        <v>145</v>
      </c>
      <c r="D13" s="15">
        <v>10</v>
      </c>
      <c r="E13" s="105">
        <f t="shared" si="0"/>
        <v>14.5</v>
      </c>
      <c r="F13" s="137"/>
      <c r="G13" s="15"/>
      <c r="H13" s="15">
        <v>9</v>
      </c>
      <c r="I13" s="15">
        <v>9</v>
      </c>
      <c r="J13" s="15"/>
      <c r="K13" s="15"/>
      <c r="L13" s="15"/>
      <c r="M13" s="15"/>
      <c r="N13" s="15"/>
      <c r="O13" s="15"/>
      <c r="P13" s="15"/>
      <c r="Q13" s="15">
        <v>3</v>
      </c>
      <c r="R13" s="15"/>
      <c r="S13" s="15"/>
      <c r="T13" s="15"/>
      <c r="U13" s="15"/>
      <c r="V13" s="15"/>
      <c r="W13" s="15"/>
      <c r="X13" s="15"/>
      <c r="Y13" s="15"/>
      <c r="Z13" s="15"/>
      <c r="AA13" s="316"/>
      <c r="AB13" s="311"/>
    </row>
    <row r="14" spans="1:29" ht="13.15" thickBot="1" x14ac:dyDescent="0.4">
      <c r="B14" s="4"/>
      <c r="C14" s="112"/>
      <c r="D14" s="15">
        <v>10</v>
      </c>
      <c r="E14" s="105">
        <f t="shared" si="0"/>
        <v>0</v>
      </c>
      <c r="F14" s="300"/>
      <c r="G14" s="317"/>
      <c r="H14" s="317"/>
      <c r="I14" s="317"/>
      <c r="J14" s="317"/>
      <c r="K14" s="317"/>
      <c r="L14" s="317"/>
      <c r="M14" s="317"/>
      <c r="N14" s="317"/>
      <c r="O14" s="317"/>
      <c r="P14" s="317"/>
      <c r="Q14" s="317"/>
      <c r="R14" s="317"/>
      <c r="S14" s="317"/>
      <c r="T14" s="317"/>
      <c r="U14" s="317"/>
      <c r="V14" s="317"/>
      <c r="W14" s="317"/>
      <c r="X14" s="318"/>
      <c r="Y14" s="318"/>
      <c r="Z14" s="318"/>
      <c r="AA14" s="319"/>
    </row>
    <row r="15" spans="1:29" x14ac:dyDescent="0.35">
      <c r="B15" s="131"/>
      <c r="C15" s="121"/>
      <c r="D15" s="122"/>
      <c r="E15" s="173"/>
      <c r="F15" s="313">
        <f t="shared" ref="F15:AA15" si="1">SUMPRODUCT($E$3:$E$14,F3:F14)</f>
        <v>294.5</v>
      </c>
      <c r="G15" s="314">
        <f t="shared" si="1"/>
        <v>294.5</v>
      </c>
      <c r="H15" s="314">
        <f t="shared" si="1"/>
        <v>913.5</v>
      </c>
      <c r="I15" s="314">
        <f t="shared" si="1"/>
        <v>979.5</v>
      </c>
      <c r="J15" s="314">
        <f t="shared" si="1"/>
        <v>945</v>
      </c>
      <c r="K15" s="314">
        <f t="shared" si="1"/>
        <v>274.5</v>
      </c>
      <c r="L15" s="314">
        <f t="shared" si="1"/>
        <v>1050</v>
      </c>
      <c r="M15" s="314">
        <f t="shared" si="1"/>
        <v>334.5</v>
      </c>
      <c r="N15" s="314">
        <f t="shared" si="1"/>
        <v>423</v>
      </c>
      <c r="O15" s="314">
        <f t="shared" si="1"/>
        <v>423</v>
      </c>
      <c r="P15" s="314">
        <f t="shared" si="1"/>
        <v>324</v>
      </c>
      <c r="Q15" s="314">
        <f t="shared" si="1"/>
        <v>1005.5</v>
      </c>
      <c r="R15" s="314">
        <f t="shared" si="1"/>
        <v>463.5</v>
      </c>
      <c r="S15" s="314">
        <f t="shared" si="1"/>
        <v>463.5</v>
      </c>
      <c r="T15" s="314">
        <f t="shared" si="1"/>
        <v>301.5</v>
      </c>
      <c r="U15" s="314">
        <f t="shared" si="1"/>
        <v>0</v>
      </c>
      <c r="V15" s="314">
        <f t="shared" si="1"/>
        <v>0</v>
      </c>
      <c r="W15" s="314">
        <f t="shared" si="1"/>
        <v>0</v>
      </c>
      <c r="X15" s="314">
        <f t="shared" si="1"/>
        <v>0</v>
      </c>
      <c r="Y15" s="314">
        <f t="shared" si="1"/>
        <v>0</v>
      </c>
      <c r="Z15" s="314">
        <f t="shared" si="1"/>
        <v>0</v>
      </c>
      <c r="AA15" s="314">
        <f t="shared" si="1"/>
        <v>0</v>
      </c>
    </row>
    <row r="16" spans="1:29" x14ac:dyDescent="0.35">
      <c r="B16" s="14"/>
      <c r="C16" s="123"/>
      <c r="D16" s="17"/>
      <c r="E16" s="174"/>
      <c r="F16" s="179"/>
      <c r="G16" s="63"/>
      <c r="H16" s="63"/>
      <c r="I16" s="63"/>
      <c r="J16" s="63"/>
      <c r="K16" s="63"/>
      <c r="L16" s="63"/>
      <c r="M16" s="63"/>
      <c r="N16" s="63"/>
      <c r="O16" s="63"/>
      <c r="P16" s="63"/>
      <c r="Q16" s="63"/>
      <c r="R16" s="63"/>
      <c r="S16" s="63"/>
      <c r="T16" s="63"/>
      <c r="U16" s="63"/>
      <c r="V16" s="63"/>
      <c r="W16" s="63"/>
      <c r="X16" s="13"/>
      <c r="Y16" s="13"/>
      <c r="Z16" s="13"/>
      <c r="AA16" s="125"/>
    </row>
    <row r="17" spans="2:27" x14ac:dyDescent="0.35">
      <c r="B17" s="170" t="s">
        <v>6</v>
      </c>
      <c r="C17" s="124"/>
      <c r="D17" s="106"/>
      <c r="E17" s="175"/>
      <c r="F17" s="143"/>
      <c r="G17" s="13"/>
      <c r="H17" s="13"/>
      <c r="I17" s="13"/>
      <c r="J17" s="13"/>
      <c r="K17" s="13"/>
      <c r="L17" s="13"/>
      <c r="M17" s="13"/>
      <c r="N17" s="13"/>
      <c r="O17" s="13"/>
      <c r="P17" s="13"/>
      <c r="Q17" s="13"/>
      <c r="R17" s="13"/>
      <c r="S17" s="13"/>
      <c r="T17" s="13"/>
      <c r="U17" s="13"/>
      <c r="V17" s="13"/>
      <c r="W17" s="13"/>
      <c r="X17" s="13"/>
      <c r="Y17" s="13"/>
      <c r="Z17" s="13"/>
      <c r="AA17" s="125"/>
    </row>
    <row r="18" spans="2:27" ht="13.15" thickBot="1" x14ac:dyDescent="0.4">
      <c r="B18" s="105" t="s">
        <v>7</v>
      </c>
      <c r="C18" s="124"/>
      <c r="D18" s="106"/>
      <c r="E18" s="175"/>
      <c r="F18" s="143"/>
      <c r="G18" s="13"/>
      <c r="H18" s="13"/>
      <c r="I18" s="13"/>
      <c r="J18" s="13"/>
      <c r="K18" s="13"/>
      <c r="L18" s="13"/>
      <c r="M18" s="13"/>
      <c r="N18" s="13"/>
      <c r="O18" s="13"/>
      <c r="P18" s="13"/>
      <c r="Q18" s="13"/>
      <c r="R18" s="13"/>
      <c r="S18" s="13"/>
      <c r="T18" s="13"/>
      <c r="U18" s="13"/>
      <c r="V18" s="13"/>
      <c r="W18" s="13"/>
      <c r="X18" s="74"/>
      <c r="Y18" s="74"/>
      <c r="Z18" s="74"/>
      <c r="AA18" s="76"/>
    </row>
    <row r="19" spans="2:27" ht="219.75" customHeight="1" thickBot="1" x14ac:dyDescent="0.4">
      <c r="B19" s="140" t="s">
        <v>8</v>
      </c>
      <c r="C19" s="126"/>
      <c r="D19" s="176"/>
      <c r="E19" s="177"/>
      <c r="F19" s="180"/>
      <c r="G19" s="74"/>
      <c r="H19" s="74"/>
      <c r="I19" s="74"/>
      <c r="J19" s="74"/>
      <c r="K19" s="74"/>
      <c r="L19" s="74"/>
      <c r="M19" s="74"/>
      <c r="N19" s="74"/>
      <c r="O19" s="74"/>
      <c r="P19" s="74"/>
      <c r="Q19" s="74"/>
      <c r="R19" s="74"/>
      <c r="S19" s="74"/>
      <c r="T19" s="74"/>
      <c r="U19" s="74"/>
      <c r="V19" s="74"/>
      <c r="W19" s="74"/>
      <c r="X19" s="128"/>
      <c r="Y19" s="128"/>
      <c r="Z19" s="128"/>
      <c r="AA19" s="129"/>
    </row>
    <row r="20" spans="2:27" ht="13.5" thickBot="1" x14ac:dyDescent="0.4">
      <c r="B20" s="132" t="s">
        <v>34</v>
      </c>
      <c r="C20" s="171"/>
      <c r="D20" s="172"/>
      <c r="E20" s="172"/>
      <c r="F20" s="128"/>
      <c r="G20" s="128"/>
      <c r="H20" s="128"/>
      <c r="I20" s="128"/>
      <c r="J20" s="128"/>
      <c r="K20" s="128"/>
      <c r="L20" s="128"/>
      <c r="M20" s="128"/>
      <c r="N20" s="128"/>
      <c r="O20" s="128"/>
      <c r="P20" s="128"/>
      <c r="Q20" s="128"/>
      <c r="R20" s="128"/>
      <c r="S20" s="128"/>
      <c r="T20" s="128"/>
      <c r="U20" s="128"/>
      <c r="V20" s="128"/>
      <c r="W20" s="128"/>
    </row>
  </sheetData>
  <conditionalFormatting sqref="F3:AA7 F17:W19">
    <cfRule type="cellIs" dxfId="23" priority="10" stopIfTrue="1" operator="equal">
      <formula>1</formula>
    </cfRule>
    <cfRule type="cellIs" dxfId="22" priority="11" stopIfTrue="1" operator="equal">
      <formula>3</formula>
    </cfRule>
    <cfRule type="cellIs" dxfId="21" priority="12" stopIfTrue="1" operator="equal">
      <formula>9</formula>
    </cfRule>
  </conditionalFormatting>
  <conditionalFormatting sqref="X15:Z18">
    <cfRule type="cellIs" dxfId="20" priority="4" stopIfTrue="1" operator="equal">
      <formula>1</formula>
    </cfRule>
    <cfRule type="cellIs" dxfId="19" priority="5" stopIfTrue="1" operator="equal">
      <formula>3</formula>
    </cfRule>
    <cfRule type="cellIs" dxfId="18" priority="6" stopIfTrue="1" operator="equal">
      <formula>9</formula>
    </cfRule>
  </conditionalFormatting>
  <conditionalFormatting sqref="X8:AA14 F8:W15 AA15">
    <cfRule type="cellIs" dxfId="17" priority="1" stopIfTrue="1" operator="equal">
      <formula>1</formula>
    </cfRule>
    <cfRule type="cellIs" dxfId="16" priority="2" stopIfTrue="1" operator="equal">
      <formula>3</formula>
    </cfRule>
    <cfRule type="cellIs" dxfId="15" priority="3" stopIfTrue="1" operator="equal">
      <formula>9</formula>
    </cfRule>
  </conditionalFormatting>
  <dataValidations count="1">
    <dataValidation allowBlank="1" showInputMessage="1" showErrorMessage="1" prompt="Transfer REQUIRED FUNCTIONALITY and importance scores to LHS of matrix. Transfer MEANS of chosen concept to top of matrix. Identify relationships with 1,3,9 scores." sqref="A1" xr:uid="{00000000-0002-0000-2000-000000000000}"/>
  </dataValidation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
  <sheetViews>
    <sheetView workbookViewId="0">
      <selection activeCell="B2" sqref="B2"/>
    </sheetView>
  </sheetViews>
  <sheetFormatPr defaultColWidth="8.796875" defaultRowHeight="12.75" x14ac:dyDescent="0.35"/>
  <sheetData/>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tabColor theme="5" tint="-0.249977111117893"/>
  </sheetPr>
  <dimension ref="A1:K74"/>
  <sheetViews>
    <sheetView zoomScale="80" zoomScaleNormal="80" workbookViewId="0">
      <pane xSplit="2" ySplit="2" topLeftCell="C45" activePane="bottomRight" state="frozen"/>
      <selection pane="topRight" activeCell="C1" sqref="C1"/>
      <selection pane="bottomLeft" activeCell="A3" sqref="A3"/>
      <selection pane="bottomRight" activeCell="E52" sqref="E52"/>
    </sheetView>
  </sheetViews>
  <sheetFormatPr defaultColWidth="9.1328125" defaultRowHeight="16.5" customHeight="1" x14ac:dyDescent="0.35"/>
  <cols>
    <col min="1" max="1" width="9.1328125" style="1"/>
    <col min="2" max="2" width="43.46484375" style="6" customWidth="1"/>
    <col min="3" max="3" width="29.796875" style="57" customWidth="1"/>
    <col min="4" max="4" width="22.1328125" style="6" customWidth="1"/>
    <col min="5" max="5" width="23.46484375" style="6" customWidth="1"/>
    <col min="6" max="6" width="28.46484375" style="6" customWidth="1"/>
    <col min="7" max="8" width="31" style="6" customWidth="1"/>
    <col min="9" max="9" width="32" style="6" customWidth="1"/>
    <col min="10" max="10" width="15.6640625" style="6" customWidth="1"/>
    <col min="11" max="16384" width="9.1328125" style="1"/>
  </cols>
  <sheetData>
    <row r="1" spans="1:10" ht="16.5" customHeight="1" x14ac:dyDescent="0.35">
      <c r="A1" s="283" t="s">
        <v>79</v>
      </c>
      <c r="C1" s="55"/>
      <c r="D1" s="12"/>
      <c r="E1" s="12"/>
      <c r="F1" s="12"/>
      <c r="G1" s="12"/>
      <c r="H1" s="12"/>
      <c r="I1" s="12"/>
      <c r="J1" s="12"/>
    </row>
    <row r="2" spans="1:10" ht="44.25" customHeight="1" thickBot="1" x14ac:dyDescent="0.4">
      <c r="B2" s="218" t="s">
        <v>2</v>
      </c>
      <c r="C2" s="338" t="s">
        <v>3</v>
      </c>
      <c r="D2" s="323"/>
      <c r="E2" s="323"/>
      <c r="F2" s="323"/>
      <c r="G2" s="323"/>
      <c r="H2" s="323"/>
      <c r="I2" s="323"/>
      <c r="J2" s="323"/>
    </row>
    <row r="3" spans="1:10" ht="28.5" customHeight="1" thickBot="1" x14ac:dyDescent="0.4">
      <c r="B3" s="331" t="s">
        <v>128</v>
      </c>
      <c r="C3" s="328" t="s">
        <v>169</v>
      </c>
      <c r="D3" s="330" t="s">
        <v>170</v>
      </c>
      <c r="E3" s="330"/>
      <c r="F3" s="340"/>
      <c r="G3" s="340"/>
      <c r="H3" s="340"/>
      <c r="I3" s="341"/>
      <c r="J3" s="168"/>
    </row>
    <row r="4" spans="1:10" ht="28.5" customHeight="1" x14ac:dyDescent="0.35">
      <c r="B4" s="332" t="s">
        <v>129</v>
      </c>
      <c r="C4" s="329" t="s">
        <v>171</v>
      </c>
      <c r="D4" s="5" t="s">
        <v>172</v>
      </c>
      <c r="E4" s="5" t="s">
        <v>173</v>
      </c>
      <c r="F4" s="5" t="s">
        <v>356</v>
      </c>
      <c r="G4" s="5"/>
      <c r="H4" s="5"/>
      <c r="I4" s="342"/>
      <c r="J4" s="168"/>
    </row>
    <row r="5" spans="1:10" ht="28.5" customHeight="1" x14ac:dyDescent="0.35">
      <c r="B5" s="333" t="s">
        <v>130</v>
      </c>
      <c r="C5" s="329" t="s">
        <v>174</v>
      </c>
      <c r="D5" s="5" t="s">
        <v>175</v>
      </c>
      <c r="E5" s="5" t="s">
        <v>173</v>
      </c>
      <c r="F5" s="5"/>
      <c r="G5" s="5"/>
      <c r="H5" s="5"/>
      <c r="I5" s="342"/>
      <c r="J5" s="168"/>
    </row>
    <row r="6" spans="1:10" ht="28.5" customHeight="1" x14ac:dyDescent="0.35">
      <c r="B6" s="333" t="s">
        <v>131</v>
      </c>
      <c r="C6" s="329" t="s">
        <v>176</v>
      </c>
      <c r="D6" s="5" t="s">
        <v>177</v>
      </c>
      <c r="E6" s="5" t="s">
        <v>178</v>
      </c>
      <c r="F6" s="5" t="s">
        <v>180</v>
      </c>
      <c r="G6" s="5"/>
      <c r="H6" s="5"/>
      <c r="I6" s="342"/>
      <c r="J6" s="168"/>
    </row>
    <row r="7" spans="1:10" ht="28.5" customHeight="1" x14ac:dyDescent="0.35">
      <c r="B7" s="333" t="s">
        <v>179</v>
      </c>
      <c r="C7" s="329" t="s">
        <v>176</v>
      </c>
      <c r="D7" s="5" t="s">
        <v>177</v>
      </c>
      <c r="E7" s="5" t="s">
        <v>178</v>
      </c>
      <c r="F7" s="5" t="s">
        <v>180</v>
      </c>
      <c r="G7" s="5"/>
      <c r="H7" s="5"/>
      <c r="I7" s="342"/>
      <c r="J7" s="168"/>
    </row>
    <row r="8" spans="1:10" ht="28.5" customHeight="1" x14ac:dyDescent="0.35">
      <c r="B8" s="333" t="s">
        <v>132</v>
      </c>
      <c r="C8" s="329" t="s">
        <v>181</v>
      </c>
      <c r="D8" s="5" t="s">
        <v>182</v>
      </c>
      <c r="E8" s="5" t="s">
        <v>183</v>
      </c>
      <c r="F8" s="5" t="s">
        <v>184</v>
      </c>
      <c r="G8" s="5"/>
      <c r="H8" s="5"/>
      <c r="I8" s="342"/>
      <c r="J8" s="168"/>
    </row>
    <row r="9" spans="1:10" ht="28.5" customHeight="1" x14ac:dyDescent="0.35">
      <c r="B9" s="333" t="s">
        <v>133</v>
      </c>
      <c r="C9" s="329" t="s">
        <v>185</v>
      </c>
      <c r="D9" s="5" t="s">
        <v>186</v>
      </c>
      <c r="E9" s="5" t="s">
        <v>173</v>
      </c>
      <c r="F9" s="5" t="s">
        <v>190</v>
      </c>
      <c r="G9" s="5"/>
      <c r="H9" s="5"/>
      <c r="I9" s="342"/>
      <c r="J9" s="168"/>
    </row>
    <row r="10" spans="1:10" ht="28.5" customHeight="1" x14ac:dyDescent="0.35">
      <c r="B10" s="333" t="s">
        <v>134</v>
      </c>
      <c r="C10" s="329" t="s">
        <v>185</v>
      </c>
      <c r="D10" s="5" t="s">
        <v>186</v>
      </c>
      <c r="E10" s="5" t="s">
        <v>173</v>
      </c>
      <c r="F10" s="5" t="s">
        <v>190</v>
      </c>
      <c r="G10" s="5"/>
      <c r="H10" s="5"/>
      <c r="I10" s="342"/>
      <c r="J10" s="168"/>
    </row>
    <row r="11" spans="1:10" ht="28.5" customHeight="1" x14ac:dyDescent="0.35">
      <c r="B11" s="333" t="s">
        <v>135</v>
      </c>
      <c r="C11" s="329" t="s">
        <v>185</v>
      </c>
      <c r="D11" s="5" t="s">
        <v>186</v>
      </c>
      <c r="E11" s="5" t="s">
        <v>173</v>
      </c>
      <c r="F11" s="5" t="s">
        <v>190</v>
      </c>
      <c r="G11" s="5"/>
      <c r="H11" s="5"/>
      <c r="I11" s="342"/>
      <c r="J11" s="168"/>
    </row>
    <row r="12" spans="1:10" ht="28.5" customHeight="1" thickBot="1" x14ac:dyDescent="0.4">
      <c r="B12" s="333" t="s">
        <v>136</v>
      </c>
      <c r="C12" s="329" t="s">
        <v>187</v>
      </c>
      <c r="D12" s="5" t="s">
        <v>188</v>
      </c>
      <c r="E12" s="5" t="s">
        <v>189</v>
      </c>
      <c r="F12" s="5" t="s">
        <v>173</v>
      </c>
      <c r="G12" s="5"/>
      <c r="H12" s="5"/>
      <c r="I12" s="342"/>
      <c r="J12" s="168"/>
    </row>
    <row r="13" spans="1:10" ht="28.5" customHeight="1" x14ac:dyDescent="0.35">
      <c r="B13" s="333" t="s">
        <v>137</v>
      </c>
      <c r="C13" s="331" t="s">
        <v>191</v>
      </c>
      <c r="D13" s="5" t="s">
        <v>192</v>
      </c>
      <c r="E13" s="5" t="s">
        <v>193</v>
      </c>
      <c r="F13" s="5" t="s">
        <v>194</v>
      </c>
      <c r="G13" s="5" t="s">
        <v>195</v>
      </c>
      <c r="H13" s="5"/>
      <c r="I13" s="342"/>
      <c r="J13" s="168"/>
    </row>
    <row r="14" spans="1:10" ht="28.5" customHeight="1" x14ac:dyDescent="0.35">
      <c r="B14" s="333" t="s">
        <v>138</v>
      </c>
      <c r="C14" s="329" t="s">
        <v>196</v>
      </c>
      <c r="D14" s="5" t="s">
        <v>197</v>
      </c>
      <c r="E14" s="5" t="s">
        <v>198</v>
      </c>
      <c r="F14" s="5" t="s">
        <v>190</v>
      </c>
      <c r="G14" s="5"/>
      <c r="H14" s="5"/>
      <c r="I14" s="342"/>
      <c r="J14" s="168"/>
    </row>
    <row r="15" spans="1:10" ht="28.5" customHeight="1" x14ac:dyDescent="0.35">
      <c r="B15" s="333" t="s">
        <v>199</v>
      </c>
      <c r="C15" s="329" t="s">
        <v>200</v>
      </c>
      <c r="D15" s="5" t="s">
        <v>201</v>
      </c>
      <c r="E15" s="5" t="s">
        <v>202</v>
      </c>
      <c r="F15" s="5"/>
      <c r="G15" s="5"/>
      <c r="H15" s="5"/>
      <c r="I15" s="342"/>
      <c r="J15" s="168"/>
    </row>
    <row r="16" spans="1:10" ht="28.5" customHeight="1" x14ac:dyDescent="0.35">
      <c r="B16" s="335" t="s">
        <v>239</v>
      </c>
      <c r="C16" s="329" t="s">
        <v>242</v>
      </c>
      <c r="D16" s="5" t="s">
        <v>177</v>
      </c>
      <c r="E16" s="5" t="s">
        <v>178</v>
      </c>
      <c r="F16" s="5" t="s">
        <v>173</v>
      </c>
      <c r="G16" s="5"/>
      <c r="H16" s="5"/>
      <c r="I16" s="342"/>
      <c r="J16" s="168"/>
    </row>
    <row r="17" spans="2:10" ht="28.5" customHeight="1" x14ac:dyDescent="0.35">
      <c r="B17" s="335" t="s">
        <v>240</v>
      </c>
      <c r="C17" s="329" t="s">
        <v>242</v>
      </c>
      <c r="D17" s="5" t="s">
        <v>177</v>
      </c>
      <c r="E17" s="5" t="s">
        <v>178</v>
      </c>
      <c r="F17" s="5" t="s">
        <v>173</v>
      </c>
      <c r="G17" s="5"/>
      <c r="H17" s="5"/>
      <c r="I17" s="342"/>
      <c r="J17" s="168"/>
    </row>
    <row r="18" spans="2:10" ht="28.5" customHeight="1" x14ac:dyDescent="0.35">
      <c r="B18" s="335" t="s">
        <v>179</v>
      </c>
      <c r="C18" s="329" t="s">
        <v>242</v>
      </c>
      <c r="D18" s="5" t="s">
        <v>177</v>
      </c>
      <c r="E18" s="5" t="s">
        <v>178</v>
      </c>
      <c r="F18" s="5" t="s">
        <v>173</v>
      </c>
      <c r="G18" s="5"/>
      <c r="H18" s="5"/>
      <c r="I18" s="342"/>
      <c r="J18" s="168"/>
    </row>
    <row r="19" spans="2:10" ht="28.5" customHeight="1" x14ac:dyDescent="0.35">
      <c r="B19" s="335" t="s">
        <v>241</v>
      </c>
      <c r="C19" s="329" t="s">
        <v>243</v>
      </c>
      <c r="D19" s="5" t="s">
        <v>244</v>
      </c>
      <c r="E19" s="5" t="s">
        <v>245</v>
      </c>
      <c r="F19" s="5" t="s">
        <v>173</v>
      </c>
      <c r="G19" s="5"/>
      <c r="H19" s="5"/>
      <c r="I19" s="342"/>
      <c r="J19" s="168"/>
    </row>
    <row r="20" spans="2:10" ht="28.5" customHeight="1" x14ac:dyDescent="0.35">
      <c r="B20" s="335" t="s">
        <v>132</v>
      </c>
      <c r="C20" s="329" t="s">
        <v>242</v>
      </c>
      <c r="D20" s="5" t="s">
        <v>177</v>
      </c>
      <c r="E20" s="5" t="s">
        <v>178</v>
      </c>
      <c r="F20" s="5" t="s">
        <v>173</v>
      </c>
      <c r="G20" s="5"/>
      <c r="H20" s="5"/>
      <c r="I20" s="342"/>
      <c r="J20" s="168"/>
    </row>
    <row r="21" spans="2:10" ht="28.5" customHeight="1" x14ac:dyDescent="0.35">
      <c r="B21" s="347" t="s">
        <v>246</v>
      </c>
      <c r="C21" s="329"/>
      <c r="D21" s="5"/>
      <c r="E21" s="5"/>
      <c r="F21" s="5"/>
      <c r="G21" s="5"/>
      <c r="H21" s="5"/>
      <c r="I21" s="342"/>
      <c r="J21" s="168"/>
    </row>
    <row r="22" spans="2:10" ht="28.5" customHeight="1" x14ac:dyDescent="0.35">
      <c r="B22" s="334" t="s">
        <v>139</v>
      </c>
      <c r="C22" s="329" t="s">
        <v>203</v>
      </c>
      <c r="D22" s="5" t="s">
        <v>178</v>
      </c>
      <c r="E22" s="5" t="s">
        <v>204</v>
      </c>
      <c r="F22" s="5" t="s">
        <v>207</v>
      </c>
      <c r="G22" s="5"/>
      <c r="H22" s="5"/>
      <c r="I22" s="342"/>
      <c r="J22" s="168"/>
    </row>
    <row r="23" spans="2:10" ht="28.5" customHeight="1" x14ac:dyDescent="0.35">
      <c r="B23" s="334" t="s">
        <v>140</v>
      </c>
      <c r="C23" s="329" t="s">
        <v>203</v>
      </c>
      <c r="D23" s="5" t="s">
        <v>205</v>
      </c>
      <c r="E23" s="5" t="s">
        <v>206</v>
      </c>
      <c r="F23" s="5" t="s">
        <v>178</v>
      </c>
      <c r="G23" s="5" t="s">
        <v>207</v>
      </c>
      <c r="H23" s="5"/>
      <c r="I23" s="342"/>
      <c r="J23" s="168"/>
    </row>
    <row r="24" spans="2:10" ht="28.5" customHeight="1" x14ac:dyDescent="0.35">
      <c r="B24" s="334" t="s">
        <v>141</v>
      </c>
      <c r="C24" s="329" t="s">
        <v>203</v>
      </c>
      <c r="D24" s="5" t="s">
        <v>205</v>
      </c>
      <c r="E24" s="5" t="s">
        <v>206</v>
      </c>
      <c r="F24" s="5" t="s">
        <v>178</v>
      </c>
      <c r="G24" s="5" t="s">
        <v>207</v>
      </c>
      <c r="H24" s="5"/>
      <c r="I24" s="342"/>
      <c r="J24" s="168"/>
    </row>
    <row r="25" spans="2:10" ht="28.5" customHeight="1" x14ac:dyDescent="0.35">
      <c r="B25" s="334" t="s">
        <v>143</v>
      </c>
      <c r="C25" s="329" t="s">
        <v>203</v>
      </c>
      <c r="D25" s="5" t="s">
        <v>198</v>
      </c>
      <c r="E25" s="5" t="s">
        <v>208</v>
      </c>
      <c r="F25" s="5" t="s">
        <v>192</v>
      </c>
      <c r="G25" s="5" t="s">
        <v>209</v>
      </c>
      <c r="H25" s="5"/>
      <c r="I25" s="342"/>
      <c r="J25" s="168"/>
    </row>
    <row r="26" spans="2:10" ht="28.5" customHeight="1" x14ac:dyDescent="0.35">
      <c r="B26" s="334" t="s">
        <v>142</v>
      </c>
      <c r="C26" s="329" t="s">
        <v>203</v>
      </c>
      <c r="D26" s="5" t="s">
        <v>178</v>
      </c>
      <c r="E26" s="5" t="s">
        <v>210</v>
      </c>
      <c r="F26" s="5" t="s">
        <v>207</v>
      </c>
      <c r="G26" s="5"/>
      <c r="H26" s="5"/>
      <c r="I26" s="342"/>
      <c r="J26" s="168"/>
    </row>
    <row r="27" spans="2:10" ht="28.5" customHeight="1" x14ac:dyDescent="0.35">
      <c r="B27" s="334" t="s">
        <v>144</v>
      </c>
      <c r="C27" s="329" t="s">
        <v>203</v>
      </c>
      <c r="D27" s="5" t="s">
        <v>178</v>
      </c>
      <c r="E27" s="5" t="s">
        <v>211</v>
      </c>
      <c r="F27" s="5" t="s">
        <v>212</v>
      </c>
      <c r="G27" s="5"/>
      <c r="H27" s="5"/>
      <c r="I27" s="342"/>
      <c r="J27" s="168"/>
    </row>
    <row r="28" spans="2:10" ht="28.5" customHeight="1" x14ac:dyDescent="0.35">
      <c r="B28" s="334" t="s">
        <v>145</v>
      </c>
      <c r="C28" s="329" t="s">
        <v>203</v>
      </c>
      <c r="D28" s="5" t="s">
        <v>213</v>
      </c>
      <c r="E28" s="5" t="s">
        <v>214</v>
      </c>
      <c r="F28" s="5"/>
      <c r="G28" s="5"/>
      <c r="H28" s="5"/>
      <c r="I28" s="342"/>
      <c r="J28" s="168"/>
    </row>
    <row r="29" spans="2:10" ht="28.5" customHeight="1" x14ac:dyDescent="0.35">
      <c r="B29" s="334" t="s">
        <v>146</v>
      </c>
      <c r="C29" s="329" t="s">
        <v>203</v>
      </c>
      <c r="D29" s="5" t="s">
        <v>213</v>
      </c>
      <c r="E29" s="5" t="s">
        <v>215</v>
      </c>
      <c r="F29" s="5"/>
      <c r="G29" s="5"/>
      <c r="H29" s="5"/>
      <c r="I29" s="342"/>
      <c r="J29" s="168"/>
    </row>
    <row r="30" spans="2:10" ht="28.5" customHeight="1" x14ac:dyDescent="0.35">
      <c r="B30" s="334" t="s">
        <v>147</v>
      </c>
      <c r="C30" s="329" t="s">
        <v>203</v>
      </c>
      <c r="D30" s="5" t="s">
        <v>213</v>
      </c>
      <c r="E30" s="5"/>
      <c r="F30" s="5"/>
      <c r="G30" s="5"/>
      <c r="H30" s="5"/>
      <c r="I30" s="342"/>
      <c r="J30" s="168"/>
    </row>
    <row r="31" spans="2:10" ht="28.5" customHeight="1" x14ac:dyDescent="0.35">
      <c r="B31" s="334" t="s">
        <v>148</v>
      </c>
      <c r="C31" s="329" t="s">
        <v>228</v>
      </c>
      <c r="D31" s="5" t="s">
        <v>229</v>
      </c>
      <c r="E31" s="5" t="s">
        <v>231</v>
      </c>
      <c r="F31" s="5" t="s">
        <v>230</v>
      </c>
      <c r="G31" s="5" t="s">
        <v>232</v>
      </c>
      <c r="H31" s="5"/>
      <c r="I31" s="342"/>
      <c r="J31" s="168"/>
    </row>
    <row r="32" spans="2:10" ht="28.5" customHeight="1" x14ac:dyDescent="0.35">
      <c r="B32" s="335" t="s">
        <v>154</v>
      </c>
      <c r="C32" s="329" t="s">
        <v>233</v>
      </c>
      <c r="D32" s="5" t="s">
        <v>234</v>
      </c>
      <c r="E32" s="5" t="s">
        <v>235</v>
      </c>
      <c r="F32" s="5"/>
      <c r="G32" s="5"/>
      <c r="H32" s="5"/>
      <c r="I32" s="342"/>
      <c r="J32" s="168"/>
    </row>
    <row r="33" spans="2:10" ht="28.5" customHeight="1" x14ac:dyDescent="0.35">
      <c r="B33" s="335" t="s">
        <v>149</v>
      </c>
      <c r="C33" s="329" t="s">
        <v>236</v>
      </c>
      <c r="D33" s="5" t="s">
        <v>237</v>
      </c>
      <c r="E33" s="5" t="s">
        <v>238</v>
      </c>
      <c r="F33" s="5" t="s">
        <v>277</v>
      </c>
      <c r="G33" s="5" t="s">
        <v>278</v>
      </c>
      <c r="H33" s="5"/>
      <c r="I33" s="342"/>
      <c r="J33" s="168"/>
    </row>
    <row r="34" spans="2:10" ht="28.5" customHeight="1" x14ac:dyDescent="0.35">
      <c r="B34" s="335" t="s">
        <v>150</v>
      </c>
      <c r="C34" s="329" t="s">
        <v>249</v>
      </c>
      <c r="D34" s="5" t="s">
        <v>250</v>
      </c>
      <c r="E34" s="5" t="s">
        <v>175</v>
      </c>
      <c r="F34" s="5" t="s">
        <v>251</v>
      </c>
      <c r="G34" s="5"/>
      <c r="H34" s="5"/>
      <c r="I34" s="342"/>
      <c r="J34" s="168"/>
    </row>
    <row r="35" spans="2:10" ht="28.5" customHeight="1" x14ac:dyDescent="0.35">
      <c r="B35" s="335" t="s">
        <v>155</v>
      </c>
      <c r="C35" s="329" t="s">
        <v>237</v>
      </c>
      <c r="D35" s="5" t="s">
        <v>188</v>
      </c>
      <c r="E35" s="5" t="s">
        <v>190</v>
      </c>
      <c r="F35" s="5"/>
      <c r="G35" s="5"/>
      <c r="H35" s="5"/>
      <c r="I35" s="342"/>
      <c r="J35" s="168"/>
    </row>
    <row r="36" spans="2:10" ht="28.5" customHeight="1" x14ac:dyDescent="0.35">
      <c r="B36" s="335" t="s">
        <v>151</v>
      </c>
      <c r="C36" s="329" t="s">
        <v>200</v>
      </c>
      <c r="D36" s="5" t="s">
        <v>252</v>
      </c>
      <c r="E36" s="5" t="s">
        <v>253</v>
      </c>
      <c r="F36" s="5" t="s">
        <v>190</v>
      </c>
      <c r="G36" s="5"/>
      <c r="H36" s="5"/>
      <c r="I36" s="342"/>
      <c r="J36" s="168"/>
    </row>
    <row r="37" spans="2:10" ht="28.5" customHeight="1" x14ac:dyDescent="0.35">
      <c r="B37" s="335" t="s">
        <v>152</v>
      </c>
      <c r="C37" s="329" t="s">
        <v>254</v>
      </c>
      <c r="D37" s="5" t="s">
        <v>255</v>
      </c>
      <c r="E37" s="5" t="s">
        <v>256</v>
      </c>
      <c r="F37" s="5" t="s">
        <v>203</v>
      </c>
      <c r="G37" s="5" t="s">
        <v>257</v>
      </c>
      <c r="H37" s="5" t="s">
        <v>460</v>
      </c>
      <c r="I37" s="342"/>
      <c r="J37" s="168"/>
    </row>
    <row r="38" spans="2:10" ht="28.5" customHeight="1" x14ac:dyDescent="0.35">
      <c r="B38" s="335" t="s">
        <v>153</v>
      </c>
      <c r="C38" s="329" t="s">
        <v>254</v>
      </c>
      <c r="D38" s="5" t="s">
        <v>255</v>
      </c>
      <c r="E38" s="5" t="s">
        <v>256</v>
      </c>
      <c r="F38" s="5" t="s">
        <v>203</v>
      </c>
      <c r="G38" s="5" t="s">
        <v>257</v>
      </c>
      <c r="H38" s="5" t="s">
        <v>460</v>
      </c>
      <c r="I38" s="342"/>
      <c r="J38" s="168"/>
    </row>
    <row r="39" spans="2:10" ht="28.5" customHeight="1" x14ac:dyDescent="0.35">
      <c r="B39" s="335" t="s">
        <v>156</v>
      </c>
      <c r="C39" s="329" t="s">
        <v>258</v>
      </c>
      <c r="D39" s="5" t="s">
        <v>259</v>
      </c>
      <c r="E39" s="5" t="s">
        <v>260</v>
      </c>
      <c r="F39" s="5" t="s">
        <v>261</v>
      </c>
      <c r="G39" s="5" t="s">
        <v>262</v>
      </c>
      <c r="H39" s="5"/>
      <c r="I39" s="342"/>
      <c r="J39" s="168"/>
    </row>
    <row r="40" spans="2:10" ht="28.5" customHeight="1" x14ac:dyDescent="0.35">
      <c r="B40" s="335" t="s">
        <v>157</v>
      </c>
      <c r="C40" s="329" t="s">
        <v>237</v>
      </c>
      <c r="D40" s="5" t="s">
        <v>178</v>
      </c>
      <c r="E40" s="5" t="s">
        <v>190</v>
      </c>
      <c r="F40" s="5"/>
      <c r="G40" s="5"/>
      <c r="H40" s="5"/>
      <c r="I40" s="342"/>
      <c r="J40" s="168"/>
    </row>
    <row r="41" spans="2:10" ht="28.5" customHeight="1" x14ac:dyDescent="0.35">
      <c r="B41" s="335" t="s">
        <v>158</v>
      </c>
      <c r="C41" s="329" t="s">
        <v>461</v>
      </c>
      <c r="D41" s="5" t="s">
        <v>263</v>
      </c>
      <c r="E41" s="5" t="s">
        <v>175</v>
      </c>
      <c r="F41" s="5"/>
      <c r="G41" s="5"/>
      <c r="H41" s="5"/>
      <c r="I41" s="342"/>
      <c r="J41" s="168"/>
    </row>
    <row r="42" spans="2:10" ht="28.5" customHeight="1" x14ac:dyDescent="0.35">
      <c r="B42" s="336" t="s">
        <v>159</v>
      </c>
      <c r="C42" s="329" t="s">
        <v>264</v>
      </c>
      <c r="D42" s="5" t="s">
        <v>265</v>
      </c>
      <c r="E42" s="5" t="s">
        <v>266</v>
      </c>
      <c r="F42" s="5" t="s">
        <v>267</v>
      </c>
      <c r="G42" s="5"/>
      <c r="H42" s="5"/>
      <c r="I42" s="342"/>
      <c r="J42" s="168"/>
    </row>
    <row r="43" spans="2:10" ht="28.5" customHeight="1" x14ac:dyDescent="0.35">
      <c r="B43" s="336" t="s">
        <v>160</v>
      </c>
      <c r="C43" s="329" t="s">
        <v>237</v>
      </c>
      <c r="D43" s="5" t="s">
        <v>178</v>
      </c>
      <c r="E43" s="5"/>
      <c r="F43" s="5"/>
      <c r="G43" s="5"/>
      <c r="H43" s="5"/>
      <c r="I43" s="342"/>
      <c r="J43" s="168"/>
    </row>
    <row r="44" spans="2:10" ht="28.5" customHeight="1" x14ac:dyDescent="0.35">
      <c r="B44" s="336" t="s">
        <v>161</v>
      </c>
      <c r="C44" s="329" t="s">
        <v>237</v>
      </c>
      <c r="D44" s="5" t="s">
        <v>178</v>
      </c>
      <c r="E44" s="5"/>
      <c r="F44" s="5"/>
      <c r="G44" s="5"/>
      <c r="H44" s="5"/>
      <c r="I44" s="342"/>
      <c r="J44" s="168"/>
    </row>
    <row r="45" spans="2:10" ht="28.5" customHeight="1" x14ac:dyDescent="0.35">
      <c r="B45" s="336" t="s">
        <v>144</v>
      </c>
      <c r="C45" s="329" t="s">
        <v>237</v>
      </c>
      <c r="D45" s="5" t="s">
        <v>178</v>
      </c>
      <c r="E45" s="5"/>
      <c r="F45" s="5"/>
      <c r="G45" s="5"/>
      <c r="H45" s="5"/>
      <c r="I45" s="342"/>
      <c r="J45" s="168"/>
    </row>
    <row r="46" spans="2:10" ht="28.5" customHeight="1" x14ac:dyDescent="0.35">
      <c r="B46" s="337" t="s">
        <v>162</v>
      </c>
      <c r="C46" s="329" t="s">
        <v>237</v>
      </c>
      <c r="D46" s="5" t="s">
        <v>178</v>
      </c>
      <c r="E46" s="5" t="s">
        <v>138</v>
      </c>
      <c r="F46" s="5" t="s">
        <v>268</v>
      </c>
      <c r="G46" s="5" t="s">
        <v>269</v>
      </c>
      <c r="H46" s="5" t="s">
        <v>270</v>
      </c>
      <c r="I46" s="342"/>
      <c r="J46" s="168"/>
    </row>
    <row r="47" spans="2:10" ht="28.5" customHeight="1" x14ac:dyDescent="0.35">
      <c r="B47" s="337" t="s">
        <v>163</v>
      </c>
      <c r="C47" s="329" t="s">
        <v>237</v>
      </c>
      <c r="D47" s="5" t="s">
        <v>178</v>
      </c>
      <c r="E47" s="5"/>
      <c r="F47" s="5"/>
      <c r="G47" s="5"/>
      <c r="H47" s="5"/>
      <c r="I47" s="342"/>
      <c r="J47" s="168"/>
    </row>
    <row r="48" spans="2:10" ht="28.5" customHeight="1" x14ac:dyDescent="0.35">
      <c r="B48" s="337" t="s">
        <v>164</v>
      </c>
      <c r="C48" s="329" t="s">
        <v>237</v>
      </c>
      <c r="D48" s="5" t="s">
        <v>178</v>
      </c>
      <c r="E48" s="5"/>
      <c r="F48" s="5"/>
      <c r="G48" s="5"/>
      <c r="H48" s="5"/>
      <c r="I48" s="342"/>
      <c r="J48" s="168"/>
    </row>
    <row r="49" spans="2:11" ht="28.5" customHeight="1" x14ac:dyDescent="0.35">
      <c r="B49" s="337" t="s">
        <v>247</v>
      </c>
      <c r="C49" s="329" t="s">
        <v>237</v>
      </c>
      <c r="D49" s="5" t="s">
        <v>178</v>
      </c>
      <c r="E49" s="5"/>
      <c r="F49" s="5"/>
      <c r="G49" s="5"/>
      <c r="H49" s="5"/>
      <c r="I49" s="342"/>
      <c r="J49" s="168"/>
    </row>
    <row r="50" spans="2:11" ht="28.5" customHeight="1" x14ac:dyDescent="0.35">
      <c r="B50" s="337" t="s">
        <v>248</v>
      </c>
      <c r="C50" s="329" t="s">
        <v>237</v>
      </c>
      <c r="D50" s="5" t="s">
        <v>178</v>
      </c>
      <c r="E50" s="5"/>
      <c r="F50" s="5"/>
      <c r="G50" s="5"/>
      <c r="H50" s="5"/>
      <c r="I50" s="342"/>
      <c r="J50" s="168"/>
    </row>
    <row r="51" spans="2:11" ht="28.5" customHeight="1" x14ac:dyDescent="0.35">
      <c r="B51" s="337" t="s">
        <v>165</v>
      </c>
      <c r="C51" s="329" t="s">
        <v>237</v>
      </c>
      <c r="D51" s="5" t="s">
        <v>178</v>
      </c>
      <c r="E51" s="5"/>
      <c r="F51" s="5"/>
      <c r="G51" s="5"/>
      <c r="H51" s="5"/>
      <c r="I51" s="342"/>
      <c r="J51" s="168"/>
    </row>
    <row r="52" spans="2:11" ht="28.5" customHeight="1" x14ac:dyDescent="0.35">
      <c r="B52" s="337" t="s">
        <v>166</v>
      </c>
      <c r="C52" s="329" t="s">
        <v>237</v>
      </c>
      <c r="D52" s="5" t="s">
        <v>178</v>
      </c>
      <c r="E52" s="5" t="s">
        <v>462</v>
      </c>
      <c r="F52" s="5" t="s">
        <v>271</v>
      </c>
      <c r="G52" s="5" t="s">
        <v>272</v>
      </c>
      <c r="H52" s="5" t="s">
        <v>273</v>
      </c>
      <c r="I52" s="342"/>
      <c r="J52" s="168"/>
    </row>
    <row r="53" spans="2:11" ht="28.5" customHeight="1" x14ac:dyDescent="0.35">
      <c r="B53" s="339" t="s">
        <v>167</v>
      </c>
      <c r="C53" s="329" t="s">
        <v>237</v>
      </c>
      <c r="D53" s="5" t="s">
        <v>178</v>
      </c>
      <c r="E53" s="5"/>
      <c r="F53" s="5"/>
      <c r="G53" s="5"/>
      <c r="H53" s="5"/>
      <c r="I53" s="342"/>
      <c r="J53" s="168"/>
    </row>
    <row r="54" spans="2:11" ht="28.5" customHeight="1" x14ac:dyDescent="0.35">
      <c r="B54" s="337" t="s">
        <v>168</v>
      </c>
      <c r="C54" s="329" t="s">
        <v>237</v>
      </c>
      <c r="D54" s="5" t="s">
        <v>178</v>
      </c>
      <c r="E54" s="5"/>
      <c r="F54" s="5"/>
      <c r="G54" s="5"/>
      <c r="H54" s="5"/>
      <c r="I54" s="342"/>
      <c r="J54" s="168"/>
    </row>
    <row r="55" spans="2:11" ht="28.5" customHeight="1" x14ac:dyDescent="0.35">
      <c r="B55" s="337" t="s">
        <v>162</v>
      </c>
      <c r="C55" s="329" t="s">
        <v>237</v>
      </c>
      <c r="D55" s="5" t="s">
        <v>178</v>
      </c>
      <c r="E55" s="5" t="s">
        <v>138</v>
      </c>
      <c r="F55" s="5" t="s">
        <v>268</v>
      </c>
      <c r="G55" s="5" t="s">
        <v>269</v>
      </c>
      <c r="H55" s="5" t="s">
        <v>270</v>
      </c>
      <c r="I55" s="342"/>
      <c r="J55" s="168"/>
    </row>
    <row r="56" spans="2:11" ht="28.5" customHeight="1" x14ac:dyDescent="0.35">
      <c r="B56" s="337" t="s">
        <v>144</v>
      </c>
      <c r="C56" s="329" t="s">
        <v>237</v>
      </c>
      <c r="D56" s="5" t="s">
        <v>178</v>
      </c>
      <c r="E56" s="5"/>
      <c r="F56" s="5"/>
      <c r="G56" s="5"/>
      <c r="H56" s="5"/>
      <c r="I56" s="342"/>
      <c r="J56" s="168"/>
    </row>
    <row r="57" spans="2:11" ht="28.5" customHeight="1" x14ac:dyDescent="0.35">
      <c r="B57" s="337"/>
      <c r="C57" s="329"/>
      <c r="D57" s="5"/>
      <c r="E57" s="5"/>
      <c r="F57" s="5"/>
      <c r="G57" s="5"/>
      <c r="H57" s="5"/>
      <c r="I57" s="342"/>
      <c r="J57" s="168"/>
    </row>
    <row r="58" spans="2:11" ht="28.5" customHeight="1" x14ac:dyDescent="0.35">
      <c r="B58" s="337"/>
      <c r="C58" s="329"/>
      <c r="D58" s="5"/>
      <c r="E58" s="5"/>
      <c r="F58" s="5"/>
      <c r="G58" s="5"/>
      <c r="H58" s="5"/>
      <c r="I58" s="342"/>
      <c r="J58" s="168"/>
    </row>
    <row r="59" spans="2:11" ht="28.5" customHeight="1" thickBot="1" x14ac:dyDescent="0.4">
      <c r="B59" s="337"/>
      <c r="C59" s="343"/>
      <c r="D59" s="344"/>
      <c r="E59" s="345"/>
      <c r="F59" s="344"/>
      <c r="G59" s="344"/>
      <c r="H59" s="344"/>
      <c r="I59" s="346"/>
      <c r="J59" s="168"/>
    </row>
    <row r="60" spans="2:11" ht="16.5" customHeight="1" x14ac:dyDescent="0.35">
      <c r="B60" s="1"/>
      <c r="C60" s="168"/>
      <c r="D60" s="57"/>
      <c r="K60" s="6"/>
    </row>
    <row r="61" spans="2:11" ht="16.5" customHeight="1" x14ac:dyDescent="0.35">
      <c r="B61" s="1"/>
      <c r="C61" s="6"/>
      <c r="D61" s="57"/>
      <c r="K61" s="6"/>
    </row>
    <row r="62" spans="2:11" ht="16.5" customHeight="1" x14ac:dyDescent="0.35">
      <c r="B62" s="1"/>
      <c r="C62" s="6"/>
      <c r="D62" s="57"/>
      <c r="K62" s="6"/>
    </row>
    <row r="63" spans="2:11" ht="16.5" customHeight="1" x14ac:dyDescent="0.35">
      <c r="B63" s="1"/>
      <c r="C63" s="6"/>
      <c r="D63" s="57"/>
      <c r="K63" s="6"/>
    </row>
    <row r="64" spans="2:11" ht="16.5" customHeight="1" x14ac:dyDescent="0.35">
      <c r="B64" s="1"/>
      <c r="C64" s="6"/>
      <c r="D64" s="57"/>
      <c r="K64" s="6"/>
    </row>
    <row r="65" spans="2:11" ht="16.5" customHeight="1" x14ac:dyDescent="0.35">
      <c r="B65" s="1"/>
      <c r="C65" s="6"/>
      <c r="D65" s="57"/>
      <c r="K65" s="6"/>
    </row>
    <row r="66" spans="2:11" ht="16.5" customHeight="1" x14ac:dyDescent="0.35">
      <c r="B66" s="1"/>
      <c r="C66" s="6"/>
      <c r="D66" s="57"/>
      <c r="K66" s="6"/>
    </row>
    <row r="67" spans="2:11" ht="16.5" customHeight="1" x14ac:dyDescent="0.35">
      <c r="B67" s="1"/>
      <c r="C67" s="6"/>
      <c r="D67" s="57"/>
      <c r="K67" s="6"/>
    </row>
    <row r="68" spans="2:11" ht="16.5" customHeight="1" x14ac:dyDescent="0.35">
      <c r="B68" s="1"/>
      <c r="C68" s="6"/>
      <c r="D68" s="57"/>
      <c r="K68" s="6"/>
    </row>
    <row r="69" spans="2:11" ht="16.5" customHeight="1" x14ac:dyDescent="0.35">
      <c r="B69" s="1"/>
      <c r="C69" s="6"/>
      <c r="D69" s="57"/>
      <c r="K69" s="6"/>
    </row>
    <row r="70" spans="2:11" ht="16.5" customHeight="1" x14ac:dyDescent="0.35">
      <c r="B70" s="1"/>
      <c r="C70" s="6"/>
      <c r="D70" s="57"/>
      <c r="K70" s="6"/>
    </row>
    <row r="71" spans="2:11" ht="16.5" customHeight="1" x14ac:dyDescent="0.35">
      <c r="B71" s="1"/>
      <c r="C71" s="6"/>
      <c r="D71" s="57"/>
      <c r="K71" s="6"/>
    </row>
    <row r="72" spans="2:11" ht="16.5" customHeight="1" x14ac:dyDescent="0.35">
      <c r="B72" s="1"/>
      <c r="C72" s="6"/>
      <c r="D72" s="57"/>
      <c r="K72" s="6"/>
    </row>
    <row r="73" spans="2:11" ht="16.5" customHeight="1" x14ac:dyDescent="0.35">
      <c r="B73" s="1"/>
      <c r="C73" s="6"/>
      <c r="D73" s="57"/>
      <c r="K73" s="6"/>
    </row>
    <row r="74" spans="2:11" ht="16.5" customHeight="1" x14ac:dyDescent="0.35">
      <c r="B74" s="1"/>
      <c r="C74" s="6"/>
      <c r="D74" s="57"/>
      <c r="K74" s="6"/>
    </row>
  </sheetData>
  <phoneticPr fontId="2" type="noConversion"/>
  <dataValidations count="1">
    <dataValidation allowBlank="1" showInputMessage="1" showErrorMessage="1" prompt="Copy Required Process Functionality to the LHS of the FMA chart. DIVERGENT THINKING-populate Means. Select a series of concepts and transfer concept identifiers to top of System Pugh." sqref="A1" xr:uid="{00000000-0002-0000-2200-000000000000}"/>
  </dataValidations>
  <pageMargins left="0.75" right="0.75" top="1" bottom="1" header="0.5" footer="0.5"/>
  <pageSetup paperSize="9" orientation="portrait" r:id="rId1"/>
  <headerFooter alignWithMargins="0"/>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tabColor theme="5" tint="-0.249977111117893"/>
  </sheetPr>
  <dimension ref="A1:BR44"/>
  <sheetViews>
    <sheetView showGridLines="0" topLeftCell="A6" zoomScaleNormal="100" workbookViewId="0">
      <selection activeCell="H6" sqref="H6"/>
    </sheetView>
  </sheetViews>
  <sheetFormatPr defaultColWidth="15.796875" defaultRowHeight="12.75" x14ac:dyDescent="0.35"/>
  <cols>
    <col min="1" max="1" width="6" style="191" customWidth="1"/>
    <col min="2" max="2" width="41.46484375" style="191" customWidth="1"/>
    <col min="3" max="3" width="59.46484375" style="191" customWidth="1"/>
    <col min="4" max="4" width="5.6640625" style="191" customWidth="1"/>
    <col min="5" max="5" width="6.33203125" style="191" customWidth="1"/>
    <col min="6" max="6" width="21.33203125" style="191" customWidth="1"/>
    <col min="7" max="9" width="18.796875" style="191" customWidth="1"/>
    <col min="10" max="16384" width="15.796875" style="191"/>
  </cols>
  <sheetData>
    <row r="1" spans="1:8" x14ac:dyDescent="0.35">
      <c r="A1" s="283" t="s">
        <v>79</v>
      </c>
    </row>
    <row r="4" spans="1:8" ht="17.25" x14ac:dyDescent="0.35">
      <c r="C4" s="645" t="str">
        <f xml:space="preserve"> "Project Name: "&amp;'Design Book Title'!C10</f>
        <v>Project Name:  HESH Example for course</v>
      </c>
      <c r="D4" s="645"/>
      <c r="E4" s="645"/>
      <c r="F4" s="645"/>
    </row>
    <row r="5" spans="1:8" ht="16.5" customHeight="1" thickBot="1" x14ac:dyDescent="0.4"/>
    <row r="6" spans="1:8" s="192" customFormat="1" ht="104.65" thickBot="1" x14ac:dyDescent="0.4">
      <c r="B6" s="127"/>
      <c r="C6" s="128"/>
      <c r="D6" s="198" t="s">
        <v>63</v>
      </c>
      <c r="E6" s="198" t="s">
        <v>65</v>
      </c>
      <c r="F6" s="219" t="s">
        <v>274</v>
      </c>
      <c r="G6" s="219" t="s">
        <v>275</v>
      </c>
      <c r="H6" s="219" t="s">
        <v>276</v>
      </c>
    </row>
    <row r="7" spans="1:8" ht="34.5" customHeight="1" x14ac:dyDescent="0.35">
      <c r="B7" s="201" t="s">
        <v>60</v>
      </c>
      <c r="C7" s="202" t="s">
        <v>62</v>
      </c>
      <c r="D7" s="199"/>
      <c r="E7" s="197"/>
      <c r="F7" s="214"/>
      <c r="G7" s="215"/>
      <c r="H7" s="215"/>
    </row>
    <row r="8" spans="1:8" ht="17.25" x14ac:dyDescent="0.4">
      <c r="B8" s="230" t="s">
        <v>216</v>
      </c>
      <c r="C8" s="204"/>
      <c r="D8" s="217">
        <v>5</v>
      </c>
      <c r="E8" s="217">
        <v>5</v>
      </c>
      <c r="F8" s="216">
        <v>0</v>
      </c>
      <c r="G8" s="190">
        <v>2</v>
      </c>
      <c r="H8" s="190">
        <v>2</v>
      </c>
    </row>
    <row r="9" spans="1:8" ht="17.25" x14ac:dyDescent="0.4">
      <c r="B9" s="230" t="s">
        <v>217</v>
      </c>
      <c r="C9" s="204"/>
      <c r="D9" s="217">
        <v>5</v>
      </c>
      <c r="E9" s="217">
        <v>1</v>
      </c>
      <c r="F9" s="216">
        <v>0</v>
      </c>
      <c r="G9" s="190">
        <v>-1</v>
      </c>
      <c r="H9" s="190">
        <v>-2</v>
      </c>
    </row>
    <row r="10" spans="1:8" ht="17.25" x14ac:dyDescent="0.4">
      <c r="B10" s="230" t="s">
        <v>218</v>
      </c>
      <c r="C10" s="204"/>
      <c r="D10" s="217">
        <v>5</v>
      </c>
      <c r="E10" s="217">
        <v>2</v>
      </c>
      <c r="F10" s="216">
        <v>0</v>
      </c>
      <c r="G10" s="190">
        <v>-1</v>
      </c>
      <c r="H10" s="190">
        <v>-1</v>
      </c>
    </row>
    <row r="11" spans="1:8" ht="17.25" x14ac:dyDescent="0.4">
      <c r="B11" s="230" t="s">
        <v>219</v>
      </c>
      <c r="C11" s="204"/>
      <c r="D11" s="217">
        <v>5</v>
      </c>
      <c r="E11" s="217">
        <v>2</v>
      </c>
      <c r="F11" s="216">
        <v>0</v>
      </c>
      <c r="G11" s="190">
        <v>-1</v>
      </c>
      <c r="H11" s="190">
        <v>-2</v>
      </c>
    </row>
    <row r="12" spans="1:8" ht="17.25" x14ac:dyDescent="0.4">
      <c r="B12" s="230" t="s">
        <v>220</v>
      </c>
      <c r="C12" s="204"/>
      <c r="D12" s="217">
        <v>5</v>
      </c>
      <c r="E12" s="217">
        <v>3</v>
      </c>
      <c r="F12" s="216">
        <v>0</v>
      </c>
      <c r="G12" s="190">
        <v>-1</v>
      </c>
      <c r="H12" s="190">
        <v>-1</v>
      </c>
    </row>
    <row r="13" spans="1:8" ht="17.25" x14ac:dyDescent="0.4">
      <c r="B13" s="230" t="s">
        <v>221</v>
      </c>
      <c r="C13" s="204"/>
      <c r="D13" s="217">
        <v>5</v>
      </c>
      <c r="E13" s="217">
        <v>5</v>
      </c>
      <c r="F13" s="216">
        <v>0</v>
      </c>
      <c r="G13" s="190">
        <v>1</v>
      </c>
      <c r="H13" s="190">
        <v>1</v>
      </c>
    </row>
    <row r="14" spans="1:8" ht="17.25" x14ac:dyDescent="0.4">
      <c r="B14" s="230" t="s">
        <v>222</v>
      </c>
      <c r="C14" s="204"/>
      <c r="D14" s="217">
        <v>5</v>
      </c>
      <c r="E14" s="217">
        <v>5</v>
      </c>
      <c r="F14" s="216">
        <v>0</v>
      </c>
      <c r="G14" s="190">
        <v>1</v>
      </c>
      <c r="H14" s="190">
        <v>0</v>
      </c>
    </row>
    <row r="15" spans="1:8" ht="17.25" x14ac:dyDescent="0.4">
      <c r="B15" s="230" t="s">
        <v>223</v>
      </c>
      <c r="C15" s="204"/>
      <c r="D15" s="217">
        <v>5</v>
      </c>
      <c r="E15" s="217">
        <v>3</v>
      </c>
      <c r="F15" s="216">
        <v>0</v>
      </c>
      <c r="G15" s="190">
        <v>0</v>
      </c>
      <c r="H15" s="190">
        <v>0</v>
      </c>
    </row>
    <row r="16" spans="1:8" ht="17.25" x14ac:dyDescent="0.4">
      <c r="B16" s="230" t="s">
        <v>224</v>
      </c>
      <c r="C16" s="204"/>
      <c r="D16" s="217">
        <v>5</v>
      </c>
      <c r="E16" s="217">
        <v>5</v>
      </c>
      <c r="F16" s="216">
        <v>0</v>
      </c>
      <c r="G16" s="190">
        <v>0</v>
      </c>
      <c r="H16" s="190">
        <v>-1</v>
      </c>
    </row>
    <row r="17" spans="2:8" ht="17.25" x14ac:dyDescent="0.4">
      <c r="B17" s="230" t="s">
        <v>225</v>
      </c>
      <c r="C17" s="204"/>
      <c r="D17" s="217">
        <v>5</v>
      </c>
      <c r="E17" s="217">
        <v>5</v>
      </c>
      <c r="F17" s="216">
        <v>0</v>
      </c>
      <c r="G17" s="190">
        <v>1</v>
      </c>
      <c r="H17" s="190">
        <v>-1</v>
      </c>
    </row>
    <row r="18" spans="2:8" ht="17.25" x14ac:dyDescent="0.4">
      <c r="B18" s="230" t="s">
        <v>226</v>
      </c>
      <c r="C18" s="204"/>
      <c r="D18" s="217">
        <v>5</v>
      </c>
      <c r="E18" s="217">
        <v>5</v>
      </c>
      <c r="F18" s="216">
        <v>0</v>
      </c>
      <c r="G18" s="190">
        <v>-1</v>
      </c>
      <c r="H18" s="190">
        <v>-1</v>
      </c>
    </row>
    <row r="19" spans="2:8" ht="17.25" x14ac:dyDescent="0.4">
      <c r="B19" s="230" t="s">
        <v>227</v>
      </c>
      <c r="C19" s="204"/>
      <c r="D19" s="217">
        <v>5</v>
      </c>
      <c r="E19" s="217">
        <v>4</v>
      </c>
      <c r="F19" s="216">
        <v>0</v>
      </c>
      <c r="G19" s="190">
        <v>1</v>
      </c>
      <c r="H19" s="190">
        <v>1</v>
      </c>
    </row>
    <row r="20" spans="2:8" ht="17.25" x14ac:dyDescent="0.4">
      <c r="B20" s="203"/>
      <c r="C20" s="204"/>
      <c r="D20" s="217">
        <v>5</v>
      </c>
      <c r="E20" s="217">
        <v>5</v>
      </c>
      <c r="F20" s="216">
        <v>0</v>
      </c>
      <c r="G20" s="190">
        <v>0</v>
      </c>
      <c r="H20" s="190">
        <v>0</v>
      </c>
    </row>
    <row r="21" spans="2:8" ht="17.25" x14ac:dyDescent="0.4">
      <c r="B21" s="203"/>
      <c r="C21" s="204"/>
      <c r="D21" s="217">
        <v>5</v>
      </c>
      <c r="E21" s="217">
        <v>5</v>
      </c>
      <c r="F21" s="216">
        <v>0</v>
      </c>
      <c r="G21" s="190">
        <v>0</v>
      </c>
      <c r="H21" s="190">
        <v>0</v>
      </c>
    </row>
    <row r="22" spans="2:8" ht="17.649999999999999" thickBot="1" x14ac:dyDescent="0.45">
      <c r="B22" s="230"/>
      <c r="C22" s="204"/>
      <c r="D22" s="217">
        <v>5</v>
      </c>
      <c r="E22" s="217">
        <v>5</v>
      </c>
      <c r="F22" s="216">
        <v>0</v>
      </c>
      <c r="G22" s="190">
        <v>0</v>
      </c>
      <c r="H22" s="190">
        <v>0</v>
      </c>
    </row>
    <row r="23" spans="2:8" ht="13.9" thickBot="1" x14ac:dyDescent="0.4">
      <c r="B23" s="205"/>
      <c r="C23" s="206"/>
      <c r="D23" s="700" t="s">
        <v>280</v>
      </c>
      <c r="E23" s="701"/>
      <c r="F23" s="194">
        <f>SUMPRODUCT($D$8:$D$22,F8:F22)</f>
        <v>0</v>
      </c>
      <c r="G23" s="194">
        <f>SUMPRODUCT($D$8:$D$22,G8:G22)</f>
        <v>5</v>
      </c>
      <c r="H23" s="194">
        <f>SUMPRODUCT($D$8:$D$22,H8:H22)</f>
        <v>-25</v>
      </c>
    </row>
    <row r="24" spans="2:8" ht="16.5" customHeight="1" thickBot="1" x14ac:dyDescent="0.4">
      <c r="B24" s="207"/>
      <c r="C24" s="208"/>
      <c r="D24" s="702" t="s">
        <v>279</v>
      </c>
      <c r="E24" s="703"/>
      <c r="F24" s="194">
        <f>SUMPRODUCT($E$8:$E$22,F8:F22)</f>
        <v>0</v>
      </c>
      <c r="G24" s="194">
        <f>SUMPRODUCT($E$8:$E$22,G8:G22)</f>
        <v>16</v>
      </c>
      <c r="H24" s="194">
        <f>SUMPRODUCT($E$8:$E$22,H8:H22)</f>
        <v>-7</v>
      </c>
    </row>
    <row r="25" spans="2:8" ht="21.75" customHeight="1" thickBot="1" x14ac:dyDescent="0.4">
      <c r="B25" s="195" t="s">
        <v>61</v>
      </c>
      <c r="C25" s="209"/>
      <c r="D25" s="196">
        <v>100</v>
      </c>
      <c r="E25" s="196"/>
      <c r="F25" s="194">
        <f>+F23-F24</f>
        <v>0</v>
      </c>
      <c r="G25" s="194">
        <f>+G23-G24</f>
        <v>-11</v>
      </c>
      <c r="H25" s="194">
        <f>+H23-H24</f>
        <v>-18</v>
      </c>
    </row>
    <row r="40" spans="54:70" x14ac:dyDescent="0.35">
      <c r="BB40" s="191">
        <v>0</v>
      </c>
      <c r="BF40" s="191">
        <v>0</v>
      </c>
      <c r="BJ40" s="191">
        <v>0</v>
      </c>
      <c r="BN40" s="191">
        <v>0</v>
      </c>
      <c r="BR40" s="191">
        <v>0</v>
      </c>
    </row>
    <row r="44" spans="54:70" x14ac:dyDescent="0.35">
      <c r="BB44" s="191">
        <v>0</v>
      </c>
      <c r="BF44" s="191">
        <v>0</v>
      </c>
      <c r="BJ44" s="191">
        <v>0</v>
      </c>
      <c r="BN44" s="191">
        <v>0</v>
      </c>
      <c r="BR44" s="191">
        <v>0</v>
      </c>
    </row>
  </sheetData>
  <mergeCells count="3">
    <mergeCell ref="C4:F4"/>
    <mergeCell ref="D23:E23"/>
    <mergeCell ref="D24:E24"/>
  </mergeCells>
  <dataValidations count="1">
    <dataValidation allowBlank="1" showInputMessage="1" showErrorMessage="1" prompt="Transfer MANUFACTURING REQUIREMENTS to LHS of matrix. Assess each FMA concept as stonger +ve or weaker -ve scores. Downselect preferred concept" sqref="A1" xr:uid="{00000000-0002-0000-2300-000000000000}"/>
  </dataValidations>
  <pageMargins left="0.7" right="0.7" top="0.75" bottom="0.75" header="0.3" footer="0.3"/>
  <legacy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tabColor theme="3" tint="-0.499984740745262"/>
  </sheetPr>
  <dimension ref="A1:AJ25"/>
  <sheetViews>
    <sheetView showGridLines="0" topLeftCell="A3" zoomScale="84" zoomScaleNormal="84" workbookViewId="0">
      <selection activeCell="K20" sqref="K20"/>
    </sheetView>
  </sheetViews>
  <sheetFormatPr defaultColWidth="8.796875" defaultRowHeight="12.75" x14ac:dyDescent="0.35"/>
  <cols>
    <col min="2" max="2" width="34.33203125" customWidth="1"/>
    <col min="3" max="4" width="6.796875" hidden="1" customWidth="1"/>
    <col min="5" max="5" width="6.796875" customWidth="1"/>
    <col min="6" max="35" width="4.6640625" customWidth="1"/>
    <col min="36" max="36" width="64.1328125" style="1" customWidth="1"/>
  </cols>
  <sheetData>
    <row r="1" spans="1:36" ht="13.15" thickBot="1" x14ac:dyDescent="0.4">
      <c r="A1" s="283" t="s">
        <v>79</v>
      </c>
    </row>
    <row r="2" spans="1:36" ht="96" customHeight="1" thickBot="1" x14ac:dyDescent="0.4">
      <c r="B2" s="706" t="s">
        <v>53</v>
      </c>
      <c r="C2" s="150"/>
      <c r="D2" s="155"/>
      <c r="E2" s="704" t="s">
        <v>5</v>
      </c>
      <c r="F2" s="222"/>
      <c r="G2" s="223"/>
      <c r="H2" s="223"/>
      <c r="I2" s="223"/>
      <c r="J2" s="223"/>
      <c r="K2" s="223"/>
      <c r="L2" s="223"/>
      <c r="M2" s="223"/>
      <c r="N2" s="223"/>
      <c r="O2" s="223"/>
      <c r="P2" s="223"/>
      <c r="Q2" s="223"/>
      <c r="R2" s="223"/>
      <c r="S2" s="223"/>
      <c r="T2" s="223"/>
      <c r="U2" s="223"/>
      <c r="V2" s="223"/>
      <c r="W2" s="223"/>
      <c r="X2" s="223"/>
      <c r="Y2" s="223"/>
      <c r="Z2" s="223"/>
      <c r="AA2" s="223"/>
      <c r="AB2" s="223"/>
      <c r="AC2" s="223"/>
      <c r="AD2" s="223"/>
      <c r="AE2" s="223"/>
      <c r="AF2" s="223"/>
      <c r="AG2" s="223"/>
      <c r="AH2" s="223"/>
      <c r="AI2" s="223"/>
    </row>
    <row r="3" spans="1:36" ht="135" customHeight="1" thickBot="1" x14ac:dyDescent="0.4">
      <c r="B3" s="707"/>
      <c r="C3" s="220"/>
      <c r="D3" s="221"/>
      <c r="E3" s="705"/>
      <c r="F3" s="410" t="s">
        <v>424</v>
      </c>
      <c r="G3" s="322" t="s">
        <v>425</v>
      </c>
      <c r="H3" s="322" t="s">
        <v>426</v>
      </c>
      <c r="I3" s="322" t="s">
        <v>427</v>
      </c>
      <c r="J3" s="322" t="s">
        <v>428</v>
      </c>
      <c r="K3" s="322" t="s">
        <v>429</v>
      </c>
      <c r="L3" s="322" t="s">
        <v>430</v>
      </c>
      <c r="M3" s="322" t="s">
        <v>431</v>
      </c>
      <c r="N3" s="322" t="s">
        <v>432</v>
      </c>
      <c r="O3" s="322" t="s">
        <v>433</v>
      </c>
      <c r="P3" s="224"/>
      <c r="Q3" s="224"/>
      <c r="R3" s="224"/>
      <c r="S3" s="224"/>
      <c r="T3" s="224"/>
      <c r="U3" s="224"/>
      <c r="V3" s="224"/>
      <c r="W3" s="225"/>
      <c r="X3" s="224"/>
      <c r="Y3" s="224"/>
      <c r="Z3" s="224"/>
      <c r="AA3" s="224"/>
      <c r="AB3" s="224"/>
      <c r="AC3" s="224"/>
      <c r="AD3" s="224"/>
      <c r="AE3" s="224"/>
      <c r="AF3" s="224"/>
      <c r="AG3" s="224"/>
      <c r="AH3" s="224"/>
      <c r="AI3" s="224"/>
    </row>
    <row r="4" spans="1:36" ht="28.5" customHeight="1" thickBot="1" x14ac:dyDescent="0.4">
      <c r="B4" s="406" t="s">
        <v>69</v>
      </c>
      <c r="C4" s="157"/>
      <c r="D4" s="140"/>
      <c r="E4" s="158"/>
      <c r="F4" s="104"/>
      <c r="G4" s="136"/>
      <c r="H4" s="136"/>
      <c r="I4" s="136"/>
      <c r="J4" s="136"/>
      <c r="K4" s="136"/>
      <c r="L4" s="136"/>
      <c r="M4" s="136"/>
      <c r="N4" s="136"/>
      <c r="O4" s="136"/>
      <c r="P4" s="136"/>
      <c r="Q4" s="136"/>
      <c r="R4" s="136"/>
      <c r="S4" s="136"/>
      <c r="T4" s="136"/>
      <c r="U4" s="136"/>
      <c r="V4" s="136"/>
      <c r="W4" s="136"/>
      <c r="X4" s="136"/>
      <c r="Y4" s="136"/>
      <c r="Z4" s="136"/>
      <c r="AA4" s="136"/>
      <c r="AB4" s="136"/>
      <c r="AC4" s="136"/>
      <c r="AD4" s="136"/>
      <c r="AE4" s="136"/>
      <c r="AF4" s="136"/>
      <c r="AG4" s="136"/>
      <c r="AH4" s="136"/>
      <c r="AI4" s="136"/>
      <c r="AJ4" s="146" t="s">
        <v>54</v>
      </c>
    </row>
    <row r="5" spans="1:36" ht="15" x14ac:dyDescent="0.4">
      <c r="B5" s="408" t="s">
        <v>386</v>
      </c>
      <c r="C5" s="104">
        <v>50</v>
      </c>
      <c r="D5" s="296">
        <v>10</v>
      </c>
      <c r="E5" s="297">
        <v>3</v>
      </c>
      <c r="F5" s="112">
        <v>9</v>
      </c>
      <c r="G5" s="15">
        <v>9</v>
      </c>
      <c r="H5" s="15"/>
      <c r="I5" s="15">
        <v>3</v>
      </c>
      <c r="J5" s="15"/>
      <c r="K5" s="15">
        <v>1</v>
      </c>
      <c r="L5" s="15">
        <v>3</v>
      </c>
      <c r="M5" s="15">
        <v>3</v>
      </c>
      <c r="N5" s="15"/>
      <c r="O5" s="15">
        <v>3</v>
      </c>
      <c r="P5" s="15"/>
      <c r="Q5" s="15"/>
      <c r="R5" s="15"/>
      <c r="S5" s="15"/>
      <c r="T5" s="15"/>
      <c r="U5" s="15"/>
      <c r="V5" s="15"/>
      <c r="W5" s="15"/>
      <c r="X5" s="15"/>
      <c r="Y5" s="15"/>
      <c r="Z5" s="15"/>
      <c r="AA5" s="15"/>
      <c r="AB5" s="15"/>
      <c r="AC5" s="15"/>
      <c r="AD5" s="15"/>
      <c r="AE5" s="15"/>
      <c r="AF5" s="15"/>
      <c r="AG5" s="15"/>
      <c r="AH5" s="15"/>
      <c r="AI5" s="15"/>
      <c r="AJ5" s="147"/>
    </row>
    <row r="6" spans="1:36" ht="15" x14ac:dyDescent="0.4">
      <c r="B6" s="409" t="s">
        <v>389</v>
      </c>
      <c r="C6" s="112">
        <v>50</v>
      </c>
      <c r="D6" s="105">
        <v>10</v>
      </c>
      <c r="E6" s="298">
        <v>2</v>
      </c>
      <c r="F6" s="112">
        <v>9</v>
      </c>
      <c r="G6" s="15"/>
      <c r="H6" s="15">
        <v>9</v>
      </c>
      <c r="I6" s="15"/>
      <c r="J6" s="15">
        <v>9</v>
      </c>
      <c r="K6" s="15"/>
      <c r="L6" s="15"/>
      <c r="M6" s="15"/>
      <c r="N6" s="15"/>
      <c r="O6" s="15"/>
      <c r="P6" s="15"/>
      <c r="Q6" s="15"/>
      <c r="R6" s="15"/>
      <c r="S6" s="15"/>
      <c r="T6" s="15"/>
      <c r="U6" s="15"/>
      <c r="V6" s="15"/>
      <c r="W6" s="15"/>
      <c r="X6" s="15"/>
      <c r="Y6" s="15"/>
      <c r="Z6" s="15"/>
      <c r="AA6" s="15"/>
      <c r="AB6" s="15"/>
      <c r="AC6" s="15"/>
      <c r="AD6" s="15"/>
      <c r="AE6" s="15"/>
      <c r="AF6" s="15"/>
      <c r="AG6" s="15"/>
      <c r="AH6" s="15"/>
      <c r="AI6" s="15"/>
      <c r="AJ6" s="148"/>
    </row>
    <row r="7" spans="1:36" ht="15" x14ac:dyDescent="0.4">
      <c r="B7" s="409" t="s">
        <v>397</v>
      </c>
      <c r="C7" s="112">
        <v>50</v>
      </c>
      <c r="D7" s="105">
        <v>10</v>
      </c>
      <c r="E7" s="298">
        <v>3</v>
      </c>
      <c r="F7" s="112"/>
      <c r="G7" s="15"/>
      <c r="H7" s="15"/>
      <c r="I7" s="15">
        <v>9</v>
      </c>
      <c r="J7" s="15"/>
      <c r="K7" s="15"/>
      <c r="L7" s="15"/>
      <c r="M7" s="15"/>
      <c r="N7" s="15"/>
      <c r="O7" s="15"/>
      <c r="P7" s="15"/>
      <c r="Q7" s="15"/>
      <c r="R7" s="15"/>
      <c r="S7" s="15"/>
      <c r="T7" s="15"/>
      <c r="U7" s="15"/>
      <c r="V7" s="15"/>
      <c r="W7" s="15"/>
      <c r="X7" s="15"/>
      <c r="Y7" s="15"/>
      <c r="Z7" s="15"/>
      <c r="AA7" s="15"/>
      <c r="AB7" s="15"/>
      <c r="AC7" s="15"/>
      <c r="AD7" s="15"/>
      <c r="AE7" s="15"/>
      <c r="AF7" s="15"/>
      <c r="AG7" s="15"/>
      <c r="AH7" s="15"/>
      <c r="AI7" s="15"/>
      <c r="AJ7" s="148"/>
    </row>
    <row r="8" spans="1:36" ht="15" x14ac:dyDescent="0.4">
      <c r="B8" s="409" t="s">
        <v>458</v>
      </c>
      <c r="C8" s="112">
        <v>50</v>
      </c>
      <c r="D8" s="105">
        <v>10</v>
      </c>
      <c r="E8" s="298">
        <v>3</v>
      </c>
      <c r="F8" s="112"/>
      <c r="G8" s="15"/>
      <c r="H8" s="15"/>
      <c r="I8" s="15">
        <v>9</v>
      </c>
      <c r="J8" s="15"/>
      <c r="K8" s="15"/>
      <c r="L8" s="15"/>
      <c r="M8" s="15"/>
      <c r="N8" s="15"/>
      <c r="O8" s="15"/>
      <c r="P8" s="15"/>
      <c r="Q8" s="15"/>
      <c r="R8" s="15"/>
      <c r="S8" s="15"/>
      <c r="T8" s="15"/>
      <c r="U8" s="15"/>
      <c r="V8" s="15"/>
      <c r="W8" s="15"/>
      <c r="X8" s="15"/>
      <c r="Y8" s="15"/>
      <c r="Z8" s="15"/>
      <c r="AA8" s="15"/>
      <c r="AB8" s="15"/>
      <c r="AC8" s="15"/>
      <c r="AD8" s="15"/>
      <c r="AE8" s="15"/>
      <c r="AF8" s="15"/>
      <c r="AG8" s="15"/>
      <c r="AH8" s="15"/>
      <c r="AI8" s="15"/>
      <c r="AJ8" s="148"/>
    </row>
    <row r="9" spans="1:36" ht="15" x14ac:dyDescent="0.4">
      <c r="B9" s="409" t="s">
        <v>459</v>
      </c>
      <c r="C9" s="112">
        <v>50</v>
      </c>
      <c r="D9" s="105">
        <v>10</v>
      </c>
      <c r="E9" s="298">
        <v>3</v>
      </c>
      <c r="F9" s="112"/>
      <c r="G9" s="15"/>
      <c r="H9" s="15"/>
      <c r="I9" s="15">
        <v>9</v>
      </c>
      <c r="J9" s="15"/>
      <c r="K9" s="15"/>
      <c r="L9" s="15"/>
      <c r="M9" s="15"/>
      <c r="N9" s="15"/>
      <c r="O9" s="15"/>
      <c r="P9" s="15"/>
      <c r="Q9" s="15"/>
      <c r="R9" s="15"/>
      <c r="S9" s="15"/>
      <c r="T9" s="15"/>
      <c r="U9" s="15"/>
      <c r="V9" s="15"/>
      <c r="W9" s="15"/>
      <c r="X9" s="15"/>
      <c r="Y9" s="15"/>
      <c r="Z9" s="15"/>
      <c r="AA9" s="15"/>
      <c r="AB9" s="15"/>
      <c r="AC9" s="15"/>
      <c r="AD9" s="15"/>
      <c r="AE9" s="15"/>
      <c r="AF9" s="15"/>
      <c r="AG9" s="15"/>
      <c r="AH9" s="15"/>
      <c r="AI9" s="15"/>
      <c r="AJ9" s="148"/>
    </row>
    <row r="10" spans="1:36" ht="15" x14ac:dyDescent="0.4">
      <c r="B10" s="409" t="s">
        <v>398</v>
      </c>
      <c r="C10" s="112">
        <v>50</v>
      </c>
      <c r="D10" s="105">
        <v>10</v>
      </c>
      <c r="E10" s="298">
        <v>3</v>
      </c>
      <c r="F10" s="112"/>
      <c r="G10" s="15"/>
      <c r="H10" s="15"/>
      <c r="I10" s="15">
        <v>9</v>
      </c>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48"/>
    </row>
    <row r="11" spans="1:36" ht="15" x14ac:dyDescent="0.4">
      <c r="B11" s="409" t="s">
        <v>399</v>
      </c>
      <c r="C11" s="112">
        <v>50</v>
      </c>
      <c r="D11" s="105">
        <v>10</v>
      </c>
      <c r="E11" s="298">
        <v>3</v>
      </c>
      <c r="F11" s="112"/>
      <c r="G11" s="15"/>
      <c r="H11" s="15"/>
      <c r="I11" s="15">
        <v>9</v>
      </c>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48"/>
    </row>
    <row r="12" spans="1:36" ht="15" x14ac:dyDescent="0.4">
      <c r="B12" s="409" t="s">
        <v>400</v>
      </c>
      <c r="C12" s="112">
        <v>50</v>
      </c>
      <c r="D12" s="105">
        <v>10</v>
      </c>
      <c r="E12" s="298">
        <v>3</v>
      </c>
      <c r="F12" s="112"/>
      <c r="G12" s="15">
        <v>9</v>
      </c>
      <c r="H12" s="15"/>
      <c r="I12" s="15">
        <v>3</v>
      </c>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48"/>
    </row>
    <row r="13" spans="1:36" ht="15" x14ac:dyDescent="0.4">
      <c r="B13" s="409" t="s">
        <v>401</v>
      </c>
      <c r="C13" s="112">
        <v>50</v>
      </c>
      <c r="D13" s="105">
        <v>10</v>
      </c>
      <c r="E13" s="298">
        <v>3</v>
      </c>
      <c r="F13" s="112"/>
      <c r="G13" s="15">
        <v>9</v>
      </c>
      <c r="H13" s="15"/>
      <c r="I13" s="15">
        <v>3</v>
      </c>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48"/>
    </row>
    <row r="14" spans="1:36" ht="15" x14ac:dyDescent="0.4">
      <c r="B14" s="409" t="s">
        <v>403</v>
      </c>
      <c r="C14" s="112">
        <v>50</v>
      </c>
      <c r="D14" s="105">
        <v>10</v>
      </c>
      <c r="E14" s="298">
        <v>5</v>
      </c>
      <c r="F14" s="112"/>
      <c r="G14" s="15"/>
      <c r="H14" s="15"/>
      <c r="I14" s="15"/>
      <c r="J14" s="15"/>
      <c r="K14" s="15">
        <v>9</v>
      </c>
      <c r="L14" s="15">
        <v>9</v>
      </c>
      <c r="M14" s="15">
        <v>9</v>
      </c>
      <c r="N14" s="15">
        <v>3</v>
      </c>
      <c r="O14" s="15">
        <v>3</v>
      </c>
      <c r="P14" s="15"/>
      <c r="Q14" s="15"/>
      <c r="R14" s="15"/>
      <c r="S14" s="15"/>
      <c r="T14" s="15"/>
      <c r="U14" s="15"/>
      <c r="V14" s="15"/>
      <c r="W14" s="15"/>
      <c r="X14" s="15"/>
      <c r="Y14" s="15"/>
      <c r="Z14" s="15"/>
      <c r="AA14" s="15"/>
      <c r="AB14" s="15"/>
      <c r="AC14" s="15"/>
      <c r="AD14" s="15"/>
      <c r="AE14" s="15"/>
      <c r="AF14" s="15"/>
      <c r="AG14" s="15"/>
      <c r="AH14" s="15"/>
      <c r="AI14" s="15"/>
      <c r="AJ14" s="148"/>
    </row>
    <row r="15" spans="1:36" ht="15" x14ac:dyDescent="0.4">
      <c r="B15" s="409" t="s">
        <v>415</v>
      </c>
      <c r="C15" s="112">
        <v>50</v>
      </c>
      <c r="D15" s="105">
        <v>10</v>
      </c>
      <c r="E15" s="298">
        <v>3</v>
      </c>
      <c r="F15" s="112"/>
      <c r="G15" s="15"/>
      <c r="H15" s="15"/>
      <c r="I15" s="15"/>
      <c r="J15" s="15"/>
      <c r="K15" s="15">
        <v>9</v>
      </c>
      <c r="L15" s="15">
        <v>9</v>
      </c>
      <c r="M15" s="15"/>
      <c r="N15" s="15"/>
      <c r="O15" s="15"/>
      <c r="P15" s="15"/>
      <c r="Q15" s="15"/>
      <c r="R15" s="15"/>
      <c r="S15" s="15"/>
      <c r="T15" s="15"/>
      <c r="U15" s="15"/>
      <c r="V15" s="15"/>
      <c r="W15" s="15"/>
      <c r="X15" s="15"/>
      <c r="Y15" s="15"/>
      <c r="Z15" s="15"/>
      <c r="AA15" s="15"/>
      <c r="AB15" s="15"/>
      <c r="AC15" s="15"/>
      <c r="AD15" s="15"/>
      <c r="AE15" s="15"/>
      <c r="AF15" s="15"/>
      <c r="AG15" s="15"/>
      <c r="AH15" s="15"/>
      <c r="AI15" s="15"/>
      <c r="AJ15" s="148"/>
    </row>
    <row r="16" spans="1:36" ht="15" x14ac:dyDescent="0.4">
      <c r="B16" s="409" t="s">
        <v>416</v>
      </c>
      <c r="C16" s="112">
        <v>50</v>
      </c>
      <c r="D16" s="105">
        <v>10</v>
      </c>
      <c r="E16" s="298">
        <v>5</v>
      </c>
      <c r="F16" s="112"/>
      <c r="G16" s="15"/>
      <c r="H16" s="15"/>
      <c r="I16" s="15">
        <v>9</v>
      </c>
      <c r="J16" s="15"/>
      <c r="K16" s="15">
        <v>9</v>
      </c>
      <c r="L16" s="15">
        <v>9</v>
      </c>
      <c r="M16" s="15">
        <v>9</v>
      </c>
      <c r="N16" s="15">
        <v>3</v>
      </c>
      <c r="O16" s="15">
        <v>3</v>
      </c>
      <c r="P16" s="15"/>
      <c r="Q16" s="15"/>
      <c r="R16" s="15"/>
      <c r="S16" s="15"/>
      <c r="T16" s="15"/>
      <c r="U16" s="15"/>
      <c r="V16" s="15"/>
      <c r="W16" s="15"/>
      <c r="X16" s="15"/>
      <c r="Y16" s="15"/>
      <c r="Z16" s="15"/>
      <c r="AA16" s="15"/>
      <c r="AB16" s="15"/>
      <c r="AC16" s="15"/>
      <c r="AD16" s="15"/>
      <c r="AE16" s="15"/>
      <c r="AF16" s="15"/>
      <c r="AG16" s="15"/>
      <c r="AH16" s="15"/>
      <c r="AI16" s="15"/>
      <c r="AJ16" s="148"/>
    </row>
    <row r="17" spans="2:36" x14ac:dyDescent="0.35">
      <c r="B17" s="407"/>
      <c r="C17" s="137"/>
      <c r="D17" s="105"/>
      <c r="E17" s="298"/>
      <c r="F17" s="112"/>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48"/>
    </row>
    <row r="18" spans="2:36" x14ac:dyDescent="0.35">
      <c r="B18" s="299"/>
      <c r="C18" s="137"/>
      <c r="D18" s="105"/>
      <c r="E18" s="298"/>
      <c r="F18" s="112"/>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c r="AJ18" s="148"/>
    </row>
    <row r="19" spans="2:36" ht="13.15" thickBot="1" x14ac:dyDescent="0.4">
      <c r="B19" s="299"/>
      <c r="C19" s="300">
        <v>50</v>
      </c>
      <c r="D19" s="301">
        <v>10</v>
      </c>
      <c r="E19" s="302"/>
      <c r="F19" s="119"/>
      <c r="G19" s="120"/>
      <c r="H19" s="120"/>
      <c r="I19" s="120"/>
      <c r="J19" s="120"/>
      <c r="K19" s="120"/>
      <c r="L19" s="120"/>
      <c r="M19" s="120"/>
      <c r="N19" s="120"/>
      <c r="O19" s="120"/>
      <c r="P19" s="120"/>
      <c r="Q19" s="120"/>
      <c r="R19" s="120"/>
      <c r="S19" s="120"/>
      <c r="T19" s="120"/>
      <c r="U19" s="120"/>
      <c r="V19" s="120"/>
      <c r="W19" s="120"/>
      <c r="X19" s="120"/>
      <c r="Y19" s="120"/>
      <c r="Z19" s="120"/>
      <c r="AA19" s="120"/>
      <c r="AB19" s="120"/>
      <c r="AC19" s="120"/>
      <c r="AD19" s="120"/>
      <c r="AE19" s="120"/>
      <c r="AF19" s="120"/>
      <c r="AG19" s="120"/>
      <c r="AH19" s="120"/>
      <c r="AI19" s="120"/>
      <c r="AJ19" s="303"/>
    </row>
    <row r="20" spans="2:36" ht="13.15" thickBot="1" x14ac:dyDescent="0.4">
      <c r="B20" s="114"/>
      <c r="C20" s="154"/>
      <c r="D20" s="133"/>
      <c r="E20" s="131"/>
      <c r="F20" s="152">
        <f t="shared" ref="F20:AI20" si="0">SUMPRODUCT($E$5:$E$19,F5:F19)</f>
        <v>45</v>
      </c>
      <c r="G20" s="153">
        <f t="shared" si="0"/>
        <v>81</v>
      </c>
      <c r="H20" s="153">
        <f t="shared" si="0"/>
        <v>18</v>
      </c>
      <c r="I20" s="153">
        <f t="shared" si="0"/>
        <v>207</v>
      </c>
      <c r="J20" s="153">
        <f t="shared" si="0"/>
        <v>18</v>
      </c>
      <c r="K20" s="153">
        <f t="shared" si="0"/>
        <v>120</v>
      </c>
      <c r="L20" s="153">
        <f t="shared" si="0"/>
        <v>126</v>
      </c>
      <c r="M20" s="153">
        <f t="shared" si="0"/>
        <v>99</v>
      </c>
      <c r="N20" s="153">
        <f t="shared" si="0"/>
        <v>30</v>
      </c>
      <c r="O20" s="153">
        <f t="shared" si="0"/>
        <v>39</v>
      </c>
      <c r="P20" s="153">
        <f t="shared" si="0"/>
        <v>0</v>
      </c>
      <c r="Q20" s="153">
        <f t="shared" si="0"/>
        <v>0</v>
      </c>
      <c r="R20" s="153">
        <f t="shared" si="0"/>
        <v>0</v>
      </c>
      <c r="S20" s="153">
        <f t="shared" si="0"/>
        <v>0</v>
      </c>
      <c r="T20" s="153">
        <f t="shared" si="0"/>
        <v>0</v>
      </c>
      <c r="U20" s="153">
        <f t="shared" si="0"/>
        <v>0</v>
      </c>
      <c r="V20" s="153">
        <f t="shared" si="0"/>
        <v>0</v>
      </c>
      <c r="W20" s="153">
        <f t="shared" si="0"/>
        <v>0</v>
      </c>
      <c r="X20" s="153">
        <f t="shared" si="0"/>
        <v>0</v>
      </c>
      <c r="Y20" s="153">
        <f t="shared" si="0"/>
        <v>0</v>
      </c>
      <c r="Z20" s="153">
        <f t="shared" si="0"/>
        <v>0</v>
      </c>
      <c r="AA20" s="153">
        <f t="shared" si="0"/>
        <v>0</v>
      </c>
      <c r="AB20" s="153">
        <f t="shared" si="0"/>
        <v>0</v>
      </c>
      <c r="AC20" s="153">
        <f t="shared" si="0"/>
        <v>0</v>
      </c>
      <c r="AD20" s="153">
        <f t="shared" si="0"/>
        <v>0</v>
      </c>
      <c r="AE20" s="153">
        <f t="shared" si="0"/>
        <v>0</v>
      </c>
      <c r="AF20" s="153">
        <f t="shared" si="0"/>
        <v>0</v>
      </c>
      <c r="AG20" s="153">
        <f t="shared" si="0"/>
        <v>0</v>
      </c>
      <c r="AH20" s="153">
        <f t="shared" si="0"/>
        <v>0</v>
      </c>
      <c r="AI20" s="153">
        <f t="shared" si="0"/>
        <v>0</v>
      </c>
      <c r="AJ20" s="151"/>
    </row>
    <row r="21" spans="2:36" x14ac:dyDescent="0.35">
      <c r="B21" s="114"/>
      <c r="C21" s="113"/>
      <c r="D21" s="149"/>
      <c r="E21" s="149"/>
      <c r="F21" s="134"/>
      <c r="G21" s="134"/>
      <c r="H21" s="134"/>
      <c r="I21" s="134"/>
      <c r="J21" s="134"/>
      <c r="K21" s="134"/>
      <c r="L21" s="134"/>
      <c r="M21" s="134"/>
      <c r="N21" s="134"/>
      <c r="O21" s="134"/>
      <c r="P21" s="134"/>
      <c r="Q21" s="134"/>
      <c r="R21" s="134"/>
      <c r="S21" s="134"/>
      <c r="T21" s="134"/>
      <c r="U21" s="134"/>
      <c r="V21" s="134"/>
      <c r="W21" s="134"/>
      <c r="X21" s="134"/>
      <c r="Y21" s="134"/>
      <c r="Z21" s="134"/>
      <c r="AA21" s="134"/>
      <c r="AB21" s="134"/>
      <c r="AC21" s="134"/>
      <c r="AD21" s="134"/>
      <c r="AE21" s="134"/>
      <c r="AF21" s="134"/>
      <c r="AG21" s="134"/>
      <c r="AH21" s="134"/>
      <c r="AI21" s="134"/>
    </row>
    <row r="22" spans="2:36" x14ac:dyDescent="0.35">
      <c r="B22" s="115" t="s">
        <v>6</v>
      </c>
      <c r="C22" s="112"/>
      <c r="D22" s="15"/>
      <c r="E22" s="15"/>
      <c r="F22" s="13"/>
      <c r="G22" s="13"/>
      <c r="H22" s="13"/>
      <c r="I22" s="13"/>
      <c r="J22" s="13"/>
      <c r="K22" s="13"/>
      <c r="L22" s="13"/>
      <c r="M22" s="13"/>
      <c r="N22" s="13"/>
      <c r="O22" s="13"/>
      <c r="P22" s="13"/>
      <c r="Q22" s="13"/>
      <c r="R22" s="13"/>
      <c r="S22" s="13"/>
      <c r="T22" s="13"/>
      <c r="U22" s="13"/>
      <c r="V22" s="13"/>
      <c r="W22" s="13"/>
      <c r="X22" s="13"/>
      <c r="Y22" s="13"/>
      <c r="Z22" s="13"/>
      <c r="AA22" s="13"/>
      <c r="AB22" s="13"/>
      <c r="AC22" s="13"/>
      <c r="AD22" s="13"/>
      <c r="AE22" s="13"/>
      <c r="AF22" s="13"/>
      <c r="AG22" s="13"/>
      <c r="AH22" s="13"/>
      <c r="AI22" s="13"/>
    </row>
    <row r="23" spans="2:36" x14ac:dyDescent="0.35">
      <c r="B23" s="115" t="s">
        <v>7</v>
      </c>
      <c r="C23" s="112"/>
      <c r="D23" s="15"/>
      <c r="E23" s="15"/>
      <c r="F23" s="13"/>
      <c r="G23" s="13"/>
      <c r="H23" s="13"/>
      <c r="I23" s="13"/>
      <c r="J23" s="13"/>
      <c r="K23" s="13"/>
      <c r="L23" s="13"/>
      <c r="M23" s="13"/>
      <c r="N23" s="13"/>
      <c r="O23" s="13"/>
      <c r="P23" s="13"/>
      <c r="Q23" s="13"/>
      <c r="R23" s="13"/>
      <c r="S23" s="13"/>
      <c r="T23" s="13"/>
      <c r="U23" s="13"/>
      <c r="V23" s="13"/>
      <c r="W23" s="13"/>
      <c r="X23" s="13"/>
      <c r="Y23" s="13"/>
      <c r="Z23" s="13"/>
      <c r="AA23" s="13"/>
      <c r="AB23" s="13"/>
      <c r="AC23" s="13"/>
      <c r="AD23" s="13"/>
      <c r="AE23" s="13"/>
      <c r="AF23" s="13"/>
      <c r="AG23" s="13"/>
      <c r="AH23" s="13"/>
      <c r="AI23" s="13"/>
    </row>
    <row r="24" spans="2:36" ht="13.15" thickBot="1" x14ac:dyDescent="0.4">
      <c r="B24" s="116" t="s">
        <v>8</v>
      </c>
      <c r="C24" s="112"/>
      <c r="D24" s="15"/>
      <c r="E24" s="15"/>
      <c r="F24" s="13"/>
      <c r="G24" s="13"/>
      <c r="H24" s="13"/>
      <c r="I24" s="13"/>
      <c r="J24" s="13"/>
      <c r="K24" s="13"/>
      <c r="L24" s="13"/>
      <c r="M24" s="13"/>
      <c r="N24" s="13"/>
      <c r="O24" s="13"/>
      <c r="P24" s="13"/>
      <c r="Q24" s="13"/>
      <c r="R24" s="13"/>
      <c r="S24" s="13"/>
      <c r="T24" s="13"/>
      <c r="U24" s="13"/>
      <c r="V24" s="13"/>
      <c r="W24" s="13"/>
      <c r="X24" s="13"/>
      <c r="Y24" s="13"/>
      <c r="Z24" s="13"/>
      <c r="AA24" s="13"/>
      <c r="AB24" s="13"/>
      <c r="AC24" s="13"/>
      <c r="AD24" s="13"/>
      <c r="AE24" s="13"/>
      <c r="AF24" s="13"/>
      <c r="AG24" s="13"/>
      <c r="AH24" s="13"/>
      <c r="AI24" s="13"/>
    </row>
    <row r="25" spans="2:36" ht="196.5" customHeight="1" thickBot="1" x14ac:dyDescent="0.4">
      <c r="B25" s="108" t="s">
        <v>55</v>
      </c>
      <c r="C25" s="106"/>
      <c r="D25" s="106"/>
      <c r="E25" s="106"/>
      <c r="F25" s="145"/>
      <c r="G25" s="145"/>
      <c r="H25" s="145"/>
      <c r="I25" s="145"/>
      <c r="J25" s="145"/>
      <c r="K25" s="145"/>
      <c r="L25" s="145"/>
      <c r="M25" s="145"/>
      <c r="N25" s="145"/>
      <c r="O25" s="145"/>
      <c r="P25" s="145"/>
      <c r="Q25" s="145"/>
      <c r="R25" s="145"/>
      <c r="S25" s="145"/>
      <c r="T25" s="145"/>
      <c r="U25" s="145"/>
      <c r="V25" s="145"/>
      <c r="W25" s="145"/>
      <c r="X25" s="145"/>
      <c r="Y25" s="145"/>
      <c r="Z25" s="145"/>
      <c r="AA25" s="145"/>
      <c r="AB25" s="145"/>
      <c r="AC25" s="145"/>
      <c r="AD25" s="145"/>
      <c r="AE25" s="145"/>
      <c r="AF25" s="145"/>
      <c r="AG25" s="145"/>
      <c r="AH25" s="145"/>
      <c r="AI25" s="145"/>
    </row>
  </sheetData>
  <mergeCells count="2">
    <mergeCell ref="E2:E3"/>
    <mergeCell ref="B2:B3"/>
  </mergeCells>
  <phoneticPr fontId="2" type="noConversion"/>
  <conditionalFormatting sqref="E4 C4:D19 G4:AI20 F4:F22 AK4:AK22 G21:AJ22">
    <cfRule type="cellIs" dxfId="14" priority="4" stopIfTrue="1" operator="equal">
      <formula>1</formula>
    </cfRule>
    <cfRule type="cellIs" dxfId="13" priority="5" stopIfTrue="1" operator="equal">
      <formula>3</formula>
    </cfRule>
    <cfRule type="cellIs" dxfId="12" priority="6" stopIfTrue="1" operator="equal">
      <formula>9</formula>
    </cfRule>
  </conditionalFormatting>
  <dataValidations count="1">
    <dataValidation allowBlank="1" showInputMessage="1" showErrorMessage="1" prompt="Transfer Important design features from design QFD2 (and P diagram if applicable) to LHS of matrix. Transfer process steps to top of matrix. Assign importances 1to5 and score relationships 1,3,9." sqref="A1" xr:uid="{00000000-0002-0000-2400-000000000000}"/>
  </dataValidations>
  <pageMargins left="0.75" right="0.75" top="1" bottom="1" header="0.5" footer="0.5"/>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tabColor theme="6" tint="0.39997558519241921"/>
  </sheetPr>
  <dimension ref="A1:S54"/>
  <sheetViews>
    <sheetView showGridLines="0" showRowColHeaders="0" zoomScale="65" zoomScaleNormal="65" workbookViewId="0">
      <selection activeCell="Q75" sqref="Q75"/>
    </sheetView>
  </sheetViews>
  <sheetFormatPr defaultColWidth="8.796875" defaultRowHeight="12.75" x14ac:dyDescent="0.35"/>
  <cols>
    <col min="4" max="4" width="9.1328125" customWidth="1"/>
    <col min="5" max="5" width="2.796875" customWidth="1"/>
    <col min="6" max="6" width="24.796875" customWidth="1"/>
    <col min="8" max="8" width="10.33203125" customWidth="1"/>
    <col min="11" max="11" width="8" customWidth="1"/>
    <col min="12" max="12" width="3.46484375" customWidth="1"/>
    <col min="13" max="13" width="24.46484375" customWidth="1"/>
    <col min="14" max="14" width="18.1328125" customWidth="1"/>
    <col min="16" max="16" width="2.33203125" customWidth="1"/>
    <col min="17" max="17" width="18.6640625" customWidth="1"/>
    <col min="18" max="18" width="21.796875" customWidth="1"/>
  </cols>
  <sheetData>
    <row r="1" spans="1:18" x14ac:dyDescent="0.35">
      <c r="A1" s="283" t="s">
        <v>79</v>
      </c>
    </row>
    <row r="4" spans="1:18" ht="13.15" thickBot="1" x14ac:dyDescent="0.4"/>
    <row r="5" spans="1:18" ht="17.649999999999999" x14ac:dyDescent="0.5">
      <c r="A5" s="656" t="s">
        <v>9</v>
      </c>
      <c r="B5" s="657"/>
      <c r="C5" s="658"/>
      <c r="D5" s="16"/>
      <c r="E5" s="16"/>
      <c r="F5" s="16"/>
    </row>
    <row r="6" spans="1:18" ht="13.15" x14ac:dyDescent="0.35">
      <c r="A6" s="659" t="s">
        <v>47</v>
      </c>
      <c r="B6" s="660"/>
      <c r="C6" s="661"/>
      <c r="D6" s="16"/>
      <c r="E6" s="646" t="s">
        <v>10</v>
      </c>
      <c r="F6" s="662"/>
      <c r="G6" s="646" t="s">
        <v>11</v>
      </c>
      <c r="H6" s="647"/>
      <c r="L6" s="646" t="s">
        <v>10</v>
      </c>
      <c r="M6" s="647"/>
      <c r="N6" s="20" t="s">
        <v>12</v>
      </c>
      <c r="P6" s="18" t="s">
        <v>13</v>
      </c>
      <c r="Q6" s="19"/>
      <c r="R6" s="21" t="s">
        <v>14</v>
      </c>
    </row>
    <row r="7" spans="1:18" x14ac:dyDescent="0.35">
      <c r="A7" s="648" t="s">
        <v>48</v>
      </c>
      <c r="B7" s="649"/>
      <c r="C7" s="650"/>
      <c r="D7" s="16"/>
      <c r="E7" s="276" t="s">
        <v>333</v>
      </c>
      <c r="F7" s="249"/>
      <c r="G7" s="22"/>
      <c r="H7" s="164"/>
      <c r="L7" s="276" t="s">
        <v>449</v>
      </c>
      <c r="M7" s="249"/>
      <c r="N7" s="26"/>
      <c r="P7" s="276" t="s">
        <v>440</v>
      </c>
      <c r="Q7" s="249"/>
      <c r="R7" s="26"/>
    </row>
    <row r="8" spans="1:18" x14ac:dyDescent="0.35">
      <c r="A8" s="648" t="s">
        <v>15</v>
      </c>
      <c r="B8" s="649"/>
      <c r="C8" s="650"/>
      <c r="D8" s="16"/>
      <c r="E8" s="276" t="s">
        <v>409</v>
      </c>
      <c r="F8" s="250"/>
      <c r="G8" s="22"/>
      <c r="H8" s="164"/>
      <c r="L8" s="276" t="s">
        <v>442</v>
      </c>
      <c r="M8" s="249"/>
      <c r="N8" s="26"/>
      <c r="P8" s="276" t="s">
        <v>463</v>
      </c>
      <c r="Q8" s="274"/>
      <c r="R8" s="26"/>
    </row>
    <row r="9" spans="1:18" ht="15.75" customHeight="1" thickBot="1" x14ac:dyDescent="0.4">
      <c r="A9" s="653" t="s">
        <v>49</v>
      </c>
      <c r="B9" s="654"/>
      <c r="C9" s="655"/>
      <c r="E9" s="276" t="s">
        <v>447</v>
      </c>
      <c r="F9" s="250"/>
      <c r="G9" s="22"/>
      <c r="H9" s="164"/>
      <c r="L9" s="276" t="s">
        <v>443</v>
      </c>
      <c r="M9" s="249"/>
      <c r="N9" s="26"/>
      <c r="P9" s="22"/>
      <c r="Q9" s="274"/>
      <c r="R9" s="26"/>
    </row>
    <row r="10" spans="1:18" x14ac:dyDescent="0.35">
      <c r="E10" s="276" t="s">
        <v>408</v>
      </c>
      <c r="F10" s="249"/>
      <c r="G10" s="22"/>
      <c r="H10" s="164"/>
      <c r="L10" s="276" t="s">
        <v>444</v>
      </c>
      <c r="M10" s="249"/>
      <c r="N10" s="26"/>
      <c r="P10" s="23"/>
      <c r="Q10" s="274"/>
      <c r="R10" s="26"/>
    </row>
    <row r="11" spans="1:18" x14ac:dyDescent="0.35">
      <c r="E11" s="276"/>
      <c r="F11" s="249"/>
      <c r="G11" s="22"/>
      <c r="H11" s="164"/>
      <c r="L11" s="276" t="s">
        <v>445</v>
      </c>
      <c r="M11" s="274"/>
      <c r="N11" s="26"/>
      <c r="P11" s="22"/>
      <c r="Q11" s="274"/>
      <c r="R11" s="26"/>
    </row>
    <row r="12" spans="1:18" x14ac:dyDescent="0.35">
      <c r="E12" s="276"/>
      <c r="F12" s="25"/>
      <c r="G12" s="22"/>
      <c r="H12" s="164"/>
      <c r="L12" s="276" t="s">
        <v>446</v>
      </c>
      <c r="M12" s="249"/>
      <c r="N12" s="26"/>
      <c r="P12" s="251"/>
      <c r="Q12" s="275"/>
      <c r="R12" s="26"/>
    </row>
    <row r="13" spans="1:18" x14ac:dyDescent="0.35">
      <c r="E13" s="276"/>
      <c r="F13" s="25"/>
      <c r="G13" s="22"/>
      <c r="H13" s="164"/>
      <c r="L13" s="22"/>
      <c r="M13" s="249"/>
      <c r="N13" s="26"/>
      <c r="P13" s="251"/>
      <c r="Q13" s="253"/>
      <c r="R13" s="26"/>
    </row>
    <row r="14" spans="1:18" x14ac:dyDescent="0.35">
      <c r="E14" s="276"/>
      <c r="F14" s="25"/>
      <c r="G14" s="22"/>
      <c r="H14" s="164"/>
      <c r="L14" s="22"/>
      <c r="M14" s="249"/>
      <c r="N14" s="26"/>
      <c r="P14" s="251"/>
      <c r="Q14" s="253"/>
      <c r="R14" s="26"/>
    </row>
    <row r="15" spans="1:18" x14ac:dyDescent="0.35">
      <c r="E15" s="276"/>
      <c r="F15" s="25"/>
      <c r="G15" s="22"/>
      <c r="H15" s="164"/>
      <c r="L15" s="22"/>
      <c r="M15" s="249"/>
      <c r="N15" s="26"/>
      <c r="P15" s="251"/>
      <c r="Q15" s="253"/>
      <c r="R15" s="26"/>
    </row>
    <row r="16" spans="1:18" x14ac:dyDescent="0.35">
      <c r="E16" s="276"/>
      <c r="F16" s="25"/>
      <c r="G16" s="22"/>
      <c r="H16" s="164"/>
      <c r="L16" s="22"/>
      <c r="M16" s="25"/>
      <c r="N16" s="26"/>
      <c r="P16" s="251"/>
      <c r="Q16" s="252"/>
      <c r="R16" s="26"/>
    </row>
    <row r="17" spans="2:19" x14ac:dyDescent="0.35">
      <c r="E17" s="276"/>
      <c r="F17" s="25"/>
      <c r="G17" s="22"/>
      <c r="H17" s="164"/>
      <c r="L17" s="22"/>
      <c r="M17" s="25"/>
      <c r="N17" s="26"/>
      <c r="P17" s="251"/>
      <c r="Q17" s="252"/>
      <c r="R17" s="26"/>
    </row>
    <row r="18" spans="2:19" x14ac:dyDescent="0.35">
      <c r="E18" s="276"/>
      <c r="F18" s="25"/>
      <c r="G18" s="22"/>
      <c r="H18" s="164"/>
      <c r="L18" s="22"/>
      <c r="M18" s="25"/>
      <c r="N18" s="26"/>
      <c r="P18" s="251"/>
      <c r="Q18" s="252"/>
      <c r="R18" s="26"/>
    </row>
    <row r="19" spans="2:19" x14ac:dyDescent="0.35">
      <c r="E19" s="276"/>
      <c r="F19" s="25"/>
      <c r="G19" s="22"/>
      <c r="H19" s="164"/>
      <c r="L19" s="22"/>
      <c r="M19" s="25"/>
      <c r="N19" s="26"/>
      <c r="P19" s="251"/>
      <c r="Q19" s="252"/>
      <c r="R19" s="26"/>
    </row>
    <row r="20" spans="2:19" x14ac:dyDescent="0.35">
      <c r="E20" s="276"/>
      <c r="F20" s="25"/>
      <c r="G20" s="22"/>
      <c r="H20" s="164"/>
      <c r="L20" s="22"/>
      <c r="M20" s="25"/>
      <c r="N20" s="26"/>
      <c r="P20" s="251"/>
      <c r="Q20" s="252"/>
      <c r="R20" s="26"/>
    </row>
    <row r="21" spans="2:19" x14ac:dyDescent="0.35">
      <c r="E21" s="276"/>
      <c r="F21" s="25"/>
      <c r="G21" s="22"/>
      <c r="H21" s="164"/>
      <c r="L21" s="22"/>
      <c r="M21" s="25"/>
      <c r="N21" s="26"/>
      <c r="P21" s="251"/>
      <c r="Q21" s="252"/>
      <c r="R21" s="26"/>
    </row>
    <row r="22" spans="2:19" x14ac:dyDescent="0.35">
      <c r="E22" s="276"/>
      <c r="F22" s="28"/>
      <c r="G22" s="27"/>
      <c r="H22" s="165"/>
      <c r="L22" s="27"/>
      <c r="M22" s="28"/>
      <c r="N22" s="29"/>
      <c r="P22" s="254"/>
      <c r="Q22" s="255"/>
      <c r="R22" s="29"/>
    </row>
    <row r="23" spans="2:19" x14ac:dyDescent="0.35">
      <c r="E23" s="25"/>
      <c r="F23" s="25"/>
      <c r="G23" s="25"/>
      <c r="H23" s="25"/>
      <c r="L23" s="25"/>
      <c r="M23" s="25"/>
      <c r="N23" s="25"/>
      <c r="P23" s="25"/>
      <c r="Q23" s="25"/>
      <c r="R23" s="25"/>
    </row>
    <row r="24" spans="2:19" x14ac:dyDescent="0.35">
      <c r="E24" s="25"/>
      <c r="F24" s="25"/>
      <c r="G24" s="25"/>
      <c r="H24" s="25"/>
      <c r="L24" s="25"/>
      <c r="M24" s="25"/>
      <c r="N24" s="25"/>
      <c r="P24" s="25"/>
      <c r="Q24" s="25"/>
      <c r="R24" s="25"/>
    </row>
    <row r="26" spans="2:19" ht="13.15" thickBot="1" x14ac:dyDescent="0.4"/>
    <row r="27" spans="2:19" ht="12.75" customHeight="1" x14ac:dyDescent="0.35">
      <c r="B27" s="663"/>
      <c r="C27" s="708"/>
      <c r="D27" s="709"/>
      <c r="I27" s="670" t="s">
        <v>434</v>
      </c>
      <c r="J27" s="716"/>
      <c r="K27" s="716"/>
      <c r="L27" s="717"/>
      <c r="Q27" s="724" t="s">
        <v>435</v>
      </c>
      <c r="R27" s="725"/>
      <c r="S27" s="726"/>
    </row>
    <row r="28" spans="2:19" ht="12.75" customHeight="1" x14ac:dyDescent="0.35">
      <c r="B28" s="710"/>
      <c r="C28" s="711"/>
      <c r="D28" s="712"/>
      <c r="I28" s="718"/>
      <c r="J28" s="719"/>
      <c r="K28" s="719"/>
      <c r="L28" s="720"/>
      <c r="Q28" s="727"/>
      <c r="R28" s="719"/>
      <c r="S28" s="728"/>
    </row>
    <row r="29" spans="2:19" ht="12.75" customHeight="1" x14ac:dyDescent="0.35">
      <c r="B29" s="710"/>
      <c r="C29" s="711"/>
      <c r="D29" s="712"/>
      <c r="I29" s="718"/>
      <c r="J29" s="719"/>
      <c r="K29" s="719"/>
      <c r="L29" s="720"/>
      <c r="Q29" s="727"/>
      <c r="R29" s="719"/>
      <c r="S29" s="728"/>
    </row>
    <row r="30" spans="2:19" ht="12.75" customHeight="1" x14ac:dyDescent="0.35">
      <c r="B30" s="710"/>
      <c r="C30" s="711"/>
      <c r="D30" s="712"/>
      <c r="I30" s="718"/>
      <c r="J30" s="719"/>
      <c r="K30" s="719"/>
      <c r="L30" s="720"/>
      <c r="Q30" s="727"/>
      <c r="R30" s="719"/>
      <c r="S30" s="728"/>
    </row>
    <row r="31" spans="2:19" ht="12.75" customHeight="1" x14ac:dyDescent="0.35">
      <c r="B31" s="710"/>
      <c r="C31" s="711"/>
      <c r="D31" s="712"/>
      <c r="I31" s="718"/>
      <c r="J31" s="719"/>
      <c r="K31" s="719"/>
      <c r="L31" s="720"/>
      <c r="Q31" s="727"/>
      <c r="R31" s="719"/>
      <c r="S31" s="728"/>
    </row>
    <row r="32" spans="2:19" ht="12.75" customHeight="1" x14ac:dyDescent="0.35">
      <c r="B32" s="710"/>
      <c r="C32" s="711"/>
      <c r="D32" s="712"/>
      <c r="I32" s="718"/>
      <c r="J32" s="719"/>
      <c r="K32" s="719"/>
      <c r="L32" s="720"/>
      <c r="Q32" s="727"/>
      <c r="R32" s="719"/>
      <c r="S32" s="728"/>
    </row>
    <row r="33" spans="2:19" ht="13.5" customHeight="1" thickBot="1" x14ac:dyDescent="0.4">
      <c r="B33" s="713"/>
      <c r="C33" s="714"/>
      <c r="D33" s="715"/>
      <c r="I33" s="721"/>
      <c r="J33" s="722"/>
      <c r="K33" s="722"/>
      <c r="L33" s="723"/>
      <c r="Q33" s="729"/>
      <c r="R33" s="730"/>
      <c r="S33" s="731"/>
    </row>
    <row r="34" spans="2:19" ht="13.5" customHeight="1" x14ac:dyDescent="0.35">
      <c r="B34" s="25"/>
      <c r="C34" s="25"/>
      <c r="D34" s="25"/>
      <c r="I34" s="30"/>
      <c r="J34" s="30"/>
      <c r="K34" s="30"/>
      <c r="L34" s="30"/>
      <c r="Q34" s="25"/>
      <c r="R34" s="25"/>
      <c r="S34" s="25"/>
    </row>
    <row r="35" spans="2:19" ht="13.5" customHeight="1" x14ac:dyDescent="0.35">
      <c r="B35" s="25"/>
      <c r="C35" s="25"/>
      <c r="D35" s="25"/>
      <c r="I35" s="30"/>
      <c r="J35" s="30"/>
      <c r="K35" s="30"/>
      <c r="L35" s="30"/>
      <c r="Q35" s="25"/>
      <c r="R35" s="25"/>
      <c r="S35" s="25"/>
    </row>
    <row r="38" spans="2:19" ht="13.15" x14ac:dyDescent="0.35">
      <c r="L38" s="18" t="s">
        <v>16</v>
      </c>
      <c r="M38" s="32"/>
      <c r="N38" s="33"/>
    </row>
    <row r="39" spans="2:19" x14ac:dyDescent="0.35">
      <c r="L39" s="411" t="s">
        <v>436</v>
      </c>
      <c r="M39" s="248"/>
      <c r="N39" s="164"/>
    </row>
    <row r="40" spans="2:19" x14ac:dyDescent="0.35">
      <c r="L40" s="276" t="s">
        <v>333</v>
      </c>
      <c r="M40" s="249"/>
      <c r="N40" s="26"/>
    </row>
    <row r="41" spans="2:19" x14ac:dyDescent="0.35">
      <c r="L41" s="276" t="s">
        <v>437</v>
      </c>
      <c r="M41" s="249"/>
      <c r="N41" s="26"/>
    </row>
    <row r="42" spans="2:19" x14ac:dyDescent="0.35">
      <c r="L42" s="276" t="s">
        <v>464</v>
      </c>
      <c r="M42" s="249"/>
      <c r="N42" s="26"/>
    </row>
    <row r="43" spans="2:19" x14ac:dyDescent="0.35">
      <c r="L43" s="276" t="s">
        <v>438</v>
      </c>
      <c r="M43" s="249"/>
      <c r="N43" s="26"/>
    </row>
    <row r="44" spans="2:19" x14ac:dyDescent="0.35">
      <c r="L44" s="276" t="s">
        <v>439</v>
      </c>
      <c r="M44" s="249"/>
      <c r="N44" s="26"/>
    </row>
    <row r="45" spans="2:19" x14ac:dyDescent="0.35">
      <c r="L45" s="276" t="s">
        <v>441</v>
      </c>
      <c r="M45" s="249"/>
      <c r="N45" s="58"/>
    </row>
    <row r="46" spans="2:19" x14ac:dyDescent="0.35">
      <c r="L46" s="276" t="s">
        <v>448</v>
      </c>
      <c r="M46" s="249"/>
      <c r="N46" s="58"/>
    </row>
    <row r="47" spans="2:19" x14ac:dyDescent="0.35">
      <c r="L47" s="22"/>
      <c r="M47" s="249"/>
      <c r="N47" s="26"/>
    </row>
    <row r="48" spans="2:19" x14ac:dyDescent="0.35">
      <c r="L48" s="22"/>
      <c r="M48" s="249"/>
      <c r="N48" s="26"/>
    </row>
    <row r="49" spans="12:14" x14ac:dyDescent="0.35">
      <c r="L49" s="22"/>
      <c r="M49" s="249"/>
      <c r="N49" s="26"/>
    </row>
    <row r="50" spans="12:14" x14ac:dyDescent="0.35">
      <c r="L50" s="22"/>
      <c r="M50" s="249"/>
      <c r="N50" s="26"/>
    </row>
    <row r="51" spans="12:14" x14ac:dyDescent="0.35">
      <c r="L51" s="22"/>
      <c r="M51" s="249"/>
      <c r="N51" s="26"/>
    </row>
    <row r="52" spans="12:14" x14ac:dyDescent="0.35">
      <c r="L52" s="22"/>
      <c r="M52" s="249"/>
      <c r="N52" s="26"/>
    </row>
    <row r="53" spans="12:14" x14ac:dyDescent="0.35">
      <c r="L53" s="22"/>
      <c r="N53" s="26"/>
    </row>
    <row r="54" spans="12:14" x14ac:dyDescent="0.35">
      <c r="L54" s="27"/>
      <c r="M54" s="28"/>
      <c r="N54" s="29"/>
    </row>
  </sheetData>
  <mergeCells count="11">
    <mergeCell ref="I27:L33"/>
    <mergeCell ref="Q27:S33"/>
    <mergeCell ref="A9:C9"/>
    <mergeCell ref="L6:M6"/>
    <mergeCell ref="A7:C7"/>
    <mergeCell ref="A8:C8"/>
    <mergeCell ref="A5:C5"/>
    <mergeCell ref="A6:C6"/>
    <mergeCell ref="E6:F6"/>
    <mergeCell ref="G6:H6"/>
    <mergeCell ref="B27:D33"/>
  </mergeCells>
  <phoneticPr fontId="2" type="noConversion"/>
  <dataValidations count="1">
    <dataValidation allowBlank="1" showInputMessage="1" showErrorMessage="1" prompt="Identify System Control factors and external, unit-to-unit and deterioation noises." sqref="A1" xr:uid="{00000000-0002-0000-2600-000000000000}"/>
  </dataValidations>
  <pageMargins left="0.75" right="0.75" top="1" bottom="1" header="0.5" footer="0.5"/>
  <pageSetup paperSize="9" orientation="portrait" r:id="rId1"/>
  <headerFooter alignWithMargins="0"/>
  <drawing r:id="rId2"/>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tabColor theme="6" tint="0.39997558519241921"/>
  </sheetPr>
  <dimension ref="A1:W35"/>
  <sheetViews>
    <sheetView showGridLines="0" zoomScale="65" zoomScaleNormal="65" workbookViewId="0">
      <pane xSplit="3" ySplit="7" topLeftCell="D8" activePane="bottomRight" state="frozen"/>
      <selection activeCell="Q7" sqref="Q7:Q12"/>
      <selection pane="topRight" activeCell="Q7" sqref="Q7:Q12"/>
      <selection pane="bottomLeft" activeCell="Q7" sqref="Q7:Q12"/>
      <selection pane="bottomRight" activeCell="A2" sqref="A2:V22"/>
    </sheetView>
  </sheetViews>
  <sheetFormatPr defaultColWidth="8.796875" defaultRowHeight="12.75" x14ac:dyDescent="0.35"/>
  <cols>
    <col min="1" max="1" width="18.796875" customWidth="1"/>
    <col min="2" max="2" width="37.46484375" customWidth="1"/>
    <col min="3" max="3" width="8" customWidth="1"/>
    <col min="4" max="4" width="8.1328125" customWidth="1"/>
    <col min="5" max="20" width="6.1328125" customWidth="1"/>
    <col min="22" max="22" width="14.33203125" customWidth="1"/>
  </cols>
  <sheetData>
    <row r="1" spans="1:23" x14ac:dyDescent="0.35">
      <c r="A1" s="283" t="s">
        <v>79</v>
      </c>
    </row>
    <row r="3" spans="1:23" ht="13.15" thickBot="1" x14ac:dyDescent="0.4">
      <c r="A3" s="34" t="s">
        <v>17</v>
      </c>
    </row>
    <row r="4" spans="1:23" ht="18" customHeight="1" thickBot="1" x14ac:dyDescent="0.4">
      <c r="C4" s="35"/>
      <c r="D4" s="36"/>
      <c r="E4" s="37"/>
      <c r="F4" s="37"/>
      <c r="G4" s="37"/>
      <c r="H4" s="37"/>
      <c r="I4" s="37"/>
      <c r="J4" s="37"/>
      <c r="K4" s="37"/>
      <c r="L4" s="37"/>
      <c r="M4" s="37"/>
      <c r="N4" s="37"/>
      <c r="O4" s="37"/>
      <c r="P4" s="37"/>
      <c r="Q4" s="37"/>
      <c r="R4" s="37"/>
      <c r="S4" s="37"/>
      <c r="T4" s="37"/>
      <c r="U4" s="39"/>
      <c r="V4" s="679" t="s">
        <v>19</v>
      </c>
    </row>
    <row r="5" spans="1:23" s="273" customFormat="1" ht="18.75" customHeight="1" thickBot="1" x14ac:dyDescent="0.4">
      <c r="A5" s="690" t="s">
        <v>20</v>
      </c>
      <c r="B5" s="692" t="s">
        <v>21</v>
      </c>
      <c r="C5" s="754" t="s">
        <v>74</v>
      </c>
      <c r="D5" s="732" t="s">
        <v>23</v>
      </c>
      <c r="E5" s="733"/>
      <c r="F5" s="733"/>
      <c r="G5" s="733"/>
      <c r="H5" s="733"/>
      <c r="I5" s="733"/>
      <c r="J5" s="734"/>
      <c r="K5" s="734"/>
      <c r="L5" s="735" t="s">
        <v>14</v>
      </c>
      <c r="M5" s="736"/>
      <c r="N5" s="736"/>
      <c r="O5" s="736"/>
      <c r="P5" s="737"/>
      <c r="Q5" s="735" t="s">
        <v>11</v>
      </c>
      <c r="R5" s="737"/>
      <c r="S5" s="737"/>
      <c r="T5" s="737"/>
      <c r="U5" s="272"/>
      <c r="V5" s="680"/>
    </row>
    <row r="6" spans="1:23" ht="31.5" customHeight="1" x14ac:dyDescent="0.35">
      <c r="A6" s="691"/>
      <c r="B6" s="693"/>
      <c r="C6" s="755"/>
      <c r="D6" s="738" t="s">
        <v>26</v>
      </c>
      <c r="E6" s="423"/>
      <c r="F6" s="423"/>
      <c r="G6" s="423"/>
      <c r="H6" s="423"/>
      <c r="I6" s="423"/>
      <c r="J6" s="740"/>
      <c r="K6" s="750"/>
      <c r="L6" s="744"/>
      <c r="M6" s="741"/>
      <c r="N6" s="741"/>
      <c r="O6" s="741"/>
      <c r="P6" s="742"/>
      <c r="Q6" s="738" t="s">
        <v>27</v>
      </c>
      <c r="R6" s="740"/>
      <c r="S6" s="740" t="s">
        <v>28</v>
      </c>
      <c r="T6" s="750"/>
      <c r="U6" s="748" t="s">
        <v>29</v>
      </c>
      <c r="V6" s="681"/>
    </row>
    <row r="7" spans="1:23" ht="54" customHeight="1" x14ac:dyDescent="0.35">
      <c r="A7" s="691"/>
      <c r="B7" s="693"/>
      <c r="C7" s="755"/>
      <c r="D7" s="739"/>
      <c r="E7" s="385"/>
      <c r="F7" s="385"/>
      <c r="G7" s="385"/>
      <c r="H7" s="385"/>
      <c r="I7" s="385"/>
      <c r="J7" s="683"/>
      <c r="K7" s="752"/>
      <c r="L7" s="745"/>
      <c r="M7" s="753"/>
      <c r="N7" s="753"/>
      <c r="O7" s="753"/>
      <c r="P7" s="743"/>
      <c r="Q7" s="744"/>
      <c r="R7" s="741"/>
      <c r="S7" s="741"/>
      <c r="T7" s="751"/>
      <c r="U7" s="749"/>
      <c r="V7" s="681"/>
    </row>
    <row r="8" spans="1:23" ht="218.25" customHeight="1" thickBot="1" x14ac:dyDescent="0.45">
      <c r="A8" s="43"/>
      <c r="B8" s="694"/>
      <c r="C8" s="42"/>
      <c r="D8" s="420" t="s">
        <v>449</v>
      </c>
      <c r="E8" s="414" t="s">
        <v>442</v>
      </c>
      <c r="F8" s="414" t="s">
        <v>443</v>
      </c>
      <c r="G8" s="414" t="s">
        <v>444</v>
      </c>
      <c r="H8" s="414" t="s">
        <v>445</v>
      </c>
      <c r="I8" s="414" t="s">
        <v>446</v>
      </c>
      <c r="J8" s="415"/>
      <c r="K8" s="421"/>
      <c r="L8" s="416"/>
      <c r="M8" s="414" t="s">
        <v>440</v>
      </c>
      <c r="N8" s="414" t="s">
        <v>463</v>
      </c>
      <c r="O8" s="415"/>
      <c r="P8" s="414"/>
      <c r="Q8" s="420" t="s">
        <v>333</v>
      </c>
      <c r="R8" s="414" t="s">
        <v>409</v>
      </c>
      <c r="S8" s="414" t="s">
        <v>447</v>
      </c>
      <c r="T8" s="421" t="s">
        <v>408</v>
      </c>
      <c r="U8" s="417"/>
      <c r="V8" s="46"/>
      <c r="W8" s="1"/>
    </row>
    <row r="9" spans="1:23" ht="13.5" x14ac:dyDescent="0.35">
      <c r="A9" s="746"/>
      <c r="B9" s="413" t="s">
        <v>436</v>
      </c>
      <c r="C9" s="159">
        <v>9</v>
      </c>
      <c r="D9" s="137">
        <v>9</v>
      </c>
      <c r="E9" s="112"/>
      <c r="F9" s="112"/>
      <c r="G9" s="112">
        <v>9</v>
      </c>
      <c r="H9" s="112"/>
      <c r="I9" s="112"/>
      <c r="J9" s="15"/>
      <c r="K9" s="316"/>
      <c r="L9" s="137"/>
      <c r="M9" s="15">
        <v>9</v>
      </c>
      <c r="N9" s="15">
        <v>9</v>
      </c>
      <c r="O9" s="15"/>
      <c r="P9" s="105"/>
      <c r="Q9" s="137"/>
      <c r="R9" s="15"/>
      <c r="S9" s="15">
        <v>3</v>
      </c>
      <c r="T9" s="316">
        <v>9</v>
      </c>
      <c r="U9" s="59">
        <f t="shared" ref="U9:U20" si="0">SUM(D9:T9)</f>
        <v>48</v>
      </c>
      <c r="V9" s="47">
        <f t="shared" ref="V9:V20" si="1">+U9*C9</f>
        <v>432</v>
      </c>
    </row>
    <row r="10" spans="1:23" ht="13.5" x14ac:dyDescent="0.35">
      <c r="A10" s="747"/>
      <c r="B10" s="413" t="s">
        <v>333</v>
      </c>
      <c r="C10" s="412">
        <v>3</v>
      </c>
      <c r="D10" s="137"/>
      <c r="E10" s="112"/>
      <c r="F10" s="112"/>
      <c r="G10" s="112"/>
      <c r="H10" s="112"/>
      <c r="I10" s="112">
        <v>9</v>
      </c>
      <c r="J10" s="15"/>
      <c r="K10" s="316"/>
      <c r="L10" s="137"/>
      <c r="M10" s="15"/>
      <c r="N10" s="15">
        <v>9</v>
      </c>
      <c r="O10" s="15"/>
      <c r="P10" s="105"/>
      <c r="Q10" s="137">
        <v>3</v>
      </c>
      <c r="R10" s="15"/>
      <c r="S10" s="15">
        <v>3</v>
      </c>
      <c r="T10" s="316">
        <v>3</v>
      </c>
      <c r="U10" s="59">
        <f t="shared" si="0"/>
        <v>27</v>
      </c>
      <c r="V10" s="47">
        <f t="shared" si="1"/>
        <v>81</v>
      </c>
    </row>
    <row r="11" spans="1:23" ht="13.5" x14ac:dyDescent="0.35">
      <c r="A11" s="747"/>
      <c r="B11" s="413" t="s">
        <v>437</v>
      </c>
      <c r="C11" s="412">
        <v>3</v>
      </c>
      <c r="D11" s="137">
        <v>3</v>
      </c>
      <c r="E11" s="112"/>
      <c r="F11" s="112">
        <v>3</v>
      </c>
      <c r="G11" s="112">
        <v>9</v>
      </c>
      <c r="H11" s="112">
        <v>9</v>
      </c>
      <c r="I11" s="112">
        <v>3</v>
      </c>
      <c r="J11" s="15"/>
      <c r="K11" s="316"/>
      <c r="L11" s="137"/>
      <c r="M11" s="15">
        <v>3</v>
      </c>
      <c r="N11" s="15"/>
      <c r="O11" s="15"/>
      <c r="P11" s="105"/>
      <c r="Q11" s="137">
        <v>3</v>
      </c>
      <c r="R11" s="15"/>
      <c r="S11" s="15">
        <v>1</v>
      </c>
      <c r="T11" s="316">
        <v>3</v>
      </c>
      <c r="U11" s="59">
        <f t="shared" si="0"/>
        <v>37</v>
      </c>
      <c r="V11" s="47">
        <f t="shared" si="1"/>
        <v>111</v>
      </c>
    </row>
    <row r="12" spans="1:23" ht="13.5" x14ac:dyDescent="0.35">
      <c r="A12" s="747"/>
      <c r="B12" s="413" t="s">
        <v>464</v>
      </c>
      <c r="C12" s="412">
        <v>3</v>
      </c>
      <c r="D12" s="137"/>
      <c r="E12" s="112">
        <v>9</v>
      </c>
      <c r="F12" s="112">
        <v>9</v>
      </c>
      <c r="G12" s="112"/>
      <c r="H12" s="112"/>
      <c r="I12" s="112"/>
      <c r="J12" s="15"/>
      <c r="K12" s="316"/>
      <c r="L12" s="137"/>
      <c r="M12" s="15"/>
      <c r="N12" s="15"/>
      <c r="O12" s="15"/>
      <c r="P12" s="105"/>
      <c r="Q12" s="137"/>
      <c r="R12" s="15"/>
      <c r="S12" s="15">
        <v>1</v>
      </c>
      <c r="T12" s="316">
        <v>3</v>
      </c>
      <c r="U12" s="59">
        <f t="shared" si="0"/>
        <v>22</v>
      </c>
      <c r="V12" s="47">
        <f t="shared" si="1"/>
        <v>66</v>
      </c>
    </row>
    <row r="13" spans="1:23" ht="13.5" x14ac:dyDescent="0.35">
      <c r="A13" s="747"/>
      <c r="B13" s="413" t="s">
        <v>438</v>
      </c>
      <c r="C13" s="412">
        <v>3</v>
      </c>
      <c r="D13" s="137"/>
      <c r="E13" s="112">
        <v>9</v>
      </c>
      <c r="F13" s="112"/>
      <c r="G13" s="112"/>
      <c r="H13" s="112"/>
      <c r="I13" s="112"/>
      <c r="J13" s="15"/>
      <c r="K13" s="316"/>
      <c r="L13" s="137"/>
      <c r="M13" s="15"/>
      <c r="N13" s="15"/>
      <c r="O13" s="15"/>
      <c r="P13" s="105"/>
      <c r="Q13" s="137"/>
      <c r="R13" s="15"/>
      <c r="S13" s="15">
        <v>9</v>
      </c>
      <c r="T13" s="316">
        <v>9</v>
      </c>
      <c r="U13" s="59">
        <f t="shared" si="0"/>
        <v>27</v>
      </c>
      <c r="V13" s="47">
        <f t="shared" si="1"/>
        <v>81</v>
      </c>
    </row>
    <row r="14" spans="1:23" ht="13.5" x14ac:dyDescent="0.35">
      <c r="A14" s="747"/>
      <c r="B14" s="413" t="s">
        <v>439</v>
      </c>
      <c r="C14" s="412">
        <v>3</v>
      </c>
      <c r="D14" s="137"/>
      <c r="E14" s="112">
        <v>9</v>
      </c>
      <c r="F14" s="112"/>
      <c r="G14" s="112">
        <v>9</v>
      </c>
      <c r="H14" s="112"/>
      <c r="I14" s="112"/>
      <c r="J14" s="15"/>
      <c r="K14" s="316"/>
      <c r="L14" s="137"/>
      <c r="M14" s="15"/>
      <c r="N14" s="15"/>
      <c r="O14" s="15"/>
      <c r="P14" s="105"/>
      <c r="Q14" s="137"/>
      <c r="R14" s="15"/>
      <c r="S14" s="15">
        <v>9</v>
      </c>
      <c r="T14" s="316">
        <v>9</v>
      </c>
      <c r="U14" s="59">
        <f t="shared" si="0"/>
        <v>36</v>
      </c>
      <c r="V14" s="47">
        <f t="shared" si="1"/>
        <v>108</v>
      </c>
    </row>
    <row r="15" spans="1:23" ht="13.5" x14ac:dyDescent="0.35">
      <c r="A15" s="747"/>
      <c r="B15" s="413" t="s">
        <v>441</v>
      </c>
      <c r="C15" s="160">
        <v>9</v>
      </c>
      <c r="D15" s="137"/>
      <c r="E15" s="112"/>
      <c r="F15" s="112"/>
      <c r="G15" s="112"/>
      <c r="H15" s="112"/>
      <c r="I15" s="112"/>
      <c r="J15" s="15"/>
      <c r="K15" s="316"/>
      <c r="L15" s="137"/>
      <c r="M15" s="15">
        <v>9</v>
      </c>
      <c r="N15" s="15">
        <v>9</v>
      </c>
      <c r="O15" s="15"/>
      <c r="P15" s="105"/>
      <c r="Q15" s="137"/>
      <c r="R15" s="15"/>
      <c r="S15" s="15"/>
      <c r="T15" s="316"/>
      <c r="U15" s="59">
        <f t="shared" si="0"/>
        <v>18</v>
      </c>
      <c r="V15" s="47">
        <f t="shared" si="1"/>
        <v>162</v>
      </c>
    </row>
    <row r="16" spans="1:23" ht="13.5" x14ac:dyDescent="0.35">
      <c r="A16" s="747"/>
      <c r="B16" s="413" t="s">
        <v>448</v>
      </c>
      <c r="C16" s="160">
        <v>9</v>
      </c>
      <c r="D16" s="137">
        <v>9</v>
      </c>
      <c r="E16" s="112"/>
      <c r="F16" s="112"/>
      <c r="G16" s="112"/>
      <c r="H16" s="112"/>
      <c r="I16" s="112"/>
      <c r="J16" s="15"/>
      <c r="K16" s="316"/>
      <c r="L16" s="137"/>
      <c r="M16" s="15"/>
      <c r="N16" s="15"/>
      <c r="O16" s="15"/>
      <c r="P16" s="105"/>
      <c r="Q16" s="137">
        <v>9</v>
      </c>
      <c r="R16" s="15">
        <v>9</v>
      </c>
      <c r="S16" s="15">
        <v>3</v>
      </c>
      <c r="T16" s="316">
        <v>3</v>
      </c>
      <c r="U16" s="59">
        <f t="shared" si="0"/>
        <v>33</v>
      </c>
      <c r="V16" s="47">
        <f t="shared" si="1"/>
        <v>297</v>
      </c>
    </row>
    <row r="17" spans="1:22" x14ac:dyDescent="0.35">
      <c r="A17" s="747"/>
      <c r="B17" s="256"/>
      <c r="C17" s="160"/>
      <c r="D17" s="137"/>
      <c r="E17" s="112"/>
      <c r="F17" s="112"/>
      <c r="G17" s="112"/>
      <c r="H17" s="112"/>
      <c r="I17" s="112"/>
      <c r="J17" s="15"/>
      <c r="K17" s="316"/>
      <c r="L17" s="137"/>
      <c r="M17" s="15"/>
      <c r="N17" s="15"/>
      <c r="O17" s="15"/>
      <c r="P17" s="105"/>
      <c r="Q17" s="137"/>
      <c r="R17" s="15"/>
      <c r="S17" s="15"/>
      <c r="T17" s="316"/>
      <c r="U17" s="59">
        <f t="shared" si="0"/>
        <v>0</v>
      </c>
      <c r="V17" s="47">
        <f t="shared" si="1"/>
        <v>0</v>
      </c>
    </row>
    <row r="18" spans="1:22" x14ac:dyDescent="0.35">
      <c r="A18" s="747"/>
      <c r="B18" s="256"/>
      <c r="C18" s="160"/>
      <c r="D18" s="137"/>
      <c r="E18" s="112"/>
      <c r="F18" s="112"/>
      <c r="G18" s="112"/>
      <c r="H18" s="112"/>
      <c r="I18" s="112"/>
      <c r="J18" s="15"/>
      <c r="K18" s="316"/>
      <c r="L18" s="137"/>
      <c r="M18" s="15"/>
      <c r="N18" s="15"/>
      <c r="O18" s="15"/>
      <c r="P18" s="105"/>
      <c r="Q18" s="137"/>
      <c r="R18" s="15"/>
      <c r="S18" s="15"/>
      <c r="T18" s="316"/>
      <c r="U18" s="59">
        <f t="shared" si="0"/>
        <v>0</v>
      </c>
      <c r="V18" s="47">
        <f t="shared" si="1"/>
        <v>0</v>
      </c>
    </row>
    <row r="19" spans="1:22" x14ac:dyDescent="0.35">
      <c r="A19" s="747"/>
      <c r="B19" s="256"/>
      <c r="C19" s="160"/>
      <c r="D19" s="137"/>
      <c r="E19" s="112"/>
      <c r="F19" s="112"/>
      <c r="G19" s="112"/>
      <c r="H19" s="112"/>
      <c r="I19" s="112"/>
      <c r="J19" s="15"/>
      <c r="K19" s="316"/>
      <c r="L19" s="137"/>
      <c r="M19" s="15"/>
      <c r="N19" s="15"/>
      <c r="O19" s="15"/>
      <c r="P19" s="105"/>
      <c r="Q19" s="137"/>
      <c r="R19" s="15"/>
      <c r="S19" s="15"/>
      <c r="T19" s="316"/>
      <c r="U19" s="59">
        <f t="shared" si="0"/>
        <v>0</v>
      </c>
      <c r="V19" s="47">
        <f t="shared" si="1"/>
        <v>0</v>
      </c>
    </row>
    <row r="20" spans="1:22" ht="13.15" thickBot="1" x14ac:dyDescent="0.4">
      <c r="A20" s="747"/>
      <c r="B20" s="256"/>
      <c r="C20" s="160"/>
      <c r="D20" s="300"/>
      <c r="E20" s="424"/>
      <c r="F20" s="424"/>
      <c r="G20" s="424"/>
      <c r="H20" s="424"/>
      <c r="I20" s="424"/>
      <c r="J20" s="317"/>
      <c r="K20" s="422"/>
      <c r="L20" s="137"/>
      <c r="M20" s="15"/>
      <c r="N20" s="15"/>
      <c r="O20" s="15"/>
      <c r="P20" s="105"/>
      <c r="Q20" s="300"/>
      <c r="R20" s="317"/>
      <c r="S20" s="317"/>
      <c r="T20" s="422"/>
      <c r="U20" s="59">
        <f t="shared" si="0"/>
        <v>0</v>
      </c>
      <c r="V20" s="47">
        <f t="shared" si="1"/>
        <v>0</v>
      </c>
    </row>
    <row r="21" spans="1:22" ht="15.4" thickBot="1" x14ac:dyDescent="0.45">
      <c r="B21" s="48" t="s">
        <v>31</v>
      </c>
      <c r="C21" s="60"/>
      <c r="D21" s="418">
        <f t="shared" ref="D21:T21" si="2">SUMPRODUCT($C9:$C20,D9:D20)</f>
        <v>171</v>
      </c>
      <c r="E21" s="419">
        <f t="shared" si="2"/>
        <v>81</v>
      </c>
      <c r="F21" s="419">
        <f t="shared" si="2"/>
        <v>36</v>
      </c>
      <c r="G21" s="419">
        <f t="shared" si="2"/>
        <v>135</v>
      </c>
      <c r="H21" s="419">
        <f t="shared" si="2"/>
        <v>27</v>
      </c>
      <c r="I21" s="419">
        <f t="shared" si="2"/>
        <v>36</v>
      </c>
      <c r="J21" s="419">
        <f t="shared" si="2"/>
        <v>0</v>
      </c>
      <c r="K21" s="419">
        <f t="shared" si="2"/>
        <v>0</v>
      </c>
      <c r="L21" s="259">
        <f t="shared" si="2"/>
        <v>0</v>
      </c>
      <c r="M21" s="260">
        <f t="shared" si="2"/>
        <v>171</v>
      </c>
      <c r="N21" s="260">
        <f t="shared" si="2"/>
        <v>189</v>
      </c>
      <c r="O21" s="260">
        <f t="shared" si="2"/>
        <v>0</v>
      </c>
      <c r="P21" s="260">
        <f t="shared" si="2"/>
        <v>0</v>
      </c>
      <c r="Q21" s="418">
        <f t="shared" si="2"/>
        <v>99</v>
      </c>
      <c r="R21" s="419">
        <f t="shared" si="2"/>
        <v>81</v>
      </c>
      <c r="S21" s="419">
        <f t="shared" si="2"/>
        <v>123</v>
      </c>
      <c r="T21" s="419">
        <f t="shared" si="2"/>
        <v>189</v>
      </c>
      <c r="U21" s="258"/>
      <c r="V21" s="16"/>
    </row>
    <row r="22" spans="1:22" ht="13.15" thickBot="1" x14ac:dyDescent="0.4">
      <c r="C22" s="51"/>
      <c r="D22" s="51"/>
      <c r="E22" s="51"/>
      <c r="F22" s="51"/>
      <c r="G22" s="51"/>
      <c r="H22" s="51"/>
      <c r="I22" s="51"/>
      <c r="J22" s="51"/>
      <c r="K22" s="51"/>
      <c r="L22" s="51"/>
      <c r="M22" s="51"/>
      <c r="N22" s="51"/>
      <c r="O22" s="51"/>
      <c r="P22" s="51"/>
      <c r="Q22" s="51"/>
      <c r="R22" s="51"/>
      <c r="S22" s="51"/>
      <c r="T22" s="51"/>
      <c r="U22" s="51"/>
    </row>
    <row r="23" spans="1:22" ht="13.15" thickBot="1" x14ac:dyDescent="0.4">
      <c r="B23" s="52" t="s">
        <v>32</v>
      </c>
      <c r="C23" s="696"/>
      <c r="D23" s="697"/>
      <c r="E23" s="697"/>
      <c r="F23" s="697"/>
      <c r="G23" s="697"/>
      <c r="H23" s="697"/>
      <c r="I23" s="697"/>
      <c r="J23" s="697"/>
      <c r="K23" s="697"/>
      <c r="L23" s="697"/>
      <c r="M23" s="697"/>
      <c r="N23" s="697"/>
      <c r="O23" s="697"/>
      <c r="P23" s="697"/>
      <c r="Q23" s="697"/>
      <c r="R23" s="697"/>
      <c r="S23" s="697"/>
      <c r="T23" s="697"/>
      <c r="U23" s="698"/>
    </row>
    <row r="24" spans="1:22" x14ac:dyDescent="0.35">
      <c r="B24" s="53" t="s">
        <v>33</v>
      </c>
      <c r="C24" s="54"/>
      <c r="D24" s="51"/>
      <c r="E24" s="51"/>
      <c r="F24" s="51"/>
      <c r="G24" s="51"/>
      <c r="H24" s="51"/>
      <c r="I24" s="51"/>
      <c r="J24" s="51"/>
      <c r="K24" s="51"/>
      <c r="L24" s="51"/>
      <c r="M24" s="51"/>
      <c r="N24" s="51"/>
      <c r="O24" s="51"/>
      <c r="P24" s="51"/>
      <c r="Q24" s="51"/>
      <c r="R24" s="51"/>
      <c r="S24" s="51"/>
      <c r="T24" s="51"/>
      <c r="U24" s="51"/>
    </row>
    <row r="25" spans="1:22" x14ac:dyDescent="0.35">
      <c r="Q25" s="687"/>
    </row>
    <row r="26" spans="1:22" x14ac:dyDescent="0.35">
      <c r="Q26" s="687"/>
    </row>
    <row r="27" spans="1:22" x14ac:dyDescent="0.35">
      <c r="Q27" s="687"/>
    </row>
    <row r="28" spans="1:22" x14ac:dyDescent="0.35">
      <c r="Q28" s="687"/>
    </row>
    <row r="29" spans="1:22" x14ac:dyDescent="0.35">
      <c r="Q29" s="687"/>
    </row>
    <row r="30" spans="1:22" x14ac:dyDescent="0.35">
      <c r="Q30" s="687"/>
    </row>
    <row r="31" spans="1:22" x14ac:dyDescent="0.35">
      <c r="Q31" s="688"/>
    </row>
    <row r="32" spans="1:22" x14ac:dyDescent="0.35">
      <c r="Q32" s="688"/>
    </row>
    <row r="33" spans="17:17" x14ac:dyDescent="0.35">
      <c r="Q33" s="688"/>
    </row>
    <row r="34" spans="17:17" x14ac:dyDescent="0.35">
      <c r="Q34" s="688"/>
    </row>
    <row r="35" spans="17:17" x14ac:dyDescent="0.35">
      <c r="Q35" s="688"/>
    </row>
  </sheetData>
  <mergeCells count="23">
    <mergeCell ref="A9:A20"/>
    <mergeCell ref="C23:U23"/>
    <mergeCell ref="Q25:Q35"/>
    <mergeCell ref="U6:U7"/>
    <mergeCell ref="Q6:Q7"/>
    <mergeCell ref="T6:T7"/>
    <mergeCell ref="K6:K7"/>
    <mergeCell ref="M6:M7"/>
    <mergeCell ref="N6:N7"/>
    <mergeCell ref="O6:O7"/>
    <mergeCell ref="S6:S7"/>
    <mergeCell ref="C5:C7"/>
    <mergeCell ref="V4:V7"/>
    <mergeCell ref="A5:A7"/>
    <mergeCell ref="B5:B8"/>
    <mergeCell ref="D5:K5"/>
    <mergeCell ref="L5:P5"/>
    <mergeCell ref="Q5:T5"/>
    <mergeCell ref="D6:D7"/>
    <mergeCell ref="R6:R7"/>
    <mergeCell ref="P6:P7"/>
    <mergeCell ref="L6:L7"/>
    <mergeCell ref="J6:J7"/>
  </mergeCells>
  <phoneticPr fontId="2" type="noConversion"/>
  <conditionalFormatting sqref="D9:T20">
    <cfRule type="cellIs" dxfId="11" priority="1" stopIfTrue="1" operator="equal">
      <formula>1</formula>
    </cfRule>
    <cfRule type="cellIs" dxfId="10" priority="2" stopIfTrue="1" operator="equal">
      <formula>3</formula>
    </cfRule>
    <cfRule type="cellIs" dxfId="9" priority="3" stopIfTrue="1" operator="equal">
      <formula>9</formula>
    </cfRule>
  </conditionalFormatting>
  <dataValidations count="1">
    <dataValidation allowBlank="1" showInputMessage="1" showErrorMessage="1" prompt="Insert relevant P diagram controls on LHS and noise factors across top. Assign importances 1to5 and then score control to noise relationships 1,3,9." sqref="A1" xr:uid="{00000000-0002-0000-2700-000000000000}"/>
  </dataValidations>
  <pageMargins left="0.75" right="0.75" top="1" bottom="1" header="0.5" footer="0.5"/>
  <pageSetup paperSize="9" orientation="portrait" r:id="rId1"/>
  <headerFooter alignWithMargins="0"/>
  <legacy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tabColor theme="6" tint="0.39997558519241921"/>
  </sheetPr>
  <dimension ref="A1:AY13"/>
  <sheetViews>
    <sheetView showGridLines="0" zoomScale="94" zoomScaleNormal="94" workbookViewId="0">
      <pane xSplit="11" ySplit="5" topLeftCell="L6" activePane="bottomRight" state="frozen"/>
      <selection activeCell="Q7" sqref="Q7:Q12"/>
      <selection pane="topRight" activeCell="Q7" sqref="Q7:Q12"/>
      <selection pane="bottomLeft" activeCell="Q7" sqref="Q7:Q12"/>
      <selection pane="bottomRight" activeCell="P19" sqref="P19"/>
    </sheetView>
  </sheetViews>
  <sheetFormatPr defaultColWidth="8.796875" defaultRowHeight="12.75" x14ac:dyDescent="0.35"/>
  <cols>
    <col min="2" max="2" width="25" customWidth="1"/>
    <col min="3" max="3" width="24.33203125" customWidth="1"/>
    <col min="4" max="4" width="2.1328125" customWidth="1"/>
    <col min="5" max="28" width="5.6640625" customWidth="1"/>
  </cols>
  <sheetData>
    <row r="1" spans="1:51" x14ac:dyDescent="0.35">
      <c r="A1" s="283" t="s">
        <v>79</v>
      </c>
    </row>
    <row r="2" spans="1:51" ht="13.15" thickBot="1" x14ac:dyDescent="0.4"/>
    <row r="3" spans="1:51" x14ac:dyDescent="0.35">
      <c r="B3" s="101"/>
      <c r="C3" s="102"/>
      <c r="D3" s="67"/>
      <c r="E3" s="756" t="s">
        <v>41</v>
      </c>
      <c r="F3" s="756"/>
      <c r="G3" s="756"/>
      <c r="H3" s="756"/>
      <c r="I3" s="756"/>
      <c r="J3" s="756"/>
      <c r="K3" s="67"/>
      <c r="L3" s="761" t="s">
        <v>42</v>
      </c>
      <c r="M3" s="762"/>
      <c r="N3" s="762"/>
      <c r="O3" s="762"/>
      <c r="P3" s="762"/>
      <c r="Q3" s="762"/>
      <c r="R3" s="762"/>
      <c r="S3" s="762"/>
      <c r="T3" s="762"/>
      <c r="U3" s="762"/>
      <c r="V3" s="762"/>
      <c r="W3" s="762"/>
      <c r="X3" s="762"/>
      <c r="Y3" s="763"/>
      <c r="Z3" s="763"/>
      <c r="AA3" s="763"/>
      <c r="AB3" s="764"/>
    </row>
    <row r="4" spans="1:51" ht="189.4" thickBot="1" x14ac:dyDescent="0.4">
      <c r="B4" s="103"/>
      <c r="D4" s="68"/>
      <c r="E4" s="72" t="s">
        <v>40</v>
      </c>
      <c r="F4" s="74" t="s">
        <v>35</v>
      </c>
      <c r="G4" s="74" t="s">
        <v>78</v>
      </c>
      <c r="H4" s="74" t="s">
        <v>36</v>
      </c>
      <c r="I4" s="74" t="s">
        <v>77</v>
      </c>
      <c r="J4" s="282" t="s">
        <v>37</v>
      </c>
      <c r="K4" s="75"/>
      <c r="L4" s="277" t="s">
        <v>481</v>
      </c>
      <c r="M4" s="277" t="s">
        <v>468</v>
      </c>
      <c r="N4" s="278" t="s">
        <v>469</v>
      </c>
      <c r="O4" s="278" t="s">
        <v>470</v>
      </c>
      <c r="P4" s="278" t="s">
        <v>471</v>
      </c>
      <c r="Q4" s="278" t="s">
        <v>472</v>
      </c>
      <c r="R4" s="278" t="s">
        <v>478</v>
      </c>
      <c r="S4" s="278" t="s">
        <v>479</v>
      </c>
      <c r="T4" s="278" t="s">
        <v>480</v>
      </c>
      <c r="U4" s="278"/>
      <c r="V4" s="278"/>
      <c r="W4" s="278"/>
      <c r="X4" s="278"/>
      <c r="Y4" s="278"/>
      <c r="Z4" s="278"/>
      <c r="AA4" s="74"/>
      <c r="AB4" s="76"/>
      <c r="AC4" s="100"/>
      <c r="AD4" s="100"/>
      <c r="AE4" s="100"/>
      <c r="AF4" s="100"/>
      <c r="AG4" s="100"/>
      <c r="AH4" s="100"/>
      <c r="AI4" s="66"/>
      <c r="AJ4" s="66"/>
      <c r="AK4" s="66"/>
      <c r="AL4" s="66"/>
      <c r="AM4" s="66"/>
      <c r="AN4" s="66"/>
      <c r="AO4" s="66"/>
      <c r="AP4" s="66"/>
      <c r="AQ4" s="66"/>
      <c r="AR4" s="66"/>
      <c r="AS4" s="66"/>
      <c r="AT4" s="66"/>
      <c r="AU4" s="66"/>
      <c r="AV4" s="66"/>
      <c r="AW4" s="66"/>
      <c r="AX4" s="66"/>
      <c r="AY4" s="66"/>
    </row>
    <row r="5" spans="1:51" ht="13.15" thickBot="1" x14ac:dyDescent="0.4">
      <c r="B5" s="70" t="s">
        <v>39</v>
      </c>
      <c r="C5" s="77" t="s">
        <v>38</v>
      </c>
      <c r="D5" s="78"/>
      <c r="E5" s="80"/>
      <c r="F5" s="94"/>
      <c r="G5" s="95"/>
      <c r="H5" s="95"/>
      <c r="I5" s="95"/>
      <c r="J5" s="96"/>
      <c r="K5" s="68"/>
      <c r="L5" s="757"/>
      <c r="M5" s="758"/>
      <c r="N5" s="759"/>
      <c r="O5" s="759"/>
      <c r="P5" s="759"/>
      <c r="Q5" s="759"/>
      <c r="R5" s="759"/>
      <c r="S5" s="759"/>
      <c r="T5" s="759"/>
      <c r="U5" s="759"/>
      <c r="V5" s="759"/>
      <c r="W5" s="759"/>
      <c r="X5" s="759"/>
      <c r="Y5" s="759"/>
      <c r="Z5" s="759"/>
      <c r="AA5" s="759"/>
      <c r="AB5" s="760"/>
    </row>
    <row r="6" spans="1:51" ht="13.15" x14ac:dyDescent="0.35">
      <c r="B6" s="425" t="s">
        <v>436</v>
      </c>
      <c r="C6" s="426" t="s">
        <v>477</v>
      </c>
      <c r="D6" s="69"/>
      <c r="E6" s="81"/>
      <c r="F6" s="97">
        <v>1</v>
      </c>
      <c r="G6" s="84">
        <v>9</v>
      </c>
      <c r="H6" s="84">
        <v>9</v>
      </c>
      <c r="I6" s="84">
        <v>1</v>
      </c>
      <c r="J6" s="280">
        <f t="shared" ref="J6:J12" si="0">+F6*G6*H6*I6</f>
        <v>81</v>
      </c>
      <c r="K6" s="85"/>
      <c r="L6" s="91">
        <v>9</v>
      </c>
      <c r="M6" s="91">
        <v>9</v>
      </c>
      <c r="N6" s="92">
        <v>1</v>
      </c>
      <c r="O6" s="92">
        <v>9</v>
      </c>
      <c r="P6" s="92"/>
      <c r="Q6" s="92">
        <v>3</v>
      </c>
      <c r="R6" s="92">
        <v>9</v>
      </c>
      <c r="S6" s="92">
        <v>3</v>
      </c>
      <c r="T6" s="92"/>
      <c r="U6" s="92"/>
      <c r="V6" s="92"/>
      <c r="W6" s="92"/>
      <c r="X6" s="92"/>
      <c r="Y6" s="92"/>
      <c r="Z6" s="92"/>
      <c r="AA6" s="92"/>
      <c r="AB6" s="93"/>
    </row>
    <row r="7" spans="1:51" ht="13.15" x14ac:dyDescent="0.35">
      <c r="B7" s="425" t="s">
        <v>466</v>
      </c>
      <c r="C7" s="426" t="s">
        <v>476</v>
      </c>
      <c r="D7" s="69"/>
      <c r="E7" s="81"/>
      <c r="F7" s="97">
        <v>3</v>
      </c>
      <c r="G7" s="84">
        <v>9</v>
      </c>
      <c r="H7" s="84">
        <v>9</v>
      </c>
      <c r="I7" s="84">
        <v>3</v>
      </c>
      <c r="J7" s="280">
        <f t="shared" si="0"/>
        <v>729</v>
      </c>
      <c r="K7" s="85"/>
      <c r="L7" s="83"/>
      <c r="M7" s="83">
        <v>9</v>
      </c>
      <c r="N7" s="84">
        <v>3</v>
      </c>
      <c r="O7" s="84">
        <v>9</v>
      </c>
      <c r="P7" s="84"/>
      <c r="Q7" s="84">
        <v>3</v>
      </c>
      <c r="R7" s="84">
        <v>9</v>
      </c>
      <c r="S7" s="84">
        <v>3</v>
      </c>
      <c r="T7" s="84">
        <v>9</v>
      </c>
      <c r="U7" s="84"/>
      <c r="V7" s="84"/>
      <c r="W7" s="84"/>
      <c r="X7" s="84"/>
      <c r="Y7" s="84"/>
      <c r="Z7" s="84"/>
      <c r="AA7" s="84"/>
      <c r="AB7" s="86"/>
    </row>
    <row r="8" spans="1:51" ht="13.15" x14ac:dyDescent="0.35">
      <c r="B8" s="425" t="s">
        <v>467</v>
      </c>
      <c r="C8" s="426" t="s">
        <v>475</v>
      </c>
      <c r="D8" s="69"/>
      <c r="E8" s="81"/>
      <c r="F8" s="97">
        <v>1</v>
      </c>
      <c r="G8" s="84">
        <v>3</v>
      </c>
      <c r="H8" s="84">
        <v>9</v>
      </c>
      <c r="I8" s="84">
        <v>3</v>
      </c>
      <c r="J8" s="280">
        <f t="shared" si="0"/>
        <v>81</v>
      </c>
      <c r="K8" s="85"/>
      <c r="L8" s="83">
        <v>9</v>
      </c>
      <c r="M8" s="83">
        <v>9</v>
      </c>
      <c r="N8" s="84">
        <v>3</v>
      </c>
      <c r="O8" s="84">
        <v>3</v>
      </c>
      <c r="P8" s="84">
        <v>9</v>
      </c>
      <c r="Q8" s="84">
        <v>1</v>
      </c>
      <c r="R8" s="84">
        <v>9</v>
      </c>
      <c r="S8" s="84">
        <v>3</v>
      </c>
      <c r="T8" s="84"/>
      <c r="U8" s="84"/>
      <c r="V8" s="84"/>
      <c r="W8" s="84"/>
      <c r="X8" s="84"/>
      <c r="Y8" s="84"/>
      <c r="Z8" s="84"/>
      <c r="AA8" s="84"/>
      <c r="AB8" s="86"/>
    </row>
    <row r="9" spans="1:51" ht="25.5" x14ac:dyDescent="0.35">
      <c r="B9" s="425" t="s">
        <v>473</v>
      </c>
      <c r="C9" s="427" t="s">
        <v>474</v>
      </c>
      <c r="D9" s="69"/>
      <c r="E9" s="81"/>
      <c r="F9" s="97">
        <v>1</v>
      </c>
      <c r="G9" s="84">
        <v>9</v>
      </c>
      <c r="H9" s="84">
        <v>9</v>
      </c>
      <c r="I9" s="84">
        <v>1</v>
      </c>
      <c r="J9" s="280">
        <f t="shared" si="0"/>
        <v>81</v>
      </c>
      <c r="K9" s="85"/>
      <c r="L9" s="83"/>
      <c r="M9" s="83"/>
      <c r="N9" s="84">
        <v>3</v>
      </c>
      <c r="O9" s="84"/>
      <c r="P9" s="84">
        <v>9</v>
      </c>
      <c r="Q9" s="84">
        <v>3</v>
      </c>
      <c r="R9" s="84"/>
      <c r="S9" s="84">
        <v>3</v>
      </c>
      <c r="T9" s="84"/>
      <c r="U9" s="84"/>
      <c r="V9" s="84"/>
      <c r="W9" s="84"/>
      <c r="X9" s="84"/>
      <c r="Y9" s="84"/>
      <c r="Z9" s="84"/>
      <c r="AA9" s="84"/>
      <c r="AB9" s="86"/>
    </row>
    <row r="10" spans="1:51" ht="13.15" x14ac:dyDescent="0.35">
      <c r="B10" s="71"/>
      <c r="C10" s="14"/>
      <c r="D10" s="69"/>
      <c r="E10" s="81"/>
      <c r="F10" s="97"/>
      <c r="G10" s="84"/>
      <c r="H10" s="84"/>
      <c r="I10" s="84"/>
      <c r="J10" s="280">
        <f t="shared" si="0"/>
        <v>0</v>
      </c>
      <c r="K10" s="85"/>
      <c r="L10" s="83"/>
      <c r="M10" s="83"/>
      <c r="N10" s="84"/>
      <c r="O10" s="84"/>
      <c r="P10" s="84"/>
      <c r="Q10" s="84"/>
      <c r="R10" s="84"/>
      <c r="S10" s="84"/>
      <c r="T10" s="84"/>
      <c r="U10" s="84"/>
      <c r="V10" s="84"/>
      <c r="W10" s="84"/>
      <c r="X10" s="84"/>
      <c r="Y10" s="84"/>
      <c r="Z10" s="84"/>
      <c r="AA10" s="84"/>
      <c r="AB10" s="86"/>
    </row>
    <row r="11" spans="1:51" ht="13.15" x14ac:dyDescent="0.35">
      <c r="B11" s="71"/>
      <c r="C11" s="14"/>
      <c r="D11" s="69"/>
      <c r="E11" s="81"/>
      <c r="F11" s="97"/>
      <c r="G11" s="84"/>
      <c r="H11" s="84"/>
      <c r="I11" s="84"/>
      <c r="J11" s="280">
        <f t="shared" si="0"/>
        <v>0</v>
      </c>
      <c r="K11" s="85"/>
      <c r="L11" s="83"/>
      <c r="M11" s="83"/>
      <c r="N11" s="84"/>
      <c r="O11" s="84"/>
      <c r="P11" s="84"/>
      <c r="Q11" s="84"/>
      <c r="R11" s="84"/>
      <c r="S11" s="84"/>
      <c r="T11" s="84"/>
      <c r="U11" s="84"/>
      <c r="V11" s="84"/>
      <c r="W11" s="84"/>
      <c r="X11" s="84"/>
      <c r="Y11" s="84"/>
      <c r="Z11" s="84"/>
      <c r="AA11" s="84"/>
      <c r="AB11" s="86"/>
    </row>
    <row r="12" spans="1:51" ht="13.5" thickBot="1" x14ac:dyDescent="0.4">
      <c r="B12" s="279"/>
      <c r="C12" s="73"/>
      <c r="D12" s="79"/>
      <c r="E12" s="82"/>
      <c r="F12" s="98"/>
      <c r="G12" s="88"/>
      <c r="H12" s="88"/>
      <c r="I12" s="88"/>
      <c r="J12" s="281">
        <f t="shared" si="0"/>
        <v>0</v>
      </c>
      <c r="K12" s="89"/>
      <c r="L12" s="87"/>
      <c r="M12" s="87"/>
      <c r="N12" s="88"/>
      <c r="O12" s="88"/>
      <c r="P12" s="88"/>
      <c r="Q12" s="88"/>
      <c r="R12" s="88"/>
      <c r="S12" s="88"/>
      <c r="T12" s="88"/>
      <c r="U12" s="88"/>
      <c r="V12" s="88"/>
      <c r="W12" s="88"/>
      <c r="X12" s="88"/>
      <c r="Y12" s="88"/>
      <c r="Z12" s="88"/>
      <c r="AA12" s="88"/>
      <c r="AB12" s="90"/>
    </row>
    <row r="13" spans="1:51" x14ac:dyDescent="0.35">
      <c r="L13">
        <f t="shared" ref="L13:AB13" si="1">SUMPRODUCT($J$6:$J$12,L6:L12)</f>
        <v>1458</v>
      </c>
      <c r="M13">
        <f t="shared" si="1"/>
        <v>8019</v>
      </c>
      <c r="N13">
        <f t="shared" si="1"/>
        <v>2754</v>
      </c>
      <c r="O13">
        <f t="shared" si="1"/>
        <v>7533</v>
      </c>
      <c r="P13">
        <f t="shared" si="1"/>
        <v>1458</v>
      </c>
      <c r="Q13">
        <f t="shared" si="1"/>
        <v>2754</v>
      </c>
      <c r="R13">
        <f t="shared" si="1"/>
        <v>8019</v>
      </c>
      <c r="S13">
        <f t="shared" si="1"/>
        <v>2916</v>
      </c>
      <c r="T13">
        <f t="shared" si="1"/>
        <v>6561</v>
      </c>
      <c r="U13">
        <f t="shared" si="1"/>
        <v>0</v>
      </c>
      <c r="V13">
        <f t="shared" si="1"/>
        <v>0</v>
      </c>
      <c r="W13">
        <f t="shared" si="1"/>
        <v>0</v>
      </c>
      <c r="X13">
        <f t="shared" si="1"/>
        <v>0</v>
      </c>
      <c r="Y13">
        <f t="shared" si="1"/>
        <v>0</v>
      </c>
      <c r="Z13">
        <f t="shared" si="1"/>
        <v>0</v>
      </c>
      <c r="AA13">
        <f t="shared" si="1"/>
        <v>0</v>
      </c>
      <c r="AB13">
        <f t="shared" si="1"/>
        <v>0</v>
      </c>
    </row>
  </sheetData>
  <mergeCells count="3">
    <mergeCell ref="E3:J3"/>
    <mergeCell ref="L5:AB5"/>
    <mergeCell ref="L3:AB3"/>
  </mergeCells>
  <phoneticPr fontId="2" type="noConversion"/>
  <conditionalFormatting sqref="L6:AB12">
    <cfRule type="cellIs" dxfId="8" priority="1" stopIfTrue="1" operator="between">
      <formula>1</formula>
      <formula>2</formula>
    </cfRule>
    <cfRule type="cellIs" dxfId="7" priority="2" stopIfTrue="1" operator="between">
      <formula>3</formula>
      <formula>4</formula>
    </cfRule>
    <cfRule type="cellIs" dxfId="6" priority="3" stopIfTrue="1" operator="between">
      <formula>8</formula>
      <formula>10</formula>
    </cfRule>
  </conditionalFormatting>
  <dataValidations count="1">
    <dataValidation allowBlank="1" showInputMessage="1" showErrorMessage="1" prompt="Transfer Important design features from design QFD2 (and P diagram if applicable) to LHS of matrix. Transfer process steps to top of matrix. Assign importances 1to5 and score relationships 1,3,9." sqref="A1" xr:uid="{00000000-0002-0000-2A00-000000000000}"/>
  </dataValidations>
  <pageMargins left="0.75" right="0.75" top="1" bottom="1" header="0.5" footer="0.5"/>
  <pageSetup paperSize="9" orientation="portrait" horizontalDpi="300" verticalDpi="300"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tabColor theme="9" tint="0.39997558519241921"/>
  </sheetPr>
  <dimension ref="A4:S54"/>
  <sheetViews>
    <sheetView showGridLines="0" showRowColHeaders="0" zoomScaleNormal="100" workbookViewId="0">
      <selection sqref="A1:AC61"/>
    </sheetView>
  </sheetViews>
  <sheetFormatPr defaultColWidth="9.1328125" defaultRowHeight="12.75" x14ac:dyDescent="0.35"/>
  <cols>
    <col min="13" max="13" width="13.6640625" customWidth="1"/>
    <col min="14" max="14" width="17" customWidth="1"/>
    <col min="18" max="18" width="16.46484375" customWidth="1"/>
  </cols>
  <sheetData>
    <row r="4" spans="1:18" ht="13.15" thickBot="1" x14ac:dyDescent="0.4"/>
    <row r="5" spans="1:18" ht="17.649999999999999" x14ac:dyDescent="0.5">
      <c r="A5" s="656" t="s">
        <v>9</v>
      </c>
      <c r="B5" s="657"/>
      <c r="C5" s="658"/>
      <c r="D5" s="16"/>
      <c r="E5" s="16"/>
      <c r="F5" s="16"/>
    </row>
    <row r="6" spans="1:18" ht="13.15" x14ac:dyDescent="0.35">
      <c r="A6" s="659" t="s">
        <v>47</v>
      </c>
      <c r="B6" s="660"/>
      <c r="C6" s="661"/>
      <c r="D6" s="16"/>
      <c r="E6" s="646" t="s">
        <v>10</v>
      </c>
      <c r="F6" s="662"/>
      <c r="G6" s="646" t="s">
        <v>11</v>
      </c>
      <c r="H6" s="647"/>
      <c r="L6" s="646" t="s">
        <v>10</v>
      </c>
      <c r="M6" s="647"/>
      <c r="N6" s="20" t="s">
        <v>12</v>
      </c>
      <c r="P6" s="18" t="s">
        <v>13</v>
      </c>
      <c r="Q6" s="19"/>
      <c r="R6" s="21" t="s">
        <v>14</v>
      </c>
    </row>
    <row r="7" spans="1:18" x14ac:dyDescent="0.35">
      <c r="A7" s="648" t="s">
        <v>48</v>
      </c>
      <c r="B7" s="649"/>
      <c r="C7" s="650"/>
      <c r="D7" s="16"/>
      <c r="E7" s="276" t="s">
        <v>549</v>
      </c>
      <c r="F7" s="25"/>
      <c r="G7" s="651"/>
      <c r="H7" s="652"/>
      <c r="L7" s="276" t="s">
        <v>550</v>
      </c>
      <c r="M7" s="25"/>
      <c r="N7" s="26"/>
      <c r="P7" s="276" t="s">
        <v>551</v>
      </c>
      <c r="Q7" s="25"/>
      <c r="R7" s="26"/>
    </row>
    <row r="8" spans="1:18" x14ac:dyDescent="0.35">
      <c r="A8" s="648" t="s">
        <v>15</v>
      </c>
      <c r="B8" s="649"/>
      <c r="C8" s="650"/>
      <c r="D8" s="16"/>
      <c r="E8" s="276" t="s">
        <v>409</v>
      </c>
      <c r="F8" s="25"/>
      <c r="G8" s="651"/>
      <c r="H8" s="652"/>
      <c r="L8" s="276" t="s">
        <v>552</v>
      </c>
      <c r="M8" s="25"/>
      <c r="N8" s="26"/>
      <c r="P8" s="276" t="s">
        <v>553</v>
      </c>
      <c r="Q8" s="25"/>
      <c r="R8" s="26"/>
    </row>
    <row r="9" spans="1:18" ht="13.15" thickBot="1" x14ac:dyDescent="0.4">
      <c r="A9" s="653" t="s">
        <v>49</v>
      </c>
      <c r="B9" s="654"/>
      <c r="C9" s="655"/>
      <c r="E9" s="276" t="s">
        <v>554</v>
      </c>
      <c r="F9" s="25"/>
      <c r="G9" s="651"/>
      <c r="H9" s="652"/>
      <c r="L9" s="276" t="s">
        <v>555</v>
      </c>
      <c r="M9" s="25"/>
      <c r="N9" s="26"/>
      <c r="P9" s="276" t="s">
        <v>556</v>
      </c>
      <c r="Q9" s="25"/>
      <c r="R9" s="26"/>
    </row>
    <row r="10" spans="1:18" x14ac:dyDescent="0.35">
      <c r="E10" s="276" t="s">
        <v>557</v>
      </c>
      <c r="F10" s="25"/>
      <c r="G10" s="651"/>
      <c r="H10" s="652"/>
      <c r="L10" s="276" t="s">
        <v>558</v>
      </c>
      <c r="M10" s="25"/>
      <c r="N10" s="26"/>
      <c r="P10" s="276" t="s">
        <v>559</v>
      </c>
      <c r="Q10" s="24"/>
      <c r="R10" s="26"/>
    </row>
    <row r="11" spans="1:18" x14ac:dyDescent="0.35">
      <c r="E11" s="276"/>
      <c r="F11" s="25"/>
      <c r="G11" s="651"/>
      <c r="H11" s="652"/>
      <c r="L11" s="276" t="s">
        <v>560</v>
      </c>
      <c r="M11" s="25"/>
      <c r="N11" s="26"/>
      <c r="P11" s="276" t="s">
        <v>561</v>
      </c>
      <c r="Q11" s="25"/>
      <c r="R11" s="26"/>
    </row>
    <row r="12" spans="1:18" x14ac:dyDescent="0.35">
      <c r="E12" s="22"/>
      <c r="F12" s="25"/>
      <c r="G12" s="651"/>
      <c r="H12" s="652"/>
      <c r="L12" s="276" t="s">
        <v>562</v>
      </c>
      <c r="M12" s="25"/>
      <c r="N12" s="26"/>
      <c r="P12" s="276"/>
      <c r="Q12" s="25"/>
      <c r="R12" s="26"/>
    </row>
    <row r="13" spans="1:18" x14ac:dyDescent="0.35">
      <c r="E13" s="22"/>
      <c r="F13" s="25"/>
      <c r="G13" s="651"/>
      <c r="H13" s="652"/>
      <c r="L13" s="276" t="s">
        <v>563</v>
      </c>
      <c r="M13" s="25"/>
      <c r="N13" s="26"/>
      <c r="P13" s="276"/>
      <c r="Q13" s="25"/>
      <c r="R13" s="26"/>
    </row>
    <row r="14" spans="1:18" x14ac:dyDescent="0.35">
      <c r="E14" s="22"/>
      <c r="F14" s="25"/>
      <c r="G14" s="651"/>
      <c r="H14" s="652"/>
      <c r="L14" s="276" t="s">
        <v>564</v>
      </c>
      <c r="M14" s="25"/>
      <c r="N14" s="26"/>
      <c r="P14" s="276"/>
      <c r="Q14" s="25"/>
      <c r="R14" s="26"/>
    </row>
    <row r="15" spans="1:18" x14ac:dyDescent="0.35">
      <c r="E15" s="22"/>
      <c r="F15" s="25"/>
      <c r="G15" s="651"/>
      <c r="H15" s="652"/>
      <c r="L15" s="22"/>
      <c r="M15" s="25"/>
      <c r="N15" s="26"/>
      <c r="P15" s="276"/>
      <c r="Q15" s="25"/>
      <c r="R15" s="26"/>
    </row>
    <row r="16" spans="1:18" x14ac:dyDescent="0.35">
      <c r="E16" s="22"/>
      <c r="F16" s="25"/>
      <c r="G16" s="651"/>
      <c r="H16" s="652"/>
      <c r="L16" s="22"/>
      <c r="M16" s="25"/>
      <c r="N16" s="26"/>
      <c r="P16" s="276"/>
      <c r="Q16" s="25"/>
      <c r="R16" s="26"/>
    </row>
    <row r="17" spans="2:19" x14ac:dyDescent="0.35">
      <c r="E17" s="22"/>
      <c r="F17" s="25"/>
      <c r="G17" s="651"/>
      <c r="H17" s="652"/>
      <c r="L17" s="22"/>
      <c r="M17" s="25"/>
      <c r="N17" s="26"/>
      <c r="P17" s="276"/>
      <c r="Q17" s="25"/>
      <c r="R17" s="26"/>
    </row>
    <row r="18" spans="2:19" x14ac:dyDescent="0.35">
      <c r="E18" s="22"/>
      <c r="F18" s="25"/>
      <c r="G18" s="651"/>
      <c r="H18" s="652"/>
      <c r="L18" s="22"/>
      <c r="M18" s="25"/>
      <c r="N18" s="26"/>
      <c r="P18" s="276"/>
      <c r="Q18" s="25"/>
      <c r="R18" s="26"/>
    </row>
    <row r="19" spans="2:19" x14ac:dyDescent="0.35">
      <c r="E19" s="22"/>
      <c r="F19" s="25"/>
      <c r="G19" s="651"/>
      <c r="H19" s="652"/>
      <c r="L19" s="22"/>
      <c r="M19" s="25"/>
      <c r="N19" s="26"/>
      <c r="P19" s="276"/>
      <c r="Q19" s="25"/>
      <c r="R19" s="26"/>
    </row>
    <row r="20" spans="2:19" x14ac:dyDescent="0.35">
      <c r="E20" s="22"/>
      <c r="F20" s="25"/>
      <c r="G20" s="651"/>
      <c r="H20" s="652"/>
      <c r="L20" s="22"/>
      <c r="M20" s="25"/>
      <c r="N20" s="26"/>
      <c r="P20" s="276"/>
      <c r="Q20" s="25"/>
      <c r="R20" s="26"/>
    </row>
    <row r="21" spans="2:19" x14ac:dyDescent="0.35">
      <c r="E21" s="22"/>
      <c r="F21" s="25"/>
      <c r="G21" s="651"/>
      <c r="H21" s="652"/>
      <c r="L21" s="22"/>
      <c r="M21" s="25"/>
      <c r="N21" s="26"/>
      <c r="P21" s="276"/>
      <c r="Q21" s="25"/>
      <c r="R21" s="26"/>
    </row>
    <row r="22" spans="2:19" x14ac:dyDescent="0.35">
      <c r="E22" s="27"/>
      <c r="F22" s="28"/>
      <c r="G22" s="667"/>
      <c r="H22" s="669"/>
      <c r="L22" s="27"/>
      <c r="M22" s="28"/>
      <c r="N22" s="29"/>
      <c r="P22" s="487"/>
      <c r="Q22" s="28"/>
      <c r="R22" s="29"/>
    </row>
    <row r="23" spans="2:19" x14ac:dyDescent="0.35">
      <c r="E23" s="25"/>
      <c r="F23" s="25"/>
      <c r="G23" s="25"/>
      <c r="H23" s="25"/>
      <c r="L23" s="25"/>
      <c r="M23" s="25"/>
      <c r="N23" s="25"/>
      <c r="P23" s="25"/>
      <c r="Q23" s="25"/>
      <c r="R23" s="25"/>
    </row>
    <row r="24" spans="2:19" x14ac:dyDescent="0.35">
      <c r="E24" s="25"/>
      <c r="F24" s="25"/>
      <c r="G24" s="25"/>
      <c r="H24" s="25"/>
      <c r="L24" s="25"/>
      <c r="M24" s="25"/>
      <c r="N24" s="25"/>
      <c r="P24" s="25"/>
      <c r="Q24" s="25"/>
      <c r="R24" s="25"/>
    </row>
    <row r="26" spans="2:19" ht="13.15" thickBot="1" x14ac:dyDescent="0.4"/>
    <row r="27" spans="2:19" ht="12.75" customHeight="1" x14ac:dyDescent="0.35">
      <c r="B27" s="663"/>
      <c r="C27" s="708"/>
      <c r="D27" s="709"/>
      <c r="I27" s="765" t="s">
        <v>565</v>
      </c>
      <c r="J27" s="766"/>
      <c r="K27" s="766"/>
      <c r="L27" s="767"/>
      <c r="Q27" s="774" t="s">
        <v>566</v>
      </c>
      <c r="R27" s="775"/>
      <c r="S27" s="776"/>
    </row>
    <row r="28" spans="2:19" ht="12.75" customHeight="1" x14ac:dyDescent="0.35">
      <c r="B28" s="710"/>
      <c r="C28" s="711"/>
      <c r="D28" s="712"/>
      <c r="I28" s="768"/>
      <c r="J28" s="769"/>
      <c r="K28" s="769"/>
      <c r="L28" s="770"/>
      <c r="Q28" s="777"/>
      <c r="R28" s="778"/>
      <c r="S28" s="779"/>
    </row>
    <row r="29" spans="2:19" ht="12.75" customHeight="1" x14ac:dyDescent="0.35">
      <c r="B29" s="710"/>
      <c r="C29" s="711"/>
      <c r="D29" s="712"/>
      <c r="I29" s="768"/>
      <c r="J29" s="769"/>
      <c r="K29" s="769"/>
      <c r="L29" s="770"/>
      <c r="Q29" s="777"/>
      <c r="R29" s="778"/>
      <c r="S29" s="779"/>
    </row>
    <row r="30" spans="2:19" ht="12.75" customHeight="1" x14ac:dyDescent="0.35">
      <c r="B30" s="710"/>
      <c r="C30" s="711"/>
      <c r="D30" s="712"/>
      <c r="I30" s="768"/>
      <c r="J30" s="769"/>
      <c r="K30" s="769"/>
      <c r="L30" s="770"/>
      <c r="Q30" s="777"/>
      <c r="R30" s="778"/>
      <c r="S30" s="779"/>
    </row>
    <row r="31" spans="2:19" ht="12.75" customHeight="1" x14ac:dyDescent="0.35">
      <c r="B31" s="710"/>
      <c r="C31" s="711"/>
      <c r="D31" s="712"/>
      <c r="I31" s="768"/>
      <c r="J31" s="769"/>
      <c r="K31" s="769"/>
      <c r="L31" s="770"/>
      <c r="Q31" s="777"/>
      <c r="R31" s="778"/>
      <c r="S31" s="779"/>
    </row>
    <row r="32" spans="2:19" ht="12.75" customHeight="1" x14ac:dyDescent="0.35">
      <c r="B32" s="710"/>
      <c r="C32" s="711"/>
      <c r="D32" s="712"/>
      <c r="I32" s="768"/>
      <c r="J32" s="769"/>
      <c r="K32" s="769"/>
      <c r="L32" s="770"/>
      <c r="Q32" s="777"/>
      <c r="R32" s="778"/>
      <c r="S32" s="779"/>
    </row>
    <row r="33" spans="2:19" ht="13.5" customHeight="1" thickBot="1" x14ac:dyDescent="0.4">
      <c r="B33" s="713"/>
      <c r="C33" s="714"/>
      <c r="D33" s="715"/>
      <c r="I33" s="771"/>
      <c r="J33" s="772"/>
      <c r="K33" s="772"/>
      <c r="L33" s="773"/>
      <c r="Q33" s="780"/>
      <c r="R33" s="781"/>
      <c r="S33" s="782"/>
    </row>
    <row r="34" spans="2:19" ht="13.5" customHeight="1" x14ac:dyDescent="0.35">
      <c r="B34" s="25"/>
      <c r="C34" s="25"/>
      <c r="D34" s="25"/>
      <c r="I34" s="30"/>
      <c r="J34" s="30"/>
      <c r="K34" s="30"/>
      <c r="L34" s="30"/>
      <c r="Q34" s="25"/>
      <c r="R34" s="25"/>
      <c r="S34" s="25"/>
    </row>
    <row r="35" spans="2:19" ht="13.5" customHeight="1" x14ac:dyDescent="0.35">
      <c r="B35" s="25"/>
      <c r="C35" s="25"/>
      <c r="D35" s="25"/>
      <c r="I35" s="30"/>
      <c r="J35" s="30"/>
      <c r="K35" s="30"/>
      <c r="L35" s="30"/>
      <c r="Q35" s="25"/>
      <c r="R35" s="25"/>
      <c r="S35" s="25"/>
    </row>
    <row r="38" spans="2:19" x14ac:dyDescent="0.35">
      <c r="L38" s="31" t="s">
        <v>16</v>
      </c>
      <c r="M38" s="32"/>
      <c r="N38" s="33"/>
    </row>
    <row r="39" spans="2:19" x14ac:dyDescent="0.35">
      <c r="L39" s="276" t="s">
        <v>567</v>
      </c>
      <c r="M39" s="25"/>
      <c r="N39" s="26"/>
    </row>
    <row r="40" spans="2:19" x14ac:dyDescent="0.35">
      <c r="L40" s="276" t="s">
        <v>568</v>
      </c>
      <c r="M40" s="25"/>
      <c r="N40" s="26"/>
    </row>
    <row r="41" spans="2:19" x14ac:dyDescent="0.35">
      <c r="L41" s="276" t="s">
        <v>569</v>
      </c>
      <c r="M41" s="25"/>
      <c r="N41" s="26"/>
    </row>
    <row r="42" spans="2:19" x14ac:dyDescent="0.35">
      <c r="L42" s="276" t="s">
        <v>570</v>
      </c>
      <c r="M42" s="25"/>
      <c r="N42" s="26"/>
    </row>
    <row r="43" spans="2:19" x14ac:dyDescent="0.35">
      <c r="L43" s="276" t="s">
        <v>571</v>
      </c>
      <c r="M43" s="25"/>
      <c r="N43" s="26"/>
    </row>
    <row r="44" spans="2:19" x14ac:dyDescent="0.35">
      <c r="L44" s="276" t="s">
        <v>572</v>
      </c>
      <c r="M44" s="25"/>
      <c r="N44" s="26"/>
    </row>
    <row r="45" spans="2:19" x14ac:dyDescent="0.35">
      <c r="L45" s="276" t="s">
        <v>573</v>
      </c>
      <c r="M45" s="25"/>
      <c r="N45" s="26"/>
    </row>
    <row r="46" spans="2:19" x14ac:dyDescent="0.35">
      <c r="L46" s="276" t="s">
        <v>574</v>
      </c>
      <c r="M46" s="25"/>
      <c r="N46" s="26"/>
    </row>
    <row r="47" spans="2:19" x14ac:dyDescent="0.35">
      <c r="L47" s="276"/>
      <c r="M47" s="25"/>
      <c r="N47" s="26"/>
    </row>
    <row r="48" spans="2:19" x14ac:dyDescent="0.35">
      <c r="L48" s="276"/>
      <c r="M48" s="25"/>
      <c r="N48" s="26"/>
    </row>
    <row r="49" spans="12:14" x14ac:dyDescent="0.35">
      <c r="L49" s="276"/>
      <c r="M49" s="25"/>
      <c r="N49" s="26"/>
    </row>
    <row r="50" spans="12:14" x14ac:dyDescent="0.35">
      <c r="L50" s="651"/>
      <c r="M50" s="666"/>
      <c r="N50" s="26"/>
    </row>
    <row r="51" spans="12:14" x14ac:dyDescent="0.35">
      <c r="L51" s="651"/>
      <c r="M51" s="666"/>
      <c r="N51" s="26"/>
    </row>
    <row r="52" spans="12:14" x14ac:dyDescent="0.35">
      <c r="L52" s="651"/>
      <c r="M52" s="666"/>
      <c r="N52" s="26"/>
    </row>
    <row r="53" spans="12:14" x14ac:dyDescent="0.35">
      <c r="L53" s="651"/>
      <c r="M53" s="666"/>
      <c r="N53" s="26"/>
    </row>
    <row r="54" spans="12:14" x14ac:dyDescent="0.35">
      <c r="L54" s="667"/>
      <c r="M54" s="668"/>
      <c r="N54" s="29"/>
    </row>
  </sheetData>
  <mergeCells count="32">
    <mergeCell ref="I27:L33"/>
    <mergeCell ref="L53:M53"/>
    <mergeCell ref="L54:M54"/>
    <mergeCell ref="Q27:S33"/>
    <mergeCell ref="L50:M50"/>
    <mergeCell ref="L51:M51"/>
    <mergeCell ref="L52:M52"/>
    <mergeCell ref="B27:D33"/>
    <mergeCell ref="G12:H12"/>
    <mergeCell ref="G13:H13"/>
    <mergeCell ref="G14:H14"/>
    <mergeCell ref="G15:H15"/>
    <mergeCell ref="G16:H16"/>
    <mergeCell ref="G17:H17"/>
    <mergeCell ref="G18:H18"/>
    <mergeCell ref="G19:H19"/>
    <mergeCell ref="G20:H20"/>
    <mergeCell ref="G21:H21"/>
    <mergeCell ref="G22:H22"/>
    <mergeCell ref="L6:M6"/>
    <mergeCell ref="A7:C7"/>
    <mergeCell ref="G7:H7"/>
    <mergeCell ref="G11:H11"/>
    <mergeCell ref="A5:C5"/>
    <mergeCell ref="A6:C6"/>
    <mergeCell ref="E6:F6"/>
    <mergeCell ref="G6:H6"/>
    <mergeCell ref="A8:C8"/>
    <mergeCell ref="G8:H8"/>
    <mergeCell ref="A9:C9"/>
    <mergeCell ref="G9:H9"/>
    <mergeCell ref="G10:H10"/>
  </mergeCells>
  <phoneticPr fontId="2" type="noConversion"/>
  <pageMargins left="0.75" right="0.75" top="1" bottom="1" header="0.5" footer="0.5"/>
  <headerFooter alignWithMargins="0"/>
  <drawing r:id="rId1"/>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tabColor theme="9" tint="0.39997558519241921"/>
  </sheetPr>
  <dimension ref="A3:Y22"/>
  <sheetViews>
    <sheetView zoomScaleNormal="100" workbookViewId="0">
      <selection sqref="A1:XFD1048576"/>
    </sheetView>
  </sheetViews>
  <sheetFormatPr defaultRowHeight="12.75" x14ac:dyDescent="0.35"/>
  <cols>
    <col min="1" max="1" width="18.796875" customWidth="1"/>
    <col min="2" max="2" width="37.46484375" customWidth="1"/>
    <col min="3" max="3" width="12.46484375" customWidth="1"/>
    <col min="4" max="22" width="6.19921875" customWidth="1"/>
  </cols>
  <sheetData>
    <row r="3" spans="1:25" ht="13.15" thickBot="1" x14ac:dyDescent="0.4">
      <c r="A3" s="34" t="s">
        <v>17</v>
      </c>
    </row>
    <row r="4" spans="1:25" ht="13.15" customHeight="1" thickBot="1" x14ac:dyDescent="0.4">
      <c r="C4" s="35"/>
      <c r="D4" s="36"/>
      <c r="E4" s="37"/>
      <c r="F4" s="37"/>
      <c r="G4" s="37"/>
      <c r="H4" s="37"/>
      <c r="I4" s="37"/>
      <c r="J4" s="37"/>
      <c r="K4" s="37"/>
      <c r="L4" s="37"/>
      <c r="M4" s="37"/>
      <c r="N4" s="37"/>
      <c r="O4" s="37"/>
      <c r="P4" s="37"/>
      <c r="Q4" s="37"/>
      <c r="R4" s="37"/>
      <c r="S4" s="37"/>
      <c r="T4" s="37"/>
      <c r="U4" s="37"/>
      <c r="V4" s="37"/>
      <c r="W4" s="39"/>
      <c r="X4" s="679" t="s">
        <v>19</v>
      </c>
    </row>
    <row r="5" spans="1:25" ht="13.5" customHeight="1" thickBot="1" x14ac:dyDescent="0.45">
      <c r="A5" s="690" t="s">
        <v>20</v>
      </c>
      <c r="B5" s="692" t="s">
        <v>21</v>
      </c>
      <c r="C5" s="40" t="s">
        <v>22</v>
      </c>
      <c r="D5" s="684" t="s">
        <v>11</v>
      </c>
      <c r="E5" s="685"/>
      <c r="F5" s="685"/>
      <c r="G5" s="685"/>
      <c r="H5" s="686"/>
      <c r="I5" s="684" t="s">
        <v>575</v>
      </c>
      <c r="J5" s="685"/>
      <c r="K5" s="685"/>
      <c r="L5" s="685"/>
      <c r="M5" s="685"/>
      <c r="N5" s="685"/>
      <c r="O5" s="685"/>
      <c r="P5" s="685"/>
      <c r="Q5" s="686"/>
      <c r="R5" s="684" t="s">
        <v>14</v>
      </c>
      <c r="S5" s="685"/>
      <c r="T5" s="685"/>
      <c r="U5" s="685"/>
      <c r="V5" s="685"/>
      <c r="W5" s="64"/>
      <c r="X5" s="788"/>
    </row>
    <row r="6" spans="1:25" ht="13.15" customHeight="1" x14ac:dyDescent="0.4">
      <c r="A6" s="691"/>
      <c r="B6" s="693"/>
      <c r="C6" s="41" t="s">
        <v>24</v>
      </c>
      <c r="D6" s="738" t="s">
        <v>26</v>
      </c>
      <c r="E6" s="740"/>
      <c r="F6" s="740"/>
      <c r="G6" s="740"/>
      <c r="H6" s="443"/>
      <c r="I6" s="442"/>
      <c r="J6" s="445"/>
      <c r="K6" s="445"/>
      <c r="L6" s="445"/>
      <c r="M6" s="740"/>
      <c r="N6" s="740"/>
      <c r="O6" s="740"/>
      <c r="P6" s="740"/>
      <c r="Q6" s="786"/>
      <c r="R6" s="792"/>
      <c r="S6" s="790" t="s">
        <v>27</v>
      </c>
      <c r="T6" s="740"/>
      <c r="U6" s="740" t="s">
        <v>28</v>
      </c>
      <c r="V6" s="750"/>
      <c r="W6" s="791" t="s">
        <v>29</v>
      </c>
      <c r="X6" s="789"/>
    </row>
    <row r="7" spans="1:25" ht="26.25" x14ac:dyDescent="0.4">
      <c r="A7" s="691"/>
      <c r="B7" s="693"/>
      <c r="C7" s="42" t="s">
        <v>30</v>
      </c>
      <c r="D7" s="739"/>
      <c r="E7" s="683"/>
      <c r="F7" s="683"/>
      <c r="G7" s="683"/>
      <c r="H7" s="444"/>
      <c r="I7" s="446"/>
      <c r="J7" s="325"/>
      <c r="K7" s="325"/>
      <c r="L7" s="325"/>
      <c r="M7" s="683"/>
      <c r="N7" s="683"/>
      <c r="O7" s="683"/>
      <c r="P7" s="683"/>
      <c r="Q7" s="787"/>
      <c r="R7" s="745"/>
      <c r="S7" s="749"/>
      <c r="T7" s="683"/>
      <c r="U7" s="683"/>
      <c r="V7" s="752"/>
      <c r="W7" s="749"/>
      <c r="X7" s="789"/>
    </row>
    <row r="8" spans="1:25" ht="107.65" thickBot="1" x14ac:dyDescent="0.45">
      <c r="A8" s="43"/>
      <c r="B8" s="694"/>
      <c r="C8" s="42"/>
      <c r="D8" s="488" t="s">
        <v>549</v>
      </c>
      <c r="E8" s="489" t="s">
        <v>409</v>
      </c>
      <c r="F8" s="489" t="s">
        <v>554</v>
      </c>
      <c r="G8" s="489" t="s">
        <v>557</v>
      </c>
      <c r="H8" s="490"/>
      <c r="I8" s="491" t="s">
        <v>550</v>
      </c>
      <c r="J8" s="489" t="s">
        <v>552</v>
      </c>
      <c r="K8" s="489" t="s">
        <v>555</v>
      </c>
      <c r="L8" s="489" t="s">
        <v>558</v>
      </c>
      <c r="M8" s="489" t="s">
        <v>560</v>
      </c>
      <c r="N8" s="489" t="s">
        <v>562</v>
      </c>
      <c r="O8" s="489" t="s">
        <v>563</v>
      </c>
      <c r="P8" s="489" t="s">
        <v>564</v>
      </c>
      <c r="Q8" s="492"/>
      <c r="R8" s="488" t="s">
        <v>551</v>
      </c>
      <c r="S8" s="493" t="s">
        <v>553</v>
      </c>
      <c r="T8" s="489" t="s">
        <v>556</v>
      </c>
      <c r="U8" s="489" t="s">
        <v>559</v>
      </c>
      <c r="V8" s="494" t="s">
        <v>561</v>
      </c>
      <c r="W8" s="495"/>
      <c r="X8" s="496"/>
      <c r="Y8" s="1"/>
    </row>
    <row r="9" spans="1:25" x14ac:dyDescent="0.35">
      <c r="A9" s="784" t="s">
        <v>75</v>
      </c>
      <c r="B9" s="61" t="s">
        <v>567</v>
      </c>
      <c r="C9" s="159">
        <v>3</v>
      </c>
      <c r="D9" s="137"/>
      <c r="E9" s="15"/>
      <c r="F9" s="15">
        <v>3</v>
      </c>
      <c r="G9" s="15">
        <v>3</v>
      </c>
      <c r="H9" s="316"/>
      <c r="I9" s="137"/>
      <c r="J9" s="15"/>
      <c r="K9" s="15"/>
      <c r="L9" s="15"/>
      <c r="M9" s="15"/>
      <c r="N9" s="15"/>
      <c r="O9" s="15"/>
      <c r="P9" s="15"/>
      <c r="Q9" s="316"/>
      <c r="R9" s="137"/>
      <c r="S9" s="15"/>
      <c r="T9" s="15"/>
      <c r="U9" s="15"/>
      <c r="V9" s="316"/>
      <c r="W9" s="59">
        <f t="shared" ref="W9:W18" si="0">SUM(D9:V9)</f>
        <v>6</v>
      </c>
      <c r="X9" s="47">
        <f t="shared" ref="X9:X18" si="1">+W9*C9</f>
        <v>18</v>
      </c>
    </row>
    <row r="10" spans="1:25" x14ac:dyDescent="0.35">
      <c r="A10" s="785"/>
      <c r="B10" s="61" t="s">
        <v>568</v>
      </c>
      <c r="C10" s="160">
        <v>9</v>
      </c>
      <c r="D10" s="137">
        <v>1</v>
      </c>
      <c r="E10" s="15">
        <v>1</v>
      </c>
      <c r="F10" s="15"/>
      <c r="G10" s="15"/>
      <c r="H10" s="316"/>
      <c r="I10" s="137"/>
      <c r="J10" s="15"/>
      <c r="K10" s="15"/>
      <c r="L10" s="15"/>
      <c r="M10" s="15">
        <v>9</v>
      </c>
      <c r="N10" s="15">
        <v>3</v>
      </c>
      <c r="O10" s="15"/>
      <c r="P10" s="15"/>
      <c r="Q10" s="316"/>
      <c r="R10" s="137">
        <v>3</v>
      </c>
      <c r="S10" s="15"/>
      <c r="T10" s="15"/>
      <c r="U10" s="15"/>
      <c r="V10" s="316"/>
      <c r="W10" s="59">
        <f t="shared" si="0"/>
        <v>17</v>
      </c>
      <c r="X10" s="47">
        <f t="shared" si="1"/>
        <v>153</v>
      </c>
    </row>
    <row r="11" spans="1:25" x14ac:dyDescent="0.35">
      <c r="A11" s="785"/>
      <c r="B11" s="61" t="s">
        <v>569</v>
      </c>
      <c r="C11" s="160">
        <v>9</v>
      </c>
      <c r="D11" s="137">
        <v>1</v>
      </c>
      <c r="E11" s="15"/>
      <c r="F11" s="15">
        <v>3</v>
      </c>
      <c r="G11" s="15">
        <v>3</v>
      </c>
      <c r="H11" s="316"/>
      <c r="I11" s="137"/>
      <c r="J11" s="15"/>
      <c r="K11" s="15"/>
      <c r="L11" s="15"/>
      <c r="M11" s="15">
        <v>3</v>
      </c>
      <c r="N11" s="15">
        <v>1</v>
      </c>
      <c r="O11" s="15">
        <v>9</v>
      </c>
      <c r="P11" s="15"/>
      <c r="Q11" s="316"/>
      <c r="R11" s="137">
        <v>9</v>
      </c>
      <c r="S11" s="15"/>
      <c r="T11" s="15"/>
      <c r="U11" s="15"/>
      <c r="V11" s="316">
        <v>3</v>
      </c>
      <c r="W11" s="59">
        <f t="shared" si="0"/>
        <v>32</v>
      </c>
      <c r="X11" s="47">
        <f t="shared" si="1"/>
        <v>288</v>
      </c>
    </row>
    <row r="12" spans="1:25" x14ac:dyDescent="0.35">
      <c r="A12" s="785"/>
      <c r="B12" s="61" t="s">
        <v>570</v>
      </c>
      <c r="C12" s="160">
        <v>3</v>
      </c>
      <c r="D12" s="137"/>
      <c r="E12" s="15"/>
      <c r="F12" s="15">
        <v>3</v>
      </c>
      <c r="G12" s="15">
        <v>3</v>
      </c>
      <c r="H12" s="316"/>
      <c r="I12" s="137"/>
      <c r="J12" s="15"/>
      <c r="K12" s="15"/>
      <c r="L12" s="15"/>
      <c r="M12" s="15"/>
      <c r="N12" s="15"/>
      <c r="O12" s="15"/>
      <c r="P12" s="15"/>
      <c r="Q12" s="316"/>
      <c r="R12" s="137"/>
      <c r="S12" s="15"/>
      <c r="T12" s="15">
        <v>1</v>
      </c>
      <c r="U12" s="15">
        <v>3</v>
      </c>
      <c r="V12" s="316"/>
      <c r="W12" s="59">
        <f t="shared" si="0"/>
        <v>10</v>
      </c>
      <c r="X12" s="47">
        <f t="shared" si="1"/>
        <v>30</v>
      </c>
    </row>
    <row r="13" spans="1:25" x14ac:dyDescent="0.35">
      <c r="A13" s="785"/>
      <c r="B13" s="61" t="s">
        <v>571</v>
      </c>
      <c r="C13" s="160">
        <v>3</v>
      </c>
      <c r="D13" s="137">
        <v>1</v>
      </c>
      <c r="E13" s="15"/>
      <c r="F13" s="15">
        <v>3</v>
      </c>
      <c r="G13" s="15">
        <v>1</v>
      </c>
      <c r="H13" s="316"/>
      <c r="I13" s="137"/>
      <c r="J13" s="15"/>
      <c r="K13" s="15"/>
      <c r="L13" s="15"/>
      <c r="M13" s="15"/>
      <c r="N13" s="15"/>
      <c r="O13" s="15"/>
      <c r="P13" s="15">
        <v>9</v>
      </c>
      <c r="Q13" s="316"/>
      <c r="R13" s="137"/>
      <c r="S13" s="15"/>
      <c r="T13" s="15">
        <v>9</v>
      </c>
      <c r="U13" s="15">
        <v>9</v>
      </c>
      <c r="V13" s="316">
        <v>3</v>
      </c>
      <c r="W13" s="59">
        <f t="shared" si="0"/>
        <v>35</v>
      </c>
      <c r="X13" s="47">
        <f t="shared" si="1"/>
        <v>105</v>
      </c>
    </row>
    <row r="14" spans="1:25" x14ac:dyDescent="0.35">
      <c r="A14" s="785"/>
      <c r="B14" s="61" t="s">
        <v>572</v>
      </c>
      <c r="C14" s="160">
        <v>9</v>
      </c>
      <c r="D14" s="137"/>
      <c r="E14" s="15"/>
      <c r="F14" s="15"/>
      <c r="G14" s="15"/>
      <c r="H14" s="316"/>
      <c r="I14" s="137"/>
      <c r="J14" s="15">
        <v>9</v>
      </c>
      <c r="K14" s="15">
        <v>3</v>
      </c>
      <c r="L14" s="15">
        <v>3</v>
      </c>
      <c r="M14" s="15"/>
      <c r="N14" s="15"/>
      <c r="O14" s="15"/>
      <c r="P14" s="15"/>
      <c r="Q14" s="316"/>
      <c r="R14" s="137"/>
      <c r="S14" s="15"/>
      <c r="T14" s="15"/>
      <c r="U14" s="15"/>
      <c r="V14" s="316">
        <v>3</v>
      </c>
      <c r="W14" s="59">
        <f t="shared" si="0"/>
        <v>18</v>
      </c>
      <c r="X14" s="47">
        <f t="shared" si="1"/>
        <v>162</v>
      </c>
    </row>
    <row r="15" spans="1:25" x14ac:dyDescent="0.35">
      <c r="A15" s="785"/>
      <c r="B15" s="61" t="s">
        <v>573</v>
      </c>
      <c r="C15" s="160">
        <v>9</v>
      </c>
      <c r="D15" s="137"/>
      <c r="E15" s="15"/>
      <c r="F15" s="15">
        <v>3</v>
      </c>
      <c r="G15" s="15">
        <v>9</v>
      </c>
      <c r="H15" s="316"/>
      <c r="I15" s="137"/>
      <c r="J15" s="15"/>
      <c r="K15" s="15">
        <v>1</v>
      </c>
      <c r="L15" s="15"/>
      <c r="M15" s="15"/>
      <c r="N15" s="15"/>
      <c r="O15" s="15"/>
      <c r="P15" s="15"/>
      <c r="Q15" s="316"/>
      <c r="R15" s="137"/>
      <c r="S15" s="15"/>
      <c r="T15" s="15"/>
      <c r="U15" s="15"/>
      <c r="V15" s="316"/>
      <c r="W15" s="59">
        <f t="shared" si="0"/>
        <v>13</v>
      </c>
      <c r="X15" s="47">
        <f t="shared" si="1"/>
        <v>117</v>
      </c>
    </row>
    <row r="16" spans="1:25" x14ac:dyDescent="0.35">
      <c r="A16" s="785"/>
      <c r="B16" s="61" t="s">
        <v>574</v>
      </c>
      <c r="C16" s="160">
        <v>9</v>
      </c>
      <c r="D16" s="137"/>
      <c r="E16" s="15"/>
      <c r="F16" s="15"/>
      <c r="G16" s="15"/>
      <c r="H16" s="316"/>
      <c r="I16" s="137"/>
      <c r="J16" s="15"/>
      <c r="K16" s="15">
        <v>9</v>
      </c>
      <c r="L16" s="15">
        <v>3</v>
      </c>
      <c r="M16" s="15"/>
      <c r="N16" s="15"/>
      <c r="O16" s="15"/>
      <c r="P16" s="15"/>
      <c r="Q16" s="316"/>
      <c r="R16" s="137"/>
      <c r="S16" s="15"/>
      <c r="T16" s="15"/>
      <c r="U16" s="15"/>
      <c r="V16" s="316">
        <v>3</v>
      </c>
      <c r="W16" s="59">
        <f t="shared" si="0"/>
        <v>15</v>
      </c>
      <c r="X16" s="47">
        <f t="shared" si="1"/>
        <v>135</v>
      </c>
    </row>
    <row r="17" spans="1:24" x14ac:dyDescent="0.35">
      <c r="A17" s="785"/>
      <c r="B17" s="61"/>
      <c r="C17" s="160"/>
      <c r="D17" s="137"/>
      <c r="E17" s="15"/>
      <c r="F17" s="15"/>
      <c r="G17" s="15"/>
      <c r="H17" s="316"/>
      <c r="I17" s="137"/>
      <c r="J17" s="15"/>
      <c r="K17" s="15"/>
      <c r="L17" s="15"/>
      <c r="M17" s="15"/>
      <c r="N17" s="15"/>
      <c r="O17" s="15"/>
      <c r="P17" s="15"/>
      <c r="Q17" s="316"/>
      <c r="R17" s="137"/>
      <c r="S17" s="15"/>
      <c r="T17" s="15"/>
      <c r="U17" s="15"/>
      <c r="V17" s="316"/>
      <c r="W17" s="59">
        <f t="shared" si="0"/>
        <v>0</v>
      </c>
      <c r="X17" s="47">
        <f t="shared" si="1"/>
        <v>0</v>
      </c>
    </row>
    <row r="18" spans="1:24" ht="13.15" thickBot="1" x14ac:dyDescent="0.4">
      <c r="A18" s="785"/>
      <c r="B18" s="61"/>
      <c r="C18" s="160"/>
      <c r="D18" s="300"/>
      <c r="E18" s="317"/>
      <c r="F18" s="317"/>
      <c r="G18" s="317"/>
      <c r="H18" s="422"/>
      <c r="I18" s="300"/>
      <c r="J18" s="317"/>
      <c r="K18" s="317"/>
      <c r="L18" s="317"/>
      <c r="M18" s="317"/>
      <c r="N18" s="317"/>
      <c r="O18" s="317"/>
      <c r="P18" s="317"/>
      <c r="Q18" s="422"/>
      <c r="R18" s="300"/>
      <c r="S18" s="317"/>
      <c r="T18" s="317"/>
      <c r="U18" s="317"/>
      <c r="V18" s="422"/>
      <c r="W18" s="59">
        <f t="shared" si="0"/>
        <v>0</v>
      </c>
      <c r="X18" s="47">
        <f t="shared" si="1"/>
        <v>0</v>
      </c>
    </row>
    <row r="19" spans="1:24" ht="15.4" thickBot="1" x14ac:dyDescent="0.45">
      <c r="A19" s="62"/>
      <c r="B19" s="48" t="s">
        <v>31</v>
      </c>
      <c r="C19" s="60"/>
      <c r="D19" s="497">
        <f t="shared" ref="D19:V19" si="2">SUMPRODUCT($C9:$C18,D9:D18)</f>
        <v>21</v>
      </c>
      <c r="E19" s="497">
        <f t="shared" si="2"/>
        <v>9</v>
      </c>
      <c r="F19" s="497">
        <f t="shared" si="2"/>
        <v>81</v>
      </c>
      <c r="G19" s="497">
        <f t="shared" si="2"/>
        <v>129</v>
      </c>
      <c r="H19" s="497">
        <f t="shared" si="2"/>
        <v>0</v>
      </c>
      <c r="I19" s="497">
        <f t="shared" si="2"/>
        <v>0</v>
      </c>
      <c r="J19" s="497">
        <f t="shared" si="2"/>
        <v>81</v>
      </c>
      <c r="K19" s="497">
        <f t="shared" si="2"/>
        <v>117</v>
      </c>
      <c r="L19" s="497">
        <f t="shared" si="2"/>
        <v>54</v>
      </c>
      <c r="M19" s="497">
        <f t="shared" si="2"/>
        <v>108</v>
      </c>
      <c r="N19" s="497">
        <f t="shared" si="2"/>
        <v>36</v>
      </c>
      <c r="O19" s="497">
        <f t="shared" si="2"/>
        <v>81</v>
      </c>
      <c r="P19" s="497">
        <f t="shared" si="2"/>
        <v>27</v>
      </c>
      <c r="Q19" s="497">
        <f t="shared" si="2"/>
        <v>0</v>
      </c>
      <c r="R19" s="497">
        <f t="shared" si="2"/>
        <v>108</v>
      </c>
      <c r="S19" s="497">
        <f t="shared" si="2"/>
        <v>0</v>
      </c>
      <c r="T19" s="497">
        <f t="shared" si="2"/>
        <v>30</v>
      </c>
      <c r="U19" s="497">
        <f t="shared" si="2"/>
        <v>36</v>
      </c>
      <c r="V19" s="497">
        <f t="shared" si="2"/>
        <v>90</v>
      </c>
      <c r="W19" s="50"/>
      <c r="X19" s="16"/>
    </row>
    <row r="20" spans="1:24" ht="13.15" thickBot="1" x14ac:dyDescent="0.4">
      <c r="B20" s="498" t="s">
        <v>576</v>
      </c>
      <c r="C20" s="51"/>
      <c r="D20" s="499"/>
      <c r="E20" s="499"/>
      <c r="F20" s="499"/>
      <c r="G20" s="499"/>
      <c r="H20" s="499"/>
      <c r="I20" s="500">
        <v>3</v>
      </c>
      <c r="J20" s="499"/>
      <c r="K20" s="499"/>
      <c r="L20" s="499"/>
      <c r="M20" s="499"/>
      <c r="N20" s="499"/>
      <c r="O20" s="499"/>
      <c r="P20" s="499"/>
      <c r="Q20" s="499"/>
      <c r="R20" s="499"/>
      <c r="S20" s="501">
        <v>9</v>
      </c>
      <c r="T20" s="499"/>
      <c r="U20" s="499"/>
      <c r="V20" s="499"/>
      <c r="W20" s="51"/>
    </row>
    <row r="21" spans="1:24" ht="13.15" thickBot="1" x14ac:dyDescent="0.4">
      <c r="B21" s="502" t="s">
        <v>32</v>
      </c>
      <c r="C21" s="696"/>
      <c r="D21" s="783"/>
      <c r="E21" s="783"/>
      <c r="F21" s="783"/>
      <c r="G21" s="783"/>
      <c r="H21" s="783"/>
      <c r="I21" s="783"/>
      <c r="J21" s="783"/>
      <c r="K21" s="783"/>
      <c r="L21" s="783"/>
      <c r="M21" s="783"/>
      <c r="N21" s="783"/>
      <c r="O21" s="783"/>
      <c r="P21" s="783"/>
      <c r="Q21" s="783"/>
      <c r="R21" s="783"/>
      <c r="S21" s="783"/>
      <c r="T21" s="783"/>
      <c r="U21" s="783"/>
      <c r="V21" s="783"/>
      <c r="W21" s="698"/>
    </row>
    <row r="22" spans="1:24" x14ac:dyDescent="0.35">
      <c r="B22" s="53" t="s">
        <v>33</v>
      </c>
      <c r="C22" s="54"/>
      <c r="D22" s="51"/>
      <c r="E22" s="51"/>
      <c r="F22" s="51"/>
      <c r="G22" s="51"/>
      <c r="H22" s="51"/>
      <c r="I22" s="51"/>
      <c r="J22" s="51"/>
      <c r="K22" s="51"/>
      <c r="L22" s="51"/>
      <c r="M22" s="51"/>
      <c r="N22" s="51"/>
      <c r="O22" s="51"/>
      <c r="P22" s="51"/>
      <c r="Q22" s="51"/>
      <c r="R22" s="51"/>
      <c r="S22" s="51"/>
      <c r="T22" s="51"/>
      <c r="U22" s="51"/>
      <c r="V22" s="51"/>
      <c r="W22" s="51"/>
    </row>
  </sheetData>
  <mergeCells count="23">
    <mergeCell ref="X4:X7"/>
    <mergeCell ref="D5:H5"/>
    <mergeCell ref="I5:Q5"/>
    <mergeCell ref="R5:V5"/>
    <mergeCell ref="S6:S7"/>
    <mergeCell ref="T6:T7"/>
    <mergeCell ref="U6:U7"/>
    <mergeCell ref="V6:V7"/>
    <mergeCell ref="W6:W7"/>
    <mergeCell ref="R6:R7"/>
    <mergeCell ref="C21:W21"/>
    <mergeCell ref="A5:A7"/>
    <mergeCell ref="B5:B8"/>
    <mergeCell ref="D6:D7"/>
    <mergeCell ref="E6:E7"/>
    <mergeCell ref="A9:A18"/>
    <mergeCell ref="Q6:Q7"/>
    <mergeCell ref="G6:G7"/>
    <mergeCell ref="F6:F7"/>
    <mergeCell ref="M6:M7"/>
    <mergeCell ref="N6:N7"/>
    <mergeCell ref="O6:O7"/>
    <mergeCell ref="P6:P7"/>
  </mergeCells>
  <phoneticPr fontId="2" type="noConversion"/>
  <conditionalFormatting sqref="D9:V18">
    <cfRule type="cellIs" dxfId="5" priority="1" stopIfTrue="1" operator="equal">
      <formula>1</formula>
    </cfRule>
    <cfRule type="cellIs" dxfId="4" priority="2" stopIfTrue="1" operator="equal">
      <formula>3</formula>
    </cfRule>
    <cfRule type="cellIs" dxfId="3" priority="3" stopIfTrue="1" operator="equal">
      <formula>9</formula>
    </cfRule>
  </conditionalFormatting>
  <pageMargins left="0.75" right="0.75" top="1" bottom="1" header="0.5" footer="0.5"/>
  <headerFooter alignWithMargins="0"/>
  <legacyDrawing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tabColor theme="9" tint="0.39997558519241921"/>
  </sheetPr>
  <dimension ref="B2:BG16"/>
  <sheetViews>
    <sheetView zoomScale="75" workbookViewId="0">
      <pane xSplit="11" ySplit="5" topLeftCell="L6" activePane="bottomRight" state="frozen"/>
      <selection pane="topRight" activeCell="L1" sqref="L1"/>
      <selection pane="bottomLeft" activeCell="A6" sqref="A6"/>
      <selection pane="bottomRight" sqref="A1:XFD1048576"/>
    </sheetView>
  </sheetViews>
  <sheetFormatPr defaultRowHeight="12.75" x14ac:dyDescent="0.35"/>
  <cols>
    <col min="2" max="2" width="35.19921875" customWidth="1"/>
    <col min="3" max="3" width="21.46484375" customWidth="1"/>
    <col min="4" max="4" width="2.19921875" customWidth="1"/>
    <col min="5" max="36" width="5.73046875" customWidth="1"/>
  </cols>
  <sheetData>
    <row r="2" spans="2:59" ht="13.15" thickBot="1" x14ac:dyDescent="0.4"/>
    <row r="3" spans="2:59" ht="13.15" thickBot="1" x14ac:dyDescent="0.4">
      <c r="B3" s="101"/>
      <c r="C3" s="102"/>
      <c r="D3" s="67"/>
      <c r="E3" s="756" t="s">
        <v>41</v>
      </c>
      <c r="F3" s="756"/>
      <c r="G3" s="756"/>
      <c r="H3" s="756"/>
      <c r="I3" s="756"/>
      <c r="J3" s="756"/>
      <c r="K3" s="67"/>
      <c r="L3" s="793" t="s">
        <v>42</v>
      </c>
      <c r="M3" s="794"/>
      <c r="N3" s="794"/>
      <c r="O3" s="794"/>
      <c r="P3" s="794"/>
      <c r="Q3" s="794"/>
      <c r="R3" s="794"/>
      <c r="S3" s="794"/>
      <c r="T3" s="794"/>
      <c r="U3" s="794"/>
      <c r="V3" s="794"/>
      <c r="W3" s="794"/>
      <c r="X3" s="795"/>
      <c r="Y3" s="795"/>
      <c r="Z3" s="795"/>
      <c r="AA3" s="795"/>
      <c r="AB3" s="795"/>
      <c r="AC3" s="795"/>
      <c r="AD3" s="795"/>
      <c r="AE3" s="795"/>
      <c r="AF3" s="795"/>
      <c r="AG3" s="795"/>
      <c r="AH3" s="795"/>
      <c r="AI3" s="795"/>
      <c r="AJ3" s="796"/>
    </row>
    <row r="4" spans="2:59" ht="153.4" thickBot="1" x14ac:dyDescent="0.4">
      <c r="B4" s="101"/>
      <c r="C4" s="102"/>
      <c r="D4" s="67"/>
      <c r="E4" s="503" t="s">
        <v>76</v>
      </c>
      <c r="F4" s="109" t="s">
        <v>35</v>
      </c>
      <c r="G4" s="504" t="s">
        <v>78</v>
      </c>
      <c r="H4" s="504" t="s">
        <v>36</v>
      </c>
      <c r="I4" s="504" t="s">
        <v>77</v>
      </c>
      <c r="J4" s="264" t="s">
        <v>37</v>
      </c>
      <c r="K4" s="265"/>
      <c r="L4" s="504" t="s">
        <v>577</v>
      </c>
      <c r="M4" s="505" t="s">
        <v>578</v>
      </c>
      <c r="N4" s="504" t="s">
        <v>579</v>
      </c>
      <c r="O4" s="504" t="s">
        <v>580</v>
      </c>
      <c r="P4" s="506" t="s">
        <v>581</v>
      </c>
      <c r="Q4" s="506" t="s">
        <v>582</v>
      </c>
      <c r="R4" s="504" t="s">
        <v>583</v>
      </c>
      <c r="S4" s="504" t="s">
        <v>584</v>
      </c>
      <c r="T4" s="504" t="s">
        <v>585</v>
      </c>
      <c r="U4" s="504" t="s">
        <v>586</v>
      </c>
      <c r="V4" s="504" t="s">
        <v>587</v>
      </c>
      <c r="W4" s="504"/>
      <c r="X4" s="504"/>
      <c r="Y4" s="504"/>
      <c r="Z4" s="504"/>
      <c r="AA4" s="504"/>
      <c r="AB4" s="504"/>
      <c r="AC4" s="504"/>
      <c r="AD4" s="504"/>
      <c r="AE4" s="504"/>
      <c r="AF4" s="109"/>
      <c r="AG4" s="109"/>
      <c r="AH4" s="109"/>
      <c r="AI4" s="109"/>
      <c r="AJ4" s="110"/>
      <c r="AK4" s="100"/>
      <c r="AL4" s="100"/>
      <c r="AM4" s="100"/>
      <c r="AN4" s="100"/>
      <c r="AO4" s="100"/>
      <c r="AP4" s="100"/>
      <c r="AQ4" s="66"/>
      <c r="AR4" s="66"/>
      <c r="AS4" s="66"/>
      <c r="AT4" s="66"/>
      <c r="AU4" s="66"/>
      <c r="AV4" s="66"/>
      <c r="AW4" s="66"/>
      <c r="AX4" s="66"/>
      <c r="AY4" s="66"/>
      <c r="AZ4" s="66"/>
      <c r="BA4" s="66"/>
      <c r="BB4" s="66"/>
      <c r="BC4" s="66"/>
      <c r="BD4" s="66"/>
      <c r="BE4" s="66"/>
      <c r="BF4" s="66"/>
      <c r="BG4" s="66"/>
    </row>
    <row r="5" spans="2:59" ht="13.15" thickBot="1" x14ac:dyDescent="0.4">
      <c r="B5" s="70" t="s">
        <v>39</v>
      </c>
      <c r="C5" s="77" t="s">
        <v>38</v>
      </c>
      <c r="D5" s="78"/>
      <c r="E5" s="80"/>
      <c r="F5" s="94"/>
      <c r="G5" s="95"/>
      <c r="H5" s="95"/>
      <c r="I5" s="95"/>
      <c r="J5" s="96"/>
      <c r="K5" s="68"/>
      <c r="L5" s="757"/>
      <c r="M5" s="759"/>
      <c r="N5" s="759"/>
      <c r="O5" s="759"/>
      <c r="P5" s="759"/>
      <c r="Q5" s="759"/>
      <c r="R5" s="759"/>
      <c r="S5" s="759"/>
      <c r="T5" s="759"/>
      <c r="U5" s="759"/>
      <c r="V5" s="759"/>
      <c r="W5" s="759"/>
      <c r="X5" s="759"/>
      <c r="Y5" s="759"/>
      <c r="Z5" s="759"/>
      <c r="AA5" s="759"/>
      <c r="AB5" s="759"/>
      <c r="AC5" s="759"/>
      <c r="AD5" s="759"/>
      <c r="AE5" s="759"/>
      <c r="AF5" s="759"/>
      <c r="AG5" s="759"/>
      <c r="AH5" s="759"/>
      <c r="AI5" s="797"/>
      <c r="AJ5" s="760"/>
    </row>
    <row r="6" spans="2:59" x14ac:dyDescent="0.35">
      <c r="B6" s="507" t="s">
        <v>588</v>
      </c>
      <c r="C6" s="106"/>
      <c r="D6" s="263"/>
      <c r="E6" s="81"/>
      <c r="F6" s="97">
        <v>1</v>
      </c>
      <c r="G6" s="84">
        <v>9</v>
      </c>
      <c r="H6" s="84">
        <v>9</v>
      </c>
      <c r="I6" s="84">
        <v>3</v>
      </c>
      <c r="J6" s="86">
        <f t="shared" ref="J6:J15" si="0">+F6*G6*H6*I6</f>
        <v>243</v>
      </c>
      <c r="K6" s="85"/>
      <c r="L6" s="91">
        <v>9</v>
      </c>
      <c r="M6" s="92">
        <v>9</v>
      </c>
      <c r="N6" s="92">
        <v>1</v>
      </c>
      <c r="O6" s="92">
        <v>1</v>
      </c>
      <c r="P6" s="92">
        <v>9</v>
      </c>
      <c r="Q6" s="92"/>
      <c r="R6" s="92"/>
      <c r="S6" s="92"/>
      <c r="T6" s="92"/>
      <c r="U6" s="92">
        <v>9</v>
      </c>
      <c r="V6" s="92">
        <v>9</v>
      </c>
      <c r="W6" s="92"/>
      <c r="X6" s="92"/>
      <c r="Y6" s="92"/>
      <c r="Z6" s="92"/>
      <c r="AA6" s="92"/>
      <c r="AB6" s="92"/>
      <c r="AC6" s="92"/>
      <c r="AD6" s="92"/>
      <c r="AE6" s="92"/>
      <c r="AF6" s="92"/>
      <c r="AG6" s="92"/>
      <c r="AH6" s="92"/>
      <c r="AI6" s="99"/>
      <c r="AJ6" s="93"/>
    </row>
    <row r="7" spans="2:59" x14ac:dyDescent="0.35">
      <c r="B7" s="507" t="s">
        <v>568</v>
      </c>
      <c r="C7" s="106"/>
      <c r="D7" s="263"/>
      <c r="E7" s="81"/>
      <c r="F7" s="97">
        <v>3</v>
      </c>
      <c r="G7" s="84">
        <v>3</v>
      </c>
      <c r="H7" s="84">
        <v>3</v>
      </c>
      <c r="I7" s="84">
        <v>3</v>
      </c>
      <c r="J7" s="86">
        <f t="shared" si="0"/>
        <v>81</v>
      </c>
      <c r="K7" s="85"/>
      <c r="L7" s="91">
        <v>9</v>
      </c>
      <c r="M7" s="92"/>
      <c r="N7" s="92"/>
      <c r="O7" s="92"/>
      <c r="P7" s="92"/>
      <c r="Q7" s="92">
        <v>9</v>
      </c>
      <c r="R7" s="92">
        <v>3</v>
      </c>
      <c r="S7" s="92">
        <v>3</v>
      </c>
      <c r="T7" s="92"/>
      <c r="U7" s="92">
        <v>9</v>
      </c>
      <c r="V7" s="92">
        <v>9</v>
      </c>
      <c r="W7" s="92"/>
      <c r="X7" s="92"/>
      <c r="Y7" s="92"/>
      <c r="Z7" s="92"/>
      <c r="AA7" s="92"/>
      <c r="AB7" s="92"/>
      <c r="AC7" s="92"/>
      <c r="AD7" s="92"/>
      <c r="AE7" s="92"/>
      <c r="AF7" s="92"/>
      <c r="AG7" s="92"/>
      <c r="AH7" s="92"/>
      <c r="AI7" s="99"/>
      <c r="AJ7" s="93"/>
    </row>
    <row r="8" spans="2:59" x14ac:dyDescent="0.35">
      <c r="B8" s="507" t="s">
        <v>589</v>
      </c>
      <c r="C8" s="106"/>
      <c r="D8" s="263"/>
      <c r="E8" s="81"/>
      <c r="F8" s="97">
        <v>1</v>
      </c>
      <c r="G8" s="84">
        <v>3</v>
      </c>
      <c r="H8" s="84">
        <v>9</v>
      </c>
      <c r="I8" s="84">
        <v>3</v>
      </c>
      <c r="J8" s="86">
        <f t="shared" si="0"/>
        <v>81</v>
      </c>
      <c r="K8" s="85"/>
      <c r="L8" s="91"/>
      <c r="M8" s="92"/>
      <c r="N8" s="92"/>
      <c r="O8" s="92"/>
      <c r="P8" s="92">
        <v>9</v>
      </c>
      <c r="Q8" s="92"/>
      <c r="R8" s="92"/>
      <c r="S8" s="92"/>
      <c r="T8" s="92">
        <v>9</v>
      </c>
      <c r="U8" s="92">
        <v>3</v>
      </c>
      <c r="V8" s="92">
        <v>3</v>
      </c>
      <c r="W8" s="92"/>
      <c r="X8" s="92"/>
      <c r="Y8" s="92"/>
      <c r="Z8" s="92"/>
      <c r="AA8" s="92"/>
      <c r="AB8" s="92"/>
      <c r="AC8" s="92"/>
      <c r="AD8" s="92"/>
      <c r="AE8" s="92"/>
      <c r="AF8" s="92"/>
      <c r="AG8" s="92"/>
      <c r="AH8" s="92"/>
      <c r="AI8" s="99"/>
      <c r="AJ8" s="93"/>
    </row>
    <row r="9" spans="2:59" x14ac:dyDescent="0.35">
      <c r="B9" s="507" t="s">
        <v>572</v>
      </c>
      <c r="C9" s="106"/>
      <c r="D9" s="263"/>
      <c r="E9" s="81"/>
      <c r="F9" s="97">
        <v>1</v>
      </c>
      <c r="G9" s="84">
        <v>1</v>
      </c>
      <c r="H9" s="84">
        <v>9</v>
      </c>
      <c r="I9" s="84">
        <v>1</v>
      </c>
      <c r="J9" s="86">
        <f t="shared" si="0"/>
        <v>9</v>
      </c>
      <c r="K9" s="85"/>
      <c r="L9" s="91">
        <v>9</v>
      </c>
      <c r="M9" s="92"/>
      <c r="N9" s="92">
        <v>9</v>
      </c>
      <c r="O9" s="92"/>
      <c r="P9" s="92">
        <v>9</v>
      </c>
      <c r="Q9" s="92"/>
      <c r="R9" s="92"/>
      <c r="S9" s="92"/>
      <c r="T9" s="92"/>
      <c r="U9" s="92">
        <v>9</v>
      </c>
      <c r="V9" s="92">
        <v>9</v>
      </c>
      <c r="W9" s="92"/>
      <c r="X9" s="92"/>
      <c r="Y9" s="92"/>
      <c r="Z9" s="92"/>
      <c r="AA9" s="92"/>
      <c r="AB9" s="92"/>
      <c r="AC9" s="92"/>
      <c r="AD9" s="92"/>
      <c r="AE9" s="92"/>
      <c r="AF9" s="92"/>
      <c r="AG9" s="92"/>
      <c r="AH9" s="92"/>
      <c r="AI9" s="99"/>
      <c r="AJ9" s="93"/>
    </row>
    <row r="10" spans="2:59" x14ac:dyDescent="0.35">
      <c r="B10" s="507" t="s">
        <v>574</v>
      </c>
      <c r="C10" s="106"/>
      <c r="D10" s="263"/>
      <c r="E10" s="81"/>
      <c r="F10" s="97">
        <v>1</v>
      </c>
      <c r="G10" s="84">
        <v>1</v>
      </c>
      <c r="H10" s="84">
        <v>9</v>
      </c>
      <c r="I10" s="84">
        <v>1</v>
      </c>
      <c r="J10" s="86">
        <f t="shared" si="0"/>
        <v>9</v>
      </c>
      <c r="K10" s="85"/>
      <c r="L10" s="91">
        <v>9</v>
      </c>
      <c r="M10" s="92"/>
      <c r="N10" s="92"/>
      <c r="O10" s="92">
        <v>9</v>
      </c>
      <c r="P10" s="92">
        <v>9</v>
      </c>
      <c r="Q10" s="92"/>
      <c r="R10" s="92"/>
      <c r="S10" s="92"/>
      <c r="T10" s="92"/>
      <c r="U10" s="92">
        <v>9</v>
      </c>
      <c r="V10" s="92">
        <v>9</v>
      </c>
      <c r="W10" s="92"/>
      <c r="X10" s="92"/>
      <c r="Y10" s="92"/>
      <c r="Z10" s="92"/>
      <c r="AA10" s="92"/>
      <c r="AB10" s="92"/>
      <c r="AC10" s="92"/>
      <c r="AD10" s="92"/>
      <c r="AE10" s="92"/>
      <c r="AF10" s="92"/>
      <c r="AG10" s="92"/>
      <c r="AH10" s="92"/>
      <c r="AI10" s="99"/>
      <c r="AJ10" s="93"/>
    </row>
    <row r="11" spans="2:59" x14ac:dyDescent="0.35">
      <c r="B11" s="266"/>
      <c r="C11" s="106"/>
      <c r="D11" s="263"/>
      <c r="E11" s="81"/>
      <c r="F11" s="97"/>
      <c r="G11" s="84"/>
      <c r="H11" s="84"/>
      <c r="I11" s="84"/>
      <c r="J11" s="86">
        <f t="shared" si="0"/>
        <v>0</v>
      </c>
      <c r="K11" s="85"/>
      <c r="L11" s="91"/>
      <c r="M11" s="92"/>
      <c r="N11" s="92"/>
      <c r="O11" s="92"/>
      <c r="P11" s="92"/>
      <c r="Q11" s="92"/>
      <c r="R11" s="92"/>
      <c r="S11" s="92"/>
      <c r="T11" s="92"/>
      <c r="U11" s="92"/>
      <c r="V11" s="92"/>
      <c r="W11" s="92"/>
      <c r="X11" s="92"/>
      <c r="Y11" s="92"/>
      <c r="Z11" s="92"/>
      <c r="AA11" s="92"/>
      <c r="AB11" s="92"/>
      <c r="AC11" s="92"/>
      <c r="AD11" s="92"/>
      <c r="AE11" s="92"/>
      <c r="AF11" s="92"/>
      <c r="AG11" s="92"/>
      <c r="AH11" s="92"/>
      <c r="AI11" s="99"/>
      <c r="AJ11" s="93"/>
    </row>
    <row r="12" spans="2:59" x14ac:dyDescent="0.35">
      <c r="B12" s="266"/>
      <c r="C12" s="106"/>
      <c r="D12" s="263"/>
      <c r="E12" s="81"/>
      <c r="F12" s="97"/>
      <c r="G12" s="84"/>
      <c r="H12" s="84"/>
      <c r="I12" s="84"/>
      <c r="J12" s="86">
        <f t="shared" si="0"/>
        <v>0</v>
      </c>
      <c r="K12" s="85"/>
      <c r="L12" s="91"/>
      <c r="M12" s="92"/>
      <c r="N12" s="92"/>
      <c r="O12" s="92"/>
      <c r="P12" s="92"/>
      <c r="Q12" s="92"/>
      <c r="R12" s="92"/>
      <c r="S12" s="92"/>
      <c r="T12" s="92"/>
      <c r="U12" s="92"/>
      <c r="V12" s="92"/>
      <c r="W12" s="92"/>
      <c r="X12" s="92"/>
      <c r="Y12" s="92"/>
      <c r="Z12" s="92"/>
      <c r="AA12" s="92"/>
      <c r="AB12" s="92"/>
      <c r="AC12" s="92"/>
      <c r="AD12" s="92"/>
      <c r="AE12" s="92"/>
      <c r="AF12" s="92"/>
      <c r="AG12" s="92"/>
      <c r="AH12" s="92"/>
      <c r="AI12" s="99"/>
      <c r="AJ12" s="93"/>
    </row>
    <row r="13" spans="2:59" x14ac:dyDescent="0.35">
      <c r="B13" s="266"/>
      <c r="C13" s="106"/>
      <c r="D13" s="263"/>
      <c r="E13" s="81"/>
      <c r="F13" s="97"/>
      <c r="G13" s="84"/>
      <c r="H13" s="84"/>
      <c r="I13" s="84"/>
      <c r="J13" s="86">
        <f t="shared" si="0"/>
        <v>0</v>
      </c>
      <c r="K13" s="85"/>
      <c r="L13" s="91"/>
      <c r="M13" s="92"/>
      <c r="N13" s="92"/>
      <c r="O13" s="92"/>
      <c r="P13" s="92"/>
      <c r="Q13" s="92"/>
      <c r="R13" s="92"/>
      <c r="S13" s="92"/>
      <c r="T13" s="92"/>
      <c r="U13" s="92"/>
      <c r="V13" s="92"/>
      <c r="W13" s="92"/>
      <c r="X13" s="92"/>
      <c r="Y13" s="92"/>
      <c r="Z13" s="92"/>
      <c r="AA13" s="92"/>
      <c r="AB13" s="92"/>
      <c r="AC13" s="92"/>
      <c r="AD13" s="92"/>
      <c r="AE13" s="92"/>
      <c r="AF13" s="92"/>
      <c r="AG13" s="92"/>
      <c r="AH13" s="92"/>
      <c r="AI13" s="99"/>
      <c r="AJ13" s="93"/>
    </row>
    <row r="14" spans="2:59" x14ac:dyDescent="0.35">
      <c r="B14" s="266"/>
      <c r="C14" s="106"/>
      <c r="D14" s="263"/>
      <c r="E14" s="81"/>
      <c r="F14" s="97"/>
      <c r="G14" s="84"/>
      <c r="H14" s="84"/>
      <c r="I14" s="84"/>
      <c r="J14" s="86">
        <f t="shared" si="0"/>
        <v>0</v>
      </c>
      <c r="K14" s="85"/>
      <c r="L14" s="91"/>
      <c r="M14" s="92"/>
      <c r="N14" s="92"/>
      <c r="O14" s="92"/>
      <c r="P14" s="92"/>
      <c r="Q14" s="92"/>
      <c r="R14" s="92"/>
      <c r="S14" s="92"/>
      <c r="T14" s="92"/>
      <c r="U14" s="92"/>
      <c r="V14" s="92"/>
      <c r="W14" s="92"/>
      <c r="X14" s="92"/>
      <c r="Y14" s="92"/>
      <c r="Z14" s="92"/>
      <c r="AA14" s="92"/>
      <c r="AB14" s="92"/>
      <c r="AC14" s="92"/>
      <c r="AD14" s="92"/>
      <c r="AE14" s="92"/>
      <c r="AF14" s="92"/>
      <c r="AG14" s="92"/>
      <c r="AH14" s="92"/>
      <c r="AI14" s="99"/>
      <c r="AJ14" s="93"/>
    </row>
    <row r="15" spans="2:59" ht="13.15" thickBot="1" x14ac:dyDescent="0.4">
      <c r="B15" s="508"/>
      <c r="C15" s="176"/>
      <c r="D15" s="267"/>
      <c r="E15" s="82"/>
      <c r="F15" s="98"/>
      <c r="G15" s="88"/>
      <c r="H15" s="88"/>
      <c r="I15" s="88"/>
      <c r="J15" s="90">
        <f t="shared" si="0"/>
        <v>0</v>
      </c>
      <c r="K15" s="89"/>
      <c r="L15" s="268"/>
      <c r="M15" s="269"/>
      <c r="N15" s="269"/>
      <c r="O15" s="269"/>
      <c r="P15" s="269"/>
      <c r="Q15" s="269"/>
      <c r="R15" s="269"/>
      <c r="S15" s="269"/>
      <c r="T15" s="269"/>
      <c r="U15" s="269"/>
      <c r="V15" s="269"/>
      <c r="W15" s="269"/>
      <c r="X15" s="269"/>
      <c r="Y15" s="269"/>
      <c r="Z15" s="269"/>
      <c r="AA15" s="269"/>
      <c r="AB15" s="269"/>
      <c r="AC15" s="269"/>
      <c r="AD15" s="269"/>
      <c r="AE15" s="269"/>
      <c r="AF15" s="269"/>
      <c r="AG15" s="269"/>
      <c r="AH15" s="269"/>
      <c r="AI15" s="270"/>
      <c r="AJ15" s="271"/>
    </row>
    <row r="16" spans="2:59" x14ac:dyDescent="0.35">
      <c r="L16">
        <f>SUMPRODUCT($J$6:$J$15,L6:L15)</f>
        <v>3078</v>
      </c>
      <c r="M16">
        <f>SUMPRODUCT($J$6:$J$15,M6:M15)</f>
        <v>2187</v>
      </c>
      <c r="N16">
        <f>SUMPRODUCT($J$6:$J$15,N6:N15)</f>
        <v>324</v>
      </c>
      <c r="O16">
        <f>SUMPRODUCT($J$6:$J$15,O6:O15)</f>
        <v>324</v>
      </c>
      <c r="P16">
        <f t="shared" ref="P16:AJ16" si="1">SUMPRODUCT($J$6:$J$15,P6:P15)</f>
        <v>3078</v>
      </c>
      <c r="Q16">
        <f t="shared" si="1"/>
        <v>729</v>
      </c>
      <c r="R16">
        <f t="shared" si="1"/>
        <v>243</v>
      </c>
      <c r="S16">
        <f t="shared" si="1"/>
        <v>243</v>
      </c>
      <c r="T16">
        <f t="shared" si="1"/>
        <v>729</v>
      </c>
      <c r="U16">
        <f t="shared" si="1"/>
        <v>3321</v>
      </c>
      <c r="V16">
        <f t="shared" si="1"/>
        <v>3321</v>
      </c>
      <c r="W16">
        <f t="shared" si="1"/>
        <v>0</v>
      </c>
      <c r="X16">
        <f t="shared" si="1"/>
        <v>0</v>
      </c>
      <c r="Y16">
        <f t="shared" si="1"/>
        <v>0</v>
      </c>
      <c r="Z16">
        <f t="shared" si="1"/>
        <v>0</v>
      </c>
      <c r="AA16">
        <f t="shared" si="1"/>
        <v>0</v>
      </c>
      <c r="AB16">
        <f t="shared" si="1"/>
        <v>0</v>
      </c>
      <c r="AC16">
        <f t="shared" si="1"/>
        <v>0</v>
      </c>
      <c r="AD16">
        <f t="shared" si="1"/>
        <v>0</v>
      </c>
      <c r="AE16">
        <f t="shared" si="1"/>
        <v>0</v>
      </c>
      <c r="AF16">
        <f t="shared" si="1"/>
        <v>0</v>
      </c>
      <c r="AG16">
        <f t="shared" si="1"/>
        <v>0</v>
      </c>
      <c r="AH16">
        <f t="shared" si="1"/>
        <v>0</v>
      </c>
      <c r="AI16">
        <f t="shared" si="1"/>
        <v>0</v>
      </c>
      <c r="AJ16">
        <f t="shared" si="1"/>
        <v>0</v>
      </c>
    </row>
  </sheetData>
  <mergeCells count="3">
    <mergeCell ref="E3:J3"/>
    <mergeCell ref="L3:AJ3"/>
    <mergeCell ref="L5:AJ5"/>
  </mergeCells>
  <phoneticPr fontId="2" type="noConversion"/>
  <conditionalFormatting sqref="L6:AJ15">
    <cfRule type="cellIs" dxfId="2" priority="1" stopIfTrue="1" operator="between">
      <formula>1</formula>
      <formula>2</formula>
    </cfRule>
    <cfRule type="cellIs" dxfId="1" priority="2" stopIfTrue="1" operator="between">
      <formula>3</formula>
      <formula>4</formula>
    </cfRule>
    <cfRule type="cellIs" dxfId="0" priority="3" stopIfTrue="1" operator="between">
      <formula>8</formula>
      <formula>10</formula>
    </cfRule>
  </conditionalFormatting>
  <pageMargins left="0.75" right="0.75" top="1" bottom="1" header="0.5" footer="0.5"/>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GFSBaseDocumentType" ma:contentTypeID="0x010100C773E7E7DA4C42818A59608D9F2555FC00ECAD46665AF2BD46AEBE0880485AC7CE" ma:contentTypeVersion="17" ma:contentTypeDescription="" ma:contentTypeScope="" ma:versionID="f9f94ec31b6a95e7da426b377322b7f5">
  <xsd:schema xmlns:xsd="http://www.w3.org/2001/XMLSchema" xmlns:xs="http://www.w3.org/2001/XMLSchema" xmlns:p="http://schemas.microsoft.com/office/2006/metadata/properties" xmlns:ns1="http://schemas.microsoft.com/sharepoint/v3" xmlns:ns3="2890bc73-ac39-412b-bbb4-f24dae7c3c99" xmlns:ns4="4b6527d4-f8b9-4608-af7d-e181bf44216d" xmlns:ns5="http://schemas.microsoft.com/sharepoint/v4" targetNamespace="http://schemas.microsoft.com/office/2006/metadata/properties" ma:root="true" ma:fieldsID="14e9e5cc9dc72f0494a9e30bcee29923" ns1:_="" ns3:_="" ns4:_="" ns5:_="">
    <xsd:import namespace="http://schemas.microsoft.com/sharepoint/v3"/>
    <xsd:import namespace="2890bc73-ac39-412b-bbb4-f24dae7c3c99"/>
    <xsd:import namespace="4b6527d4-f8b9-4608-af7d-e181bf44216d"/>
    <xsd:import namespace="http://schemas.microsoft.com/sharepoint/v4"/>
    <xsd:element name="properties">
      <xsd:complexType>
        <xsd:sequence>
          <xsd:element name="documentManagement">
            <xsd:complexType>
              <xsd:all>
                <xsd:element ref="ns1:Author" minOccurs="0"/>
                <xsd:element ref="ns3:GovernmentClassification2"/>
                <xsd:element ref="ns3:CompanyClassification2"/>
                <xsd:element ref="ns3:ExportControlled2"/>
                <xsd:element ref="ns3:BusinessContentOwner2"/>
                <xsd:element ref="ns3:RecordDeclaredFlag" minOccurs="0"/>
                <xsd:element ref="ns4:_dlc_DocId" minOccurs="0"/>
                <xsd:element ref="ns4:_dlc_DocIdUrl" minOccurs="0"/>
                <xsd:element ref="ns4:_dlc_DocIdPersistId" minOccurs="0"/>
                <xsd:element ref="ns4:TaxCatchAll" minOccurs="0"/>
                <xsd:element ref="ns4:TaxCatchAllLabel" minOccurs="0"/>
                <xsd:element ref="ns3:o791cc005d5345a3b66b8eee11b5621e" minOccurs="0"/>
                <xsd:element ref="ns3:k731c5ebf313466d892fff73293a9c4a" minOccurs="0"/>
                <xsd:element ref="ns3:h5ecc8eed09b4a689172c4475a600140" minOccurs="0"/>
                <xsd:element ref="ns3:o6273e13183b4f2783426a6baf5fb531" minOccurs="0"/>
                <xsd:element ref="ns3:Point_x0020_of_x0020_Contact"/>
                <xsd:element ref="ns3:FileName"/>
                <xsd:element ref="ns3:Related_x0020_Files" minOccurs="0"/>
                <xsd:element ref="ns3:External_x0020_Links" minOccurs="0"/>
                <xsd:element ref="ns5: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Author" ma:index="7" nillable="true" ma:displayName="Created By" ma:list="UserInfo" ma:internalName="Author" ma:readOnly="tru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2890bc73-ac39-412b-bbb4-f24dae7c3c99" elementFormDefault="qualified">
    <xsd:import namespace="http://schemas.microsoft.com/office/2006/documentManagement/types"/>
    <xsd:import namespace="http://schemas.microsoft.com/office/infopath/2007/PartnerControls"/>
    <xsd:element name="GovernmentClassification2" ma:index="11" ma:displayName="Security Marking" ma:default="" ma:description="" ma:internalName="GovernmentClassification2">
      <xsd:simpleType>
        <xsd:restriction base="dms:Choice">
          <xsd:enumeration value="NOT PROTECTIVELY MARKED"/>
          <xsd:enumeration value="OFFICIAL"/>
        </xsd:restriction>
      </xsd:simpleType>
    </xsd:element>
    <xsd:element name="CompanyClassification2" ma:index="12" ma:displayName="Company Marking" ma:default="" ma:description="" ma:internalName="CompanyClassification2">
      <xsd:simpleType>
        <xsd:restriction base="dms:Choice">
          <xsd:enumeration value="UNCONTROLLED"/>
          <xsd:enumeration value="BAE SYSTEMS PROPRIETARY"/>
        </xsd:restriction>
      </xsd:simpleType>
    </xsd:element>
    <xsd:element name="ExportControlled2" ma:index="13" ma:displayName="Export Controlled" ma:default="" ma:description="" ma:internalName="ExportControlled2">
      <xsd:simpleType>
        <xsd:restriction base="dms:Choice">
          <xsd:enumeration value="NO"/>
        </xsd:restriction>
      </xsd:simpleType>
    </xsd:element>
    <xsd:element name="BusinessContentOwner2" ma:index="14" ma:displayName="Content Owner" ma:default="Land (UK)" ma:description="" ma:internalName="BusinessContentOwner2">
      <xsd:simpleType>
        <xsd:restriction base="dms:Choice">
          <xsd:enumeration value="Land (UK)"/>
        </xsd:restriction>
      </xsd:simpleType>
    </xsd:element>
    <xsd:element name="RecordDeclaredFlag" ma:index="15" nillable="true" ma:displayName="Record Declared" ma:default="0" ma:description="" ma:hidden="true" ma:internalName="RecordDeclaredFlag">
      <xsd:simpleType>
        <xsd:restriction base="dms:Boolean"/>
      </xsd:simpleType>
    </xsd:element>
    <xsd:element name="o791cc005d5345a3b66b8eee11b5621e" ma:index="22" ma:taxonomy="true" ma:internalName="o791cc005d5345a3b66b8eee11b5621e" ma:taxonomyFieldName="BMS_x0020_Location" ma:displayName="BMS Category" ma:default="" ma:fieldId="{8791cc00-5d53-45a3-b66b-8eee11b5621e}" ma:taxonomyMulti="true" ma:sspId="bda007f6-585f-458e-893a-8b4f67f82248" ma:termSetId="811438d7-b072-4d85-95cb-ef9fcd709e10" ma:anchorId="75d36d48-fa32-4003-9c49-6025f9ddd198" ma:open="false" ma:isKeyword="false">
      <xsd:complexType>
        <xsd:sequence>
          <xsd:element ref="pc:Terms" minOccurs="0" maxOccurs="1"/>
        </xsd:sequence>
      </xsd:complexType>
    </xsd:element>
    <xsd:element name="k731c5ebf313466d892fff73293a9c4a" ma:index="24" nillable="true" ma:taxonomy="true" ma:internalName="k731c5ebf313466d892fff73293a9c4a" ma:taxonomyFieldName="BMS_x0020_Type" ma:displayName="BMS Type" ma:indexed="true" ma:default="" ma:fieldId="{4731c5eb-f313-466d-892f-ff73293a9c4a}" ma:sspId="bda007f6-585f-458e-893a-8b4f67f82248" ma:termSetId="811438d7-b072-4d85-95cb-ef9fcd709e10" ma:anchorId="75b8b7e7-ebd6-489f-a39e-9d09814420e3" ma:open="false" ma:isKeyword="false">
      <xsd:complexType>
        <xsd:sequence>
          <xsd:element ref="pc:Terms" minOccurs="0" maxOccurs="1"/>
        </xsd:sequence>
      </xsd:complexType>
    </xsd:element>
    <xsd:element name="h5ecc8eed09b4a689172c4475a600140" ma:index="26" ma:taxonomy="true" ma:internalName="h5ecc8eed09b4a689172c4475a600140" ma:taxonomyFieldName="Site" ma:displayName="Site" ma:indexed="true" ma:default="" ma:fieldId="{15ecc8ee-d09b-4a68-9172-c4475a600140}" ma:sspId="bda007f6-585f-458e-893a-8b4f67f82248" ma:termSetId="811438d7-b072-4d85-95cb-ef9fcd709e10" ma:anchorId="332e36f2-315d-4275-8cc8-6b52de0e56a6" ma:open="true" ma:isKeyword="false">
      <xsd:complexType>
        <xsd:sequence>
          <xsd:element ref="pc:Terms" minOccurs="0" maxOccurs="1"/>
        </xsd:sequence>
      </xsd:complexType>
    </xsd:element>
    <xsd:element name="o6273e13183b4f2783426a6baf5fb531" ma:index="28" ma:taxonomy="true" ma:internalName="o6273e13183b4f2783426a6baf5fb531" ma:taxonomyFieldName="Stakeholder" ma:displayName="Stakeholder" ma:default="" ma:fieldId="{86273e13-183b-4f27-8342-6a6baf5fb531}" ma:taxonomyMulti="true" ma:sspId="bda007f6-585f-458e-893a-8b4f67f82248" ma:termSetId="811438d7-b072-4d85-95cb-ef9fcd709e10" ma:anchorId="02ce8fa6-d1ce-4862-897f-eabe6335bdd1" ma:open="false" ma:isKeyword="false">
      <xsd:complexType>
        <xsd:sequence>
          <xsd:element ref="pc:Terms" minOccurs="0" maxOccurs="1"/>
        </xsd:sequence>
      </xsd:complexType>
    </xsd:element>
    <xsd:element name="Point_x0020_of_x0020_Contact" ma:index="29" ma:displayName="Point of Contact" ma:list="UserInfo" ma:SharePointGroup="0" ma:internalName="Point_x0020_of_x0020_Contact" ma:showField="ImnName">
      <xsd:complexType>
        <xsd:complexContent>
          <xsd:extension base="dms:User">
            <xsd:sequence>
              <xsd:element name="UserInfo" minOccurs="0" maxOccurs="unbounded">
                <xsd:complexType>
                  <xsd:sequence>
                    <xsd:element name="DisplayName" type="xsd:string" minOccurs="0"/>
                    <xsd:element name="AccountId" type="dms:UserId" minOccurs="0"/>
                    <xsd:element name="AccountType" type="xsd:string" minOccurs="0"/>
                  </xsd:sequence>
                </xsd:complexType>
              </xsd:element>
            </xsd:sequence>
          </xsd:extension>
        </xsd:complexContent>
      </xsd:complexType>
    </xsd:element>
    <xsd:element name="FileName" ma:index="30" ma:displayName="FileName" ma:internalName="FileName">
      <xsd:simpleType>
        <xsd:restriction base="dms:Text">
          <xsd:maxLength value="255"/>
        </xsd:restriction>
      </xsd:simpleType>
    </xsd:element>
    <xsd:element name="Related_x0020_Files" ma:index="31" nillable="true" ma:displayName="Related Files" ma:list="{2890bc73-ac39-412b-bbb4-f24dae7c3c99}" ma:internalName="Related_x0020_Files" ma:showField="FileName">
      <xsd:complexType>
        <xsd:complexContent>
          <xsd:extension base="dms:MultiChoiceLookup">
            <xsd:sequence>
              <xsd:element name="Value" type="dms:Lookup" maxOccurs="unbounded" minOccurs="0" nillable="true"/>
            </xsd:sequence>
          </xsd:extension>
        </xsd:complexContent>
      </xsd:complexType>
    </xsd:element>
    <xsd:element name="External_x0020_Links" ma:index="32" nillable="true" ma:displayName="External Links" ma:format="Hyperlink" ma:internalName="External_x0020_Links">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4b6527d4-f8b9-4608-af7d-e181bf44216d" elementFormDefault="qualified">
    <xsd:import namespace="http://schemas.microsoft.com/office/2006/documentManagement/types"/>
    <xsd:import namespace="http://schemas.microsoft.com/office/infopath/2007/PartnerControls"/>
    <xsd:element name="_dlc_DocId" ma:index="16" nillable="true" ma:displayName="Document ID Value" ma:description="The value of the document ID assigned to this item." ma:internalName="_dlc_DocId" ma:readOnly="true">
      <xsd:simpleType>
        <xsd:restriction base="dms:Text"/>
      </xsd:simpleType>
    </xsd:element>
    <xsd:element name="_dlc_DocIdUrl" ma:index="1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8" nillable="true" ma:displayName="Persist ID" ma:description="Keep ID on add." ma:hidden="true" ma:internalName="_dlc_DocIdPersistId" ma:readOnly="true">
      <xsd:simpleType>
        <xsd:restriction base="dms:Boolean"/>
      </xsd:simpleType>
    </xsd:element>
    <xsd:element name="TaxCatchAll" ma:index="19" nillable="true" ma:displayName="Taxonomy Catch All Column" ma:description="" ma:hidden="true" ma:list="{5f4c8847-1be9-4d71-8b24-318050c51fe0}" ma:internalName="TaxCatchAll" ma:showField="CatchAllData" ma:web="4b6527d4-f8b9-4608-af7d-e181bf44216d">
      <xsd:complexType>
        <xsd:complexContent>
          <xsd:extension base="dms:MultiChoiceLookup">
            <xsd:sequence>
              <xsd:element name="Value" type="dms:Lookup" maxOccurs="unbounded" minOccurs="0" nillable="true"/>
            </xsd:sequence>
          </xsd:extension>
        </xsd:complexContent>
      </xsd:complexType>
    </xsd:element>
    <xsd:element name="TaxCatchAllLabel" ma:index="20" nillable="true" ma:displayName="Taxonomy Catch All Column1" ma:description="" ma:hidden="true" ma:list="{5f4c8847-1be9-4d71-8b24-318050c51fe0}" ma:internalName="TaxCatchAllLabel" ma:readOnly="true" ma:showField="CatchAllDataLabel" ma:web="4b6527d4-f8b9-4608-af7d-e181bf44216d">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33"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8" ma:displayName="Author"/>
        <xsd:element ref="dcterms:created" minOccurs="0" maxOccurs="1"/>
        <xsd:element ref="dc:identifier" minOccurs="0" maxOccurs="1"/>
        <xsd:element name="contentType" minOccurs="0" maxOccurs="1" type="xsd:string" ma:index="10" ma:displayName="Content Type"/>
        <xsd:element ref="dc:title" minOccurs="0" maxOccurs="1" ma:index="3" ma:displayName="Title"/>
        <xsd:element ref="dc:subject" minOccurs="0" maxOccurs="1"/>
        <xsd:element ref="dc:description" minOccurs="0" maxOccurs="1"/>
        <xsd:element name="keywords" minOccurs="0" maxOccurs="1" type="xsd:string"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LongProperties xmlns="http://schemas.microsoft.com/office/2006/metadata/longProperties"/>
</file>

<file path=customXml/item3.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_dlc_DocId xmlns="4b6527d4-f8b9-4608-af7d-e181bf44216d">H3CEPU-Q2ZZ-5KC-AN</_dlc_DocId>
    <_dlc_DocIdUrl xmlns="4b6527d4-f8b9-4608-af7d-e181bf44216d">
      <Url>http://sites.greenlnk.net/sites/LUK_BMS/_layouts/DocIdRedir.aspx?ID=H3CEPU-Q2ZZ-5KC-AN</Url>
      <Description>H3CEPU-Q2ZZ-5KC-AN</Description>
    </_dlc_DocIdUrl>
    <TaxCatchAll xmlns="4b6527d4-f8b9-4608-af7d-e181bf44216d">
      <Value>64</Value>
      <Value>15</Value>
      <Value>14</Value>
      <Value>10</Value>
      <Value>170</Value>
      <Value>169</Value>
      <Value>168</Value>
      <Value>167</Value>
      <Value>166</Value>
      <Value>165</Value>
      <Value>164</Value>
      <Value>163</Value>
      <Value>162</Value>
    </TaxCatchAll>
    <BusinessContentOwner2 xmlns="2890bc73-ac39-412b-bbb4-f24dae7c3c99">Land (UK)</BusinessContentOwner2>
    <GovernmentClassification2 xmlns="2890bc73-ac39-412b-bbb4-f24dae7c3c99">NOT PROTECTIVELY MARKED</GovernmentClassification2>
    <CompanyClassification2 xmlns="2890bc73-ac39-412b-bbb4-f24dae7c3c99">BAE SYSTEMS PROPRIETARY</CompanyClassification2>
    <ExportControlled2 xmlns="2890bc73-ac39-412b-bbb4-f24dae7c3c99">NO</ExportControlled2>
    <RecordDeclaredFlag xmlns="2890bc73-ac39-412b-bbb4-f24dae7c3c99">false</RecordDeclaredFlag>
    <IconOverlay xmlns="http://schemas.microsoft.com/sharepoint/v4" xsi:nil="true"/>
    <o6273e13183b4f2783426a6baf5fb531 xmlns="2890bc73-ac39-412b-bbb4-f24dae7c3c99">
      <Terms xmlns="http://schemas.microsoft.com/office/infopath/2007/PartnerControls">
        <TermInfo xmlns="http://schemas.microsoft.com/office/infopath/2007/PartnerControls">
          <TermName>Engineering</TermName>
          <TermId>7d7a279b-ae96-43d2-b1d6-6836e6435ac1</TermId>
        </TermInfo>
      </Terms>
    </o6273e13183b4f2783426a6baf5fb531>
    <External_x0020_Links xmlns="2890bc73-ac39-412b-bbb4-f24dae7c3c99">
      <Url xsi:nil="true"/>
      <Description xsi:nil="true"/>
    </External_x0020_Links>
    <k731c5ebf313466d892fff73293a9c4a xmlns="2890bc73-ac39-412b-bbb4-f24dae7c3c99">
      <Terms xmlns="http://schemas.microsoft.com/office/infopath/2007/PartnerControls">
        <TermInfo xmlns="http://schemas.microsoft.com/office/infopath/2007/PartnerControls">
          <TermName>Guide</TermName>
          <TermId>5231941e-c15b-462d-9f80-9a29185ac870</TermId>
        </TermInfo>
      </Terms>
    </k731c5ebf313466d892fff73293a9c4a>
    <Related_x0020_Files xmlns="2890bc73-ac39-412b-bbb4-f24dae7c3c99"/>
    <FileName xmlns="2890bc73-ac39-412b-bbb4-f24dae7c3c99">GU-DD-001.xlsx</FileName>
    <h5ecc8eed09b4a689172c4475a600140 xmlns="2890bc73-ac39-412b-bbb4-f24dae7c3c99">
      <Terms xmlns="http://schemas.microsoft.com/office/infopath/2007/PartnerControls">
        <TermInfo xmlns="http://schemas.microsoft.com/office/infopath/2007/PartnerControls">
          <TermName>All</TermName>
          <TermId>6ad79a3d-6acb-45bb-a1da-3753f6ad8cbf</TermId>
        </TermInfo>
      </Terms>
    </h5ecc8eed09b4a689172c4475a600140>
    <o791cc005d5345a3b66b8eee11b5621e xmlns="2890bc73-ac39-412b-bbb4-f24dae7c3c99">
      <Terms xmlns="http://schemas.microsoft.com/office/infopath/2007/PartnerControls">
        <TermInfo xmlns="http://schemas.microsoft.com/office/infopath/2007/PartnerControls">
          <TermName xmlns="http://schemas.microsoft.com/office/infopath/2007/PartnerControls">Creating Candidate Solution Concepts</TermName>
          <TermId xmlns="http://schemas.microsoft.com/office/infopath/2007/PartnerControls">a9bb608c-f38e-4391-b458-2c73c071c3f7</TermId>
        </TermInfo>
        <TermInfo xmlns="http://schemas.microsoft.com/office/infopath/2007/PartnerControls">
          <TermName xmlns="http://schemas.microsoft.com/office/infopath/2007/PartnerControls">Designing Systems and Specifying Subsystems</TermName>
          <TermId xmlns="http://schemas.microsoft.com/office/infopath/2007/PartnerControls">ddd17561-6aac-451a-a425-d122010420b1</TermId>
        </TermInfo>
        <TermInfo xmlns="http://schemas.microsoft.com/office/infopath/2007/PartnerControls">
          <TermName xmlns="http://schemas.microsoft.com/office/infopath/2007/PartnerControls">Develop and Manage Requirements</TermName>
          <TermId xmlns="http://schemas.microsoft.com/office/infopath/2007/PartnerControls">bce887a0-70c0-439a-a8a6-c9e632828120</TermId>
        </TermInfo>
        <TermInfo xmlns="http://schemas.microsoft.com/office/infopath/2007/PartnerControls">
          <TermName xmlns="http://schemas.microsoft.com/office/infopath/2007/PartnerControls">Governance</TermName>
          <TermId xmlns="http://schemas.microsoft.com/office/infopath/2007/PartnerControls">72ec49bb-a1b1-4690-a7b6-b31c3de42ede</TermId>
        </TermInfo>
        <TermInfo xmlns="http://schemas.microsoft.com/office/infopath/2007/PartnerControls">
          <TermName xmlns="http://schemas.microsoft.com/office/infopath/2007/PartnerControls">Harmonising Subsystem Implementations</TermName>
          <TermId xmlns="http://schemas.microsoft.com/office/infopath/2007/PartnerControls">4e5645b5-4d04-46b5-80f7-4051320fa73e</TermId>
        </TermInfo>
        <TermInfo xmlns="http://schemas.microsoft.com/office/infopath/2007/PartnerControls">
          <TermName xmlns="http://schemas.microsoft.com/office/infopath/2007/PartnerControls">Integrating and Testing Systems</TermName>
          <TermId xmlns="http://schemas.microsoft.com/office/infopath/2007/PartnerControls">436d338e-49f1-48ad-9cd2-00d892f2a477</TermId>
        </TermInfo>
        <TermInfo xmlns="http://schemas.microsoft.com/office/infopath/2007/PartnerControls">
          <TermName xmlns="http://schemas.microsoft.com/office/infopath/2007/PartnerControls">Performing Functional Behavioural Analysis</TermName>
          <TermId xmlns="http://schemas.microsoft.com/office/infopath/2007/PartnerControls">7b8ab6a1-aad9-4a74-9083-c330f0463714</TermId>
        </TermInfo>
        <TermInfo xmlns="http://schemas.microsoft.com/office/infopath/2007/PartnerControls">
          <TermName xmlns="http://schemas.microsoft.com/office/infopath/2007/PartnerControls">Performing System Analysis</TermName>
          <TermId xmlns="http://schemas.microsoft.com/office/infopath/2007/PartnerControls">151af88d-1f93-471a-b6e2-d97060c73f02</TermId>
        </TermInfo>
        <TermInfo xmlns="http://schemas.microsoft.com/office/infopath/2007/PartnerControls">
          <TermName xmlns="http://schemas.microsoft.com/office/infopath/2007/PartnerControls">Securing Acceptance and Certification</TermName>
          <TermId xmlns="http://schemas.microsoft.com/office/infopath/2007/PartnerControls">303fdcdd-1e24-4c6e-966f-5b9e80a8760b</TermId>
        </TermInfo>
        <TermInfo xmlns="http://schemas.microsoft.com/office/infopath/2007/PartnerControls">
          <TermName xmlns="http://schemas.microsoft.com/office/infopath/2007/PartnerControls">Supporting Higher Level Test</TermName>
          <TermId xmlns="http://schemas.microsoft.com/office/infopath/2007/PartnerControls">908ba530-981d-4c35-8ba4-9eddd36a6090</TermId>
        </TermInfo>
      </Terms>
    </o791cc005d5345a3b66b8eee11b5621e>
    <Point_x0020_of_x0020_Contact xmlns="2890bc73-ac39-412b-bbb4-f24dae7c3c99">
      <UserInfo>
        <DisplayName>Day, Nicola (UK)</DisplayName>
        <AccountId>37</AccountId>
        <AccountType/>
      </UserInfo>
    </Point_x0020_of_x0020_Contact>
  </documentManagement>
</p:properties>
</file>

<file path=customXml/itemProps1.xml><?xml version="1.0" encoding="utf-8"?>
<ds:datastoreItem xmlns:ds="http://schemas.openxmlformats.org/officeDocument/2006/customXml" ds:itemID="{4EBC9F1C-8DD9-4CA3-8BE3-CE2BDD20409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2890bc73-ac39-412b-bbb4-f24dae7c3c99"/>
    <ds:schemaRef ds:uri="4b6527d4-f8b9-4608-af7d-e181bf44216d"/>
    <ds:schemaRef ds:uri="http://schemas.microsoft.com/sharepoint/v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6C24FE9-2498-4076-A4AE-ED587E4300CB}">
  <ds:schemaRefs>
    <ds:schemaRef ds:uri="http://schemas.microsoft.com/office/2006/metadata/longProperties"/>
  </ds:schemaRefs>
</ds:datastoreItem>
</file>

<file path=customXml/itemProps3.xml><?xml version="1.0" encoding="utf-8"?>
<ds:datastoreItem xmlns:ds="http://schemas.openxmlformats.org/officeDocument/2006/customXml" ds:itemID="{104920E5-1706-4C46-B4D7-D2BD131F134D}">
  <ds:schemaRefs>
    <ds:schemaRef ds:uri="http://schemas.microsoft.com/sharepoint/events"/>
  </ds:schemaRefs>
</ds:datastoreItem>
</file>

<file path=customXml/itemProps4.xml><?xml version="1.0" encoding="utf-8"?>
<ds:datastoreItem xmlns:ds="http://schemas.openxmlformats.org/officeDocument/2006/customXml" ds:itemID="{9D7293D9-B4C8-41DA-9134-A971DAD5DDCD}">
  <ds:schemaRefs>
    <ds:schemaRef ds:uri="http://schemas.microsoft.com/sharepoint/v3/contenttype/forms"/>
  </ds:schemaRefs>
</ds:datastoreItem>
</file>

<file path=customXml/itemProps5.xml><?xml version="1.0" encoding="utf-8"?>
<ds:datastoreItem xmlns:ds="http://schemas.openxmlformats.org/officeDocument/2006/customXml" ds:itemID="{AA468B60-DF91-4374-A6F4-CE6ADE74F756}">
  <ds:schemaRefs>
    <ds:schemaRef ds:uri="http://purl.org/dc/dcmitype/"/>
    <ds:schemaRef ds:uri="4b6527d4-f8b9-4608-af7d-e181bf44216d"/>
    <ds:schemaRef ds:uri="2890bc73-ac39-412b-bbb4-f24dae7c3c99"/>
    <ds:schemaRef ds:uri="http://purl.org/dc/terms/"/>
    <ds:schemaRef ds:uri="http://schemas.microsoft.com/office/2006/documentManagement/types"/>
    <ds:schemaRef ds:uri="http://purl.org/dc/elements/1.1/"/>
    <ds:schemaRef ds:uri="http://schemas.microsoft.com/office/infopath/2007/PartnerControls"/>
    <ds:schemaRef ds:uri="http://schemas.microsoft.com/office/2006/metadata/properties"/>
    <ds:schemaRef ds:uri="http://schemas.openxmlformats.org/package/2006/metadata/core-properties"/>
    <ds:schemaRef ds:uri="http://schemas.microsoft.com/sharepoint/v4"/>
    <ds:schemaRef ds:uri="http://schemas.microsoft.com/sharepoint/v3"/>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6" baseType="variant">
      <vt:variant>
        <vt:lpstr>Worksheets</vt:lpstr>
      </vt:variant>
      <vt:variant>
        <vt:i4>38</vt:i4>
      </vt:variant>
      <vt:variant>
        <vt:lpstr>Charts</vt:lpstr>
      </vt:variant>
      <vt:variant>
        <vt:i4>13</vt:i4>
      </vt:variant>
      <vt:variant>
        <vt:lpstr>Named Ranges</vt:lpstr>
      </vt:variant>
      <vt:variant>
        <vt:i4>1</vt:i4>
      </vt:variant>
    </vt:vector>
  </HeadingPairs>
  <TitlesOfParts>
    <vt:vector size="52" baseType="lpstr">
      <vt:lpstr>Design Book Title</vt:lpstr>
      <vt:lpstr>Requirements Set</vt:lpstr>
      <vt:lpstr>Rationalised Req PW</vt:lpstr>
      <vt:lpstr>Required Functionality</vt:lpstr>
      <vt:lpstr>Concept</vt:lpstr>
      <vt:lpstr>Design QFD 1</vt:lpstr>
      <vt:lpstr>Design QFD 1 (2)</vt:lpstr>
      <vt:lpstr>Function Means Analysis</vt:lpstr>
      <vt:lpstr>Funtional Metrics</vt:lpstr>
      <vt:lpstr> System Pugh</vt:lpstr>
      <vt:lpstr>Design QFD 2</vt:lpstr>
      <vt:lpstr>Prime P Diagram (Given)</vt:lpstr>
      <vt:lpstr>Prime "What Why"</vt:lpstr>
      <vt:lpstr>P-Diagram 2 (Derived)</vt:lpstr>
      <vt:lpstr>What Why 2</vt:lpstr>
      <vt:lpstr>P-Diagram 3 (Target Defeat)</vt:lpstr>
      <vt:lpstr>what why 3 (Target Defeat)</vt:lpstr>
      <vt:lpstr>What Why 3.1 (Building)</vt:lpstr>
      <vt:lpstr>What Why 3.2 (Human)</vt:lpstr>
      <vt:lpstr>QFD2 Body</vt:lpstr>
      <vt:lpstr>P Diagram Component</vt:lpstr>
      <vt:lpstr>What Why Component</vt:lpstr>
      <vt:lpstr>Control Importances (Base)</vt:lpstr>
      <vt:lpstr>Noise importances (Base)</vt:lpstr>
      <vt:lpstr>Manufacturing Requirements</vt:lpstr>
      <vt:lpstr>Process Map </vt:lpstr>
      <vt:lpstr>Manufacturing QFD 1</vt:lpstr>
      <vt:lpstr>QFD 2 Manufacturing</vt:lpstr>
      <vt:lpstr>Means importance</vt:lpstr>
      <vt:lpstr>Process FMA</vt:lpstr>
      <vt:lpstr>Process Pugh</vt:lpstr>
      <vt:lpstr>QFD 3</vt:lpstr>
      <vt:lpstr>1st Key P Diagram</vt:lpstr>
      <vt:lpstr>1st Key  "What Why"</vt:lpstr>
      <vt:lpstr>1st QFD4</vt:lpstr>
      <vt:lpstr>2nd Key P Diag</vt:lpstr>
      <vt:lpstr>2nd Key What Why</vt:lpstr>
      <vt:lpstr>2nd QFD 4 </vt:lpstr>
      <vt:lpstr>Functional Importance Graph</vt:lpstr>
      <vt:lpstr>Functional Importance Graph (2)</vt:lpstr>
      <vt:lpstr>Feature Importances Chart</vt:lpstr>
      <vt:lpstr>Control factors Chart</vt:lpstr>
      <vt:lpstr>Noise Factors Chart</vt:lpstr>
      <vt:lpstr>Process Importances Chart</vt:lpstr>
      <vt:lpstr>Technique Importances Chart</vt:lpstr>
      <vt:lpstr>1st Key Controls Chart</vt:lpstr>
      <vt:lpstr>1st Key Noise Chart</vt:lpstr>
      <vt:lpstr>QFD 4 Importances Chart</vt:lpstr>
      <vt:lpstr>2nd Key Controls Chart</vt:lpstr>
      <vt:lpstr>2nd Key Noise Chart</vt:lpstr>
      <vt:lpstr>2nd QFD 4 Importance Charts</vt:lpstr>
      <vt:lpstr>'Design QFD 1 (2)'!Print_Area</vt:lpstr>
    </vt:vector>
  </TitlesOfParts>
  <Company>BAE Systems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Design Book Template</dc:title>
  <dc:creator>Day, Nicola (UK)</dc:creator>
  <cp:lastModifiedBy>David Holley</cp:lastModifiedBy>
  <cp:lastPrinted>2018-11-14T17:20:29Z</cp:lastPrinted>
  <dcterms:created xsi:type="dcterms:W3CDTF">2007-10-19T10:49:23Z</dcterms:created>
  <dcterms:modified xsi:type="dcterms:W3CDTF">2023-11-20T10:01:31Z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dlc_DocId">
    <vt:lpwstr>F6A9XH-YBHG-3K4-41</vt:lpwstr>
  </property>
  <property fmtid="{D5CDD505-2E9C-101B-9397-08002B2CF9AE}" pid="3" name="_dlc_DocIdItemGuid">
    <vt:lpwstr>eaed3fed-7a07-4cd4-b0aa-ffd206c44cf3</vt:lpwstr>
  </property>
  <property fmtid="{D5CDD505-2E9C-101B-9397-08002B2CF9AE}" pid="4" name="_dlc_DocIdUrl">
    <vt:lpwstr>http://ws-sites.ent.baesystems.com/sites/MunitionsBMS/_layouts/DocIdRedir.aspx?ID=F6A9XH-YBHG-3K4-41, F6A9XH-YBHG-3K4-41</vt:lpwstr>
  </property>
  <property fmtid="{D5CDD505-2E9C-101B-9397-08002B2CF9AE}" pid="5" name="TaxKeyword">
    <vt:lpwstr/>
  </property>
  <property fmtid="{D5CDD505-2E9C-101B-9397-08002B2CF9AE}" pid="6" name="ContentTypeId">
    <vt:lpwstr>0x010100C773E7E7DA4C42818A59608D9F2555FC00ECAD46665AF2BD46AEBE0880485AC7CE</vt:lpwstr>
  </property>
  <property fmtid="{D5CDD505-2E9C-101B-9397-08002B2CF9AE}" pid="7" name="Process Area">
    <vt:lpwstr>7;#Design and Develop|16847ee5-290e-4fff-8f48-fe80371c335e</vt:lpwstr>
  </property>
  <property fmtid="{D5CDD505-2E9C-101B-9397-08002B2CF9AE}" pid="8" name="BMS Type">
    <vt:lpwstr>14;#Guide|5231941e-c15b-462d-9f80-9a29185ac870</vt:lpwstr>
  </property>
  <property fmtid="{D5CDD505-2E9C-101B-9397-08002B2CF9AE}" pid="9" name="add39aa2fe4346bab714a98129939bfa">
    <vt:lpwstr>Design and Development|90693671-9246-465a-9acc-add915321bb9</vt:lpwstr>
  </property>
  <property fmtid="{D5CDD505-2E9C-101B-9397-08002B2CF9AE}" pid="10" name="BMSType">
    <vt:lpwstr>28;#Design and Development|90693671-9246-465a-9acc-add915321bb9</vt:lpwstr>
  </property>
  <property fmtid="{D5CDD505-2E9C-101B-9397-08002B2CF9AE}" pid="11" name="BMSType0">
    <vt:lpwstr>3;#Form|7ca95b2d-59e6-438c-8256-74cea048d890</vt:lpwstr>
  </property>
  <property fmtid="{D5CDD505-2E9C-101B-9397-08002B2CF9AE}" pid="12" name="Material_x0020_Type">
    <vt:lpwstr>9;#Pyros|890331cf-11c3-47a8-b94c-d728630d70bc</vt:lpwstr>
  </property>
  <property fmtid="{D5CDD505-2E9C-101B-9397-08002B2CF9AE}" pid="13" name="Document_x0020_Type">
    <vt:lpwstr>106;#Quality|ed78eba2-5f81-441d-bee0-e3e2e5438fae</vt:lpwstr>
  </property>
  <property fmtid="{D5CDD505-2E9C-101B-9397-08002B2CF9AE}" pid="14" name="Material Type">
    <vt:lpwstr>9;#Pyros|890331cf-11c3-47a8-b94c-d728630d70bc</vt:lpwstr>
  </property>
  <property fmtid="{D5CDD505-2E9C-101B-9397-08002B2CF9AE}" pid="15" name="Document Type">
    <vt:lpwstr>106;#Quality|ed78eba2-5f81-441d-bee0-e3e2e5438fae</vt:lpwstr>
  </property>
  <property fmtid="{D5CDD505-2E9C-101B-9397-08002B2CF9AE}" pid="16" name="TaxKeywordTaxHTField">
    <vt:lpwstr/>
  </property>
  <property fmtid="{D5CDD505-2E9C-101B-9397-08002B2CF9AE}" pid="17" name="TaxCatchAll">
    <vt:lpwstr>28;#Design and Development|90693671-9246-465a-9acc-add915321bb9</vt:lpwstr>
  </property>
  <property fmtid="{D5CDD505-2E9C-101B-9397-08002B2CF9AE}" pid="18" name="Document Types">
    <vt:lpwstr>34;#Draft Guide|9d2f0957-d883-4caf-b1cb-b634fad9edd2</vt:lpwstr>
  </property>
  <property fmtid="{D5CDD505-2E9C-101B-9397-08002B2CF9AE}" pid="19" name="Stakeholder">
    <vt:lpwstr>10;#Engineering|7d7a279b-ae96-43d2-b1d6-6836e6435ac1</vt:lpwstr>
  </property>
  <property fmtid="{D5CDD505-2E9C-101B-9397-08002B2CF9AE}" pid="20" name="Site">
    <vt:lpwstr>15;#All|6ad79a3d-6acb-45bb-a1da-3753f6ad8cbf</vt:lpwstr>
  </property>
  <property fmtid="{D5CDD505-2E9C-101B-9397-08002B2CF9AE}" pid="21" name="BMS Location">
    <vt:lpwstr>162;#Creating Candidate Solution Concepts|a9bb608c-f38e-4391-b458-2c73c071c3f7;#163;#Designing Systems and Specifying Subsystems|ddd17561-6aac-451a-a425-d122010420b1;#164;#Develop and Manage Requirements|bce887a0-70c0-439a-a8a6-c9e632828120;#64;#Governanc</vt:lpwstr>
  </property>
</Properties>
</file>